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<sst xmlns="http://schemas.openxmlformats.org/spreadsheetml/2006/main" count="148" uniqueCount="140">
  <si>
    <t xml:space="preserve">Исполнение бюджета муниципального образования Павловский район  </t>
  </si>
  <si>
    <t>за 2015 и 2016 год</t>
  </si>
  <si>
    <t>Уточненный план на 2016 год</t>
  </si>
  <si>
    <t>Исполнено за 2016 год</t>
  </si>
  <si>
    <t>% исполнения к уточненному плану на 2016 год</t>
  </si>
  <si>
    <t>ДОХОДЫ</t>
  </si>
  <si>
    <t>НАЛОГОВЫЕ И НЕНАЛОГОВЫЕ ДОХОДЫ</t>
  </si>
  <si>
    <t>1.</t>
  </si>
  <si>
    <t>Налоги на прибыль, доходы</t>
  </si>
  <si>
    <t>в том числе:</t>
  </si>
  <si>
    <t>2</t>
  </si>
  <si>
    <t>Налоги на товары (работы, услуги), реализуемые на территории Российской Федерации</t>
  </si>
  <si>
    <t>3.</t>
  </si>
  <si>
    <t>Налоги на совокупный доход</t>
  </si>
  <si>
    <t>4.</t>
  </si>
  <si>
    <t>45,0</t>
  </si>
  <si>
    <t>5.</t>
  </si>
  <si>
    <t>6.</t>
  </si>
  <si>
    <t>Доходы от использования  имущества, находящегося в государственной и муниципальной собственности</t>
  </si>
  <si>
    <t>7.</t>
  </si>
  <si>
    <t>Платежи при пользовании природными ресурсами</t>
  </si>
  <si>
    <t>8.</t>
  </si>
  <si>
    <t>9.</t>
  </si>
  <si>
    <t xml:space="preserve">Доходы от продажи материальных и нематериальных активов </t>
  </si>
  <si>
    <t>10.</t>
  </si>
  <si>
    <t>11.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</si>
  <si>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</si>
  <si>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</si>
  <si>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</si>
  <si>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78156,5</t>
  </si>
  <si>
    <t>2.</t>
  </si>
  <si>
    <t>Прочие безвозмездные поступления</t>
  </si>
  <si>
    <t>1810,0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</si>
  <si>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</si>
  <si>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</si>
  <si>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</si>
  <si>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Кредиты кредитных организаций 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</si>
  <si>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</si>
  <si>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</si>
  <si>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</si>
  <si>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</si>
  <si>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</si>
  <si>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</si>
  <si>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</si>
  <si>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</si>
  <si>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</si>
  <si>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</si>
  <si>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</si>
  <si>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</si>
  <si>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</si>
  <si>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</si>
  <si>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</si>
  <si>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</si>
  <si>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</si>
  <si>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</si>
  <si>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</si>
  <si>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</si>
  <si>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</si>
  <si>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</si>
  <si>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</si>
  <si>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</si>
  <si>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</si>
  <si>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</si>
  <si>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</si>
  <si>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</si>
  <si>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</si>
  <si>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</si>
  <si>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</si>
  <si>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</si>
  <si>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</si>
  <si>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</si>
  <si>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</si>
  <si>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</si>
  <si>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</si>
  <si>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</si>
  <si>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</si>
  <si>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</si>
  <si>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</si>
  <si>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</si>
  <si>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</si>
  <si>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</si>
  <si>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</si>
  <si>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</si>
  <si>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</si>
  <si>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</si>
  <si>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</si>
  <si>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</si>
  <si>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</si>
  <si>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</si>
  <si>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</si>
  <si>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</si>
  <si>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ВСЕГО РАСХОДЫ</t>
  </si>
  <si>
    <t xml:space="preserve">Начальник финансового управления </t>
  </si>
  <si>
    <t xml:space="preserve">администрации муниципального </t>
  </si>
  <si>
    <t>Исполнено за 2015 год</t>
  </si>
  <si>
    <t>№ п/п</t>
  </si>
  <si>
    <t>Рост (снижение) 2016 г. к 2015 г. (%)</t>
  </si>
  <si>
    <t>С.В. Тертица</t>
  </si>
  <si>
    <t xml:space="preserve">образования Павловский район                                                             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</si>
  <si>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</si>
  <si>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</si>
  <si>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Налог, взимаемый в связи с применением упрощенной системы налогообложения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</si>
  <si>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</si>
  <si>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Бюджетные кредиты, предоставленные внутри страны в валюте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</si>
  <si>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</si>
  <si>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</si>
  <si>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Акцизы по подакцизным товарам (продукции), производимым на территории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</si>
  <si>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</si>
  <si>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</si>
  <si>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</si>
  <si>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</si>
  <si>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</si>
  <si>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</si>
  <si>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</si>
  <si>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</si>
  <si>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</si>
  <si>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</si>
  <si>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</si>
  <si>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 и сборам и иным обязательным платежам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</si>
  <si>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</si>
  <si>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</si>
  <si>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</si>
  <si>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</si>
  <si>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</si>
  <si>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</si>
  <si>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</si>
  <si>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</si>
  <si>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</si>
  <si>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Дотации бюджетам бюджетной системы Российской Федерации</t>
  </si>
  <si>
    <t>Субсидии</t>
  </si>
  <si>
    <t>Субвенции</t>
  </si>
  <si>
    <t>Иные межбюджетные трансферты</t>
  </si>
  <si>
    <t>Источники финансирования дефицита бюджетов - всего, 
в том числе: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</si>
  <si>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</si>
  <si>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</si>
  <si>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</si>
  <si>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Доходы от сдачи в аренду имущества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</si>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</sst>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&quot;&quot;###,##0.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185" fontId="4" fillId="0" borderId="10" xfId="0" applyNumberFormat="1" applyFont="1" applyBorder="1" applyAlignment="1">
      <alignment horizontal="center" wrapText="1"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97">
      <selection activeCell="F125" sqref="F125"/>
    </sheetView>
  </sheetViews>
  <sheetFormatPr defaultColWidth="9.140625" defaultRowHeight="12.75"/>
  <cols>
    <col min="1" max="1" width="4.00390625" style="1" customWidth="1"/>
    <col min="2" max="2" width="37.57421875" style="1" customWidth="1"/>
    <col min="3" max="3" width="13.00390625" style="1" customWidth="1"/>
    <col min="4" max="4" width="13.421875" style="2" customWidth="1"/>
    <col min="5" max="5" width="12.7109375" style="2" customWidth="1"/>
    <col min="6" max="6" width="15.28125" style="1" customWidth="1"/>
    <col min="7" max="7" width="12.7109375" style="1" customWidth="1"/>
    <col min="8" max="16384" width="9.140625" style="1" customWidth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ht="15.75">
      <c r="A3" s="2"/>
    </row>
    <row r="4" spans="1:7" ht="62.25" customHeight="1">
      <c r="A4" s="4" t="s">
        <v>95</v>
      </c>
      <c r="B4" s="4"/>
      <c r="C4" s="4" t="s">
        <v>94</v>
      </c>
      <c r="D4" s="4" t="s">
        <v>2</v>
      </c>
      <c r="E4" s="4" t="s">
        <v>3</v>
      </c>
      <c r="F4" s="4" t="s">
        <v>4</v>
      </c>
      <c r="G4" s="4" t="s">
        <v>96</v>
      </c>
    </row>
    <row r="5" spans="1:7" ht="15.75">
      <c r="A5" s="4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>
      <c r="A6" s="6"/>
      <c r="B6" s="12" t="s">
        <v>5</v>
      </c>
      <c r="C6" s="5"/>
      <c r="D6" s="5"/>
      <c r="E6" s="5"/>
      <c r="F6" s="5"/>
      <c r="G6" s="5"/>
    </row>
    <row r="7" spans="1:7" ht="31.5">
      <c r="A7" s="6"/>
      <c r="B7" s="12" t="s">
        <v>6</v>
      </c>
      <c r="C7" s="13">
        <f>C8+C12+C14+C20+C28+C29+C37+C40+C41+C45+C46</f>
        <v>326302.03611999995</v>
      </c>
      <c r="D7" s="13">
        <f>D8+D12+D14+D20+D28+D29+D37+D40+D41+D45+D46</f>
        <v>371251.8</v>
      </c>
      <c r="E7" s="13">
        <f>E8+E12+E14+E20+E28+E29+E37+E40+E41+E45+E46</f>
        <v>401236.0668</v>
      </c>
      <c r="F7" s="13">
        <f>E7*100/D7</f>
        <v>108.07653102287989</v>
      </c>
      <c r="G7" s="13">
        <f>E7*100/C7</f>
        <v>122.96462246176193</v>
      </c>
    </row>
    <row r="8" spans="1:7" ht="15.75">
      <c r="A8" s="6" t="s">
        <v>7</v>
      </c>
      <c r="B8" s="12" t="s">
        <v>8</v>
      </c>
      <c r="C8" s="13">
        <f>C10+C11</f>
        <v>218253.22699999998</v>
      </c>
      <c r="D8" s="13">
        <f>D10+D11</f>
        <v>224526</v>
      </c>
      <c r="E8" s="13">
        <f>E10+E11</f>
        <v>231025.94425</v>
      </c>
      <c r="F8" s="13">
        <f aca="true" t="shared" si="0" ref="F8:F74">E8*100/D8</f>
        <v>102.89496283281224</v>
      </c>
      <c r="G8" s="13">
        <f aca="true" t="shared" si="1" ref="G8:G74">E8*100/C8</f>
        <v>105.8522466886595</v>
      </c>
    </row>
    <row r="9" spans="1:7" ht="15.75">
      <c r="A9" s="4"/>
      <c r="B9" s="7" t="s">
        <v>9</v>
      </c>
      <c r="C9" s="13"/>
      <c r="D9" s="13"/>
      <c r="E9" s="13"/>
      <c r="F9" s="13"/>
      <c r="G9" s="13"/>
    </row>
    <row r="10" spans="1:7" ht="64.5" customHeight="1">
      <c r="A10" s="4"/>
      <c r="B10" s="7" t="s">
        <v>107</v>
      </c>
      <c r="C10" s="14">
        <v>1754.69181</v>
      </c>
      <c r="D10" s="14">
        <v>1313</v>
      </c>
      <c r="E10" s="14">
        <v>1409.42331</v>
      </c>
      <c r="F10" s="14">
        <f t="shared" si="0"/>
        <v>107.34374028941353</v>
      </c>
      <c r="G10" s="14">
        <f t="shared" si="1"/>
        <v>80.32312580292944</v>
      </c>
    </row>
    <row r="11" spans="1:7" ht="15.75">
      <c r="A11" s="4"/>
      <c r="B11" s="7" t="s">
        <v>108</v>
      </c>
      <c r="C11" s="14">
        <v>216498.53519</v>
      </c>
      <c r="D11" s="14">
        <v>223213</v>
      </c>
      <c r="E11" s="14">
        <v>229616.52094</v>
      </c>
      <c r="F11" s="14">
        <f t="shared" si="0"/>
        <v>102.8687939053729</v>
      </c>
      <c r="G11" s="14">
        <f t="shared" si="1"/>
        <v>106.05915681530483</v>
      </c>
    </row>
    <row r="12" spans="1:7" ht="49.5" customHeight="1">
      <c r="A12" s="6" t="s">
        <v>10</v>
      </c>
      <c r="B12" s="12" t="s">
        <v>11</v>
      </c>
      <c r="C12" s="13">
        <f>C13</f>
        <v>462.04868</v>
      </c>
      <c r="D12" s="13">
        <f>D13</f>
        <v>538.6</v>
      </c>
      <c r="E12" s="13">
        <f>E13</f>
        <v>643.0685</v>
      </c>
      <c r="F12" s="13">
        <f t="shared" si="0"/>
        <v>119.3963052357965</v>
      </c>
      <c r="G12" s="13">
        <f t="shared" si="1"/>
        <v>139.1776511513895</v>
      </c>
    </row>
    <row r="13" spans="1:7" ht="47.25">
      <c r="A13" s="6"/>
      <c r="B13" s="7" t="s">
        <v>106</v>
      </c>
      <c r="C13" s="14">
        <v>462.04868</v>
      </c>
      <c r="D13" s="14">
        <v>538.6</v>
      </c>
      <c r="E13" s="14">
        <v>643.0685</v>
      </c>
      <c r="F13" s="14">
        <f t="shared" si="0"/>
        <v>119.3963052357965</v>
      </c>
      <c r="G13" s="14">
        <f t="shared" si="1"/>
        <v>139.1776511513895</v>
      </c>
    </row>
    <row r="14" spans="1:7" ht="15.75">
      <c r="A14" s="6" t="s">
        <v>12</v>
      </c>
      <c r="B14" s="12" t="s">
        <v>13</v>
      </c>
      <c r="C14" s="13">
        <f>C16+C17+C18+C19</f>
        <v>52608.21727</v>
      </c>
      <c r="D14" s="13">
        <f>D16+D17+D18+D19</f>
        <v>95224.6</v>
      </c>
      <c r="E14" s="13">
        <f>E16+E17+E18+E19</f>
        <v>96552.03579</v>
      </c>
      <c r="F14" s="13">
        <f t="shared" si="0"/>
        <v>101.39400511002408</v>
      </c>
      <c r="G14" s="13">
        <f t="shared" si="1"/>
        <v>183.53033195264553</v>
      </c>
    </row>
    <row r="15" spans="1:7" ht="15.75">
      <c r="A15" s="6"/>
      <c r="B15" s="7" t="s">
        <v>9</v>
      </c>
      <c r="C15" s="13"/>
      <c r="D15" s="13"/>
      <c r="E15" s="13"/>
      <c r="F15" s="13"/>
      <c r="G15" s="13"/>
    </row>
    <row r="16" spans="1:7" ht="47.25">
      <c r="A16" s="6"/>
      <c r="B16" s="7" t="s">
        <v>101</v>
      </c>
      <c r="C16" s="14">
        <v>0</v>
      </c>
      <c r="D16" s="14">
        <v>7606.2</v>
      </c>
      <c r="E16" s="14">
        <v>7941.73333</v>
      </c>
      <c r="F16" s="14">
        <f t="shared" si="0"/>
        <v>104.4113135336962</v>
      </c>
      <c r="G16" s="14">
        <v>0</v>
      </c>
    </row>
    <row r="17" spans="1:7" ht="31.5">
      <c r="A17" s="6"/>
      <c r="B17" s="7" t="s">
        <v>109</v>
      </c>
      <c r="C17" s="14">
        <v>26880.64897</v>
      </c>
      <c r="D17" s="14">
        <v>26000</v>
      </c>
      <c r="E17" s="14">
        <v>26792.78995</v>
      </c>
      <c r="F17" s="14">
        <f t="shared" si="0"/>
        <v>103.0491921153846</v>
      </c>
      <c r="G17" s="14">
        <f t="shared" si="1"/>
        <v>99.67315141796593</v>
      </c>
    </row>
    <row r="18" spans="1:7" ht="18.75" customHeight="1">
      <c r="A18" s="6"/>
      <c r="B18" s="7" t="s">
        <v>110</v>
      </c>
      <c r="C18" s="14">
        <v>25693.1583</v>
      </c>
      <c r="D18" s="14">
        <v>61538.3</v>
      </c>
      <c r="E18" s="14">
        <v>61667.6599</v>
      </c>
      <c r="F18" s="14">
        <f t="shared" si="0"/>
        <v>100.21021038930228</v>
      </c>
      <c r="G18" s="14">
        <f t="shared" si="1"/>
        <v>240.01587963594184</v>
      </c>
    </row>
    <row r="19" spans="1:7" ht="47.25">
      <c r="A19" s="6"/>
      <c r="B19" s="7" t="s">
        <v>111</v>
      </c>
      <c r="C19" s="14">
        <v>34.41</v>
      </c>
      <c r="D19" s="14">
        <v>80.1</v>
      </c>
      <c r="E19" s="14">
        <v>149.85261</v>
      </c>
      <c r="F19" s="14">
        <f t="shared" si="0"/>
        <v>187.08191011235957</v>
      </c>
      <c r="G19" s="14">
        <f t="shared" si="1"/>
        <v>435.49145597210116</v>
      </c>
    </row>
    <row r="20" spans="1:7" ht="15.75">
      <c r="A20" s="6" t="s">
        <v>14</v>
      </c>
      <c r="B20" s="12" t="s">
        <v>112</v>
      </c>
      <c r="C20" s="13">
        <f>C22+C23+C24+C25+C26+C27</f>
        <v>7722.4109</v>
      </c>
      <c r="D20" s="13">
        <f>D22+D23+D24+D25+D26+D27</f>
        <v>9450</v>
      </c>
      <c r="E20" s="13">
        <f>E22+E23+E24+E25+E26+E27</f>
        <v>10083.11415</v>
      </c>
      <c r="F20" s="13">
        <f t="shared" si="0"/>
        <v>106.69962063492062</v>
      </c>
      <c r="G20" s="13">
        <f t="shared" si="1"/>
        <v>130.56951100594762</v>
      </c>
    </row>
    <row r="21" spans="1:7" ht="15.75">
      <c r="A21" s="6"/>
      <c r="B21" s="7" t="s">
        <v>9</v>
      </c>
      <c r="C21" s="13"/>
      <c r="D21" s="13"/>
      <c r="E21" s="13"/>
      <c r="F21" s="13"/>
      <c r="G21" s="13"/>
    </row>
    <row r="22" spans="1:7" ht="47.25">
      <c r="A22" s="6"/>
      <c r="B22" s="7" t="s">
        <v>113</v>
      </c>
      <c r="C22" s="14">
        <v>5753.49029</v>
      </c>
      <c r="D22" s="14">
        <v>5280</v>
      </c>
      <c r="E22" s="14">
        <v>5283.89774</v>
      </c>
      <c r="F22" s="14">
        <f t="shared" si="0"/>
        <v>100.07382083333333</v>
      </c>
      <c r="G22" s="14">
        <f t="shared" si="1"/>
        <v>91.83812735695084</v>
      </c>
    </row>
    <row r="23" spans="1:7" ht="128.25" customHeight="1">
      <c r="A23" s="6"/>
      <c r="B23" s="7" t="s">
        <v>100</v>
      </c>
      <c r="C23" s="14">
        <v>0</v>
      </c>
      <c r="D23" s="14">
        <v>4</v>
      </c>
      <c r="E23" s="14">
        <v>4.69</v>
      </c>
      <c r="F23" s="14">
        <f t="shared" si="0"/>
        <v>117.25000000000001</v>
      </c>
      <c r="G23" s="14">
        <v>0</v>
      </c>
    </row>
    <row r="24" spans="1:7" ht="173.25">
      <c r="A24" s="6"/>
      <c r="B24" s="8" t="s">
        <v>114</v>
      </c>
      <c r="C24" s="14">
        <v>0.2816</v>
      </c>
      <c r="D24" s="14">
        <v>0.6</v>
      </c>
      <c r="E24" s="14">
        <v>7.9864</v>
      </c>
      <c r="F24" s="14">
        <f t="shared" si="0"/>
        <v>1331.0666666666666</v>
      </c>
      <c r="G24" s="14">
        <f t="shared" si="1"/>
        <v>2836.079545454545</v>
      </c>
    </row>
    <row r="25" spans="1:7" ht="78.75">
      <c r="A25" s="6"/>
      <c r="B25" s="8" t="s">
        <v>115</v>
      </c>
      <c r="C25" s="14">
        <v>1908.75741</v>
      </c>
      <c r="D25" s="14">
        <v>4067.9</v>
      </c>
      <c r="E25" s="14">
        <v>4622.02801</v>
      </c>
      <c r="F25" s="14">
        <f t="shared" si="0"/>
        <v>113.62196735416308</v>
      </c>
      <c r="G25" s="14">
        <f t="shared" si="1"/>
        <v>242.14853002194764</v>
      </c>
    </row>
    <row r="26" spans="1:7" ht="47.25">
      <c r="A26" s="6"/>
      <c r="B26" s="8" t="s">
        <v>116</v>
      </c>
      <c r="C26" s="14">
        <v>14.8816</v>
      </c>
      <c r="D26" s="14">
        <v>67.5</v>
      </c>
      <c r="E26" s="14">
        <v>89.512</v>
      </c>
      <c r="F26" s="14">
        <f t="shared" si="0"/>
        <v>132.6103703703704</v>
      </c>
      <c r="G26" s="14">
        <f t="shared" si="1"/>
        <v>601.494462960972</v>
      </c>
    </row>
    <row r="27" spans="1:7" ht="47.25">
      <c r="A27" s="6"/>
      <c r="B27" s="7" t="s">
        <v>117</v>
      </c>
      <c r="C27" s="14" t="s">
        <v>15</v>
      </c>
      <c r="D27" s="14">
        <v>30</v>
      </c>
      <c r="E27" s="14">
        <v>75</v>
      </c>
      <c r="F27" s="14">
        <f t="shared" si="0"/>
        <v>250</v>
      </c>
      <c r="G27" s="14">
        <f t="shared" si="1"/>
        <v>166.66666666666666</v>
      </c>
    </row>
    <row r="28" spans="1:7" ht="47.25">
      <c r="A28" s="6" t="s">
        <v>16</v>
      </c>
      <c r="B28" s="12" t="s">
        <v>118</v>
      </c>
      <c r="C28" s="13">
        <v>0.71193</v>
      </c>
      <c r="D28" s="13">
        <v>7.5</v>
      </c>
      <c r="E28" s="13">
        <v>7.71442</v>
      </c>
      <c r="F28" s="13">
        <f t="shared" si="0"/>
        <v>102.85893333333334</v>
      </c>
      <c r="G28" s="13">
        <f t="shared" si="1"/>
        <v>1083.5924880255081</v>
      </c>
    </row>
    <row r="29" spans="1:7" ht="63">
      <c r="A29" s="6" t="s">
        <v>17</v>
      </c>
      <c r="B29" s="12" t="s">
        <v>18</v>
      </c>
      <c r="C29" s="13">
        <f>C31+C32+C33+C34+C35+C36</f>
        <v>29321.176499999998</v>
      </c>
      <c r="D29" s="13">
        <f>D31+D32+D33+D34+D35+D36</f>
        <v>30543.3</v>
      </c>
      <c r="E29" s="13">
        <f>E31+E32+E33+E34+E35+E36</f>
        <v>50743.23116</v>
      </c>
      <c r="F29" s="13">
        <f t="shared" si="0"/>
        <v>166.13539191901336</v>
      </c>
      <c r="G29" s="13">
        <f t="shared" si="1"/>
        <v>173.0600106035991</v>
      </c>
    </row>
    <row r="30" spans="1:7" ht="15.75">
      <c r="A30" s="6"/>
      <c r="B30" s="7" t="s">
        <v>9</v>
      </c>
      <c r="C30" s="13"/>
      <c r="D30" s="13"/>
      <c r="E30" s="13"/>
      <c r="F30" s="13"/>
      <c r="G30" s="13"/>
    </row>
    <row r="31" spans="1:7" ht="47.25">
      <c r="A31" s="6"/>
      <c r="B31" s="7" t="s">
        <v>119</v>
      </c>
      <c r="C31" s="14">
        <v>5.54332</v>
      </c>
      <c r="D31" s="14">
        <v>63.1</v>
      </c>
      <c r="E31" s="14">
        <v>68.07284</v>
      </c>
      <c r="F31" s="14">
        <f t="shared" si="0"/>
        <v>107.88088748019017</v>
      </c>
      <c r="G31" s="14">
        <f t="shared" si="1"/>
        <v>1228.0157017816039</v>
      </c>
    </row>
    <row r="32" spans="1:7" ht="126">
      <c r="A32" s="6"/>
      <c r="B32" s="7" t="s">
        <v>120</v>
      </c>
      <c r="C32" s="14">
        <v>27460.54672</v>
      </c>
      <c r="D32" s="14">
        <v>28935.2</v>
      </c>
      <c r="E32" s="14">
        <v>48737.93153</v>
      </c>
      <c r="F32" s="14">
        <f t="shared" si="0"/>
        <v>168.43820512731898</v>
      </c>
      <c r="G32" s="14">
        <f t="shared" si="1"/>
        <v>177.48347120308173</v>
      </c>
    </row>
    <row r="33" spans="1:7" ht="20.25" customHeight="1">
      <c r="A33" s="6"/>
      <c r="B33" s="7" t="s">
        <v>136</v>
      </c>
      <c r="C33" s="14">
        <v>1534.40862</v>
      </c>
      <c r="D33" s="14">
        <v>1200</v>
      </c>
      <c r="E33" s="14">
        <v>1542.53998</v>
      </c>
      <c r="F33" s="14">
        <f t="shared" si="0"/>
        <v>128.54499833333333</v>
      </c>
      <c r="G33" s="14">
        <f t="shared" si="1"/>
        <v>100.52993445774568</v>
      </c>
    </row>
    <row r="34" spans="1:7" ht="78.75">
      <c r="A34" s="6"/>
      <c r="B34" s="7" t="s">
        <v>137</v>
      </c>
      <c r="C34" s="14">
        <v>0</v>
      </c>
      <c r="D34" s="14">
        <v>3.5</v>
      </c>
      <c r="E34" s="14">
        <v>3.50033</v>
      </c>
      <c r="F34" s="14">
        <f t="shared" si="0"/>
        <v>100.00942857142857</v>
      </c>
      <c r="G34" s="14">
        <v>0</v>
      </c>
    </row>
    <row r="35" spans="1:7" ht="47.25">
      <c r="A35" s="6"/>
      <c r="B35" s="7" t="s">
        <v>121</v>
      </c>
      <c r="C35" s="14">
        <v>198.8591</v>
      </c>
      <c r="D35" s="14">
        <v>148.5</v>
      </c>
      <c r="E35" s="14">
        <v>148.51106</v>
      </c>
      <c r="F35" s="14">
        <f t="shared" si="0"/>
        <v>100.0074478114478</v>
      </c>
      <c r="G35" s="14">
        <f t="shared" si="1"/>
        <v>74.68155090714983</v>
      </c>
    </row>
    <row r="36" spans="1:7" ht="141.75">
      <c r="A36" s="6"/>
      <c r="B36" s="7" t="s">
        <v>122</v>
      </c>
      <c r="C36" s="14">
        <v>121.81874</v>
      </c>
      <c r="D36" s="14">
        <v>193</v>
      </c>
      <c r="E36" s="14">
        <v>242.67542</v>
      </c>
      <c r="F36" s="14">
        <f t="shared" si="0"/>
        <v>125.73855958549224</v>
      </c>
      <c r="G36" s="14">
        <f t="shared" si="1"/>
        <v>199.2102528724234</v>
      </c>
    </row>
    <row r="37" spans="1:7" ht="31.5">
      <c r="A37" s="6" t="s">
        <v>19</v>
      </c>
      <c r="B37" s="12" t="s">
        <v>20</v>
      </c>
      <c r="C37" s="13">
        <f>C39</f>
        <v>3071.36874</v>
      </c>
      <c r="D37" s="13">
        <f>D39</f>
        <v>2742.7</v>
      </c>
      <c r="E37" s="13">
        <f>E39</f>
        <v>2862.02065</v>
      </c>
      <c r="F37" s="13">
        <f t="shared" si="0"/>
        <v>104.35048127757321</v>
      </c>
      <c r="G37" s="13">
        <f t="shared" si="1"/>
        <v>93.18388289645743</v>
      </c>
    </row>
    <row r="38" spans="1:7" ht="15.75">
      <c r="A38" s="6"/>
      <c r="B38" s="7" t="s">
        <v>9</v>
      </c>
      <c r="C38" s="13"/>
      <c r="D38" s="13"/>
      <c r="E38" s="13"/>
      <c r="F38" s="13"/>
      <c r="G38" s="13"/>
    </row>
    <row r="39" spans="1:7" ht="31.5">
      <c r="A39" s="6"/>
      <c r="B39" s="7" t="s">
        <v>123</v>
      </c>
      <c r="C39" s="14">
        <v>3071.36874</v>
      </c>
      <c r="D39" s="14">
        <v>2742.7</v>
      </c>
      <c r="E39" s="14">
        <v>2862.02065</v>
      </c>
      <c r="F39" s="14">
        <f t="shared" si="0"/>
        <v>104.35048127757321</v>
      </c>
      <c r="G39" s="14">
        <f t="shared" si="1"/>
        <v>93.18388289645743</v>
      </c>
    </row>
    <row r="40" spans="1:7" ht="47.25">
      <c r="A40" s="6" t="s">
        <v>21</v>
      </c>
      <c r="B40" s="12" t="s">
        <v>124</v>
      </c>
      <c r="C40" s="13">
        <v>1928.76988</v>
      </c>
      <c r="D40" s="13">
        <v>798.6</v>
      </c>
      <c r="E40" s="13">
        <v>1039.28696</v>
      </c>
      <c r="F40" s="13">
        <f t="shared" si="0"/>
        <v>130.138612572001</v>
      </c>
      <c r="G40" s="13">
        <f t="shared" si="1"/>
        <v>53.88340883879833</v>
      </c>
    </row>
    <row r="41" spans="1:7" ht="32.25" customHeight="1">
      <c r="A41" s="6" t="s">
        <v>22</v>
      </c>
      <c r="B41" s="12" t="s">
        <v>23</v>
      </c>
      <c r="C41" s="13">
        <f>C43+C44</f>
        <v>5111.1455</v>
      </c>
      <c r="D41" s="13">
        <f>D43+D44</f>
        <v>1209</v>
      </c>
      <c r="E41" s="13">
        <f>E43+E44</f>
        <v>1419.80268</v>
      </c>
      <c r="F41" s="13">
        <f t="shared" si="0"/>
        <v>117.43611910669976</v>
      </c>
      <c r="G41" s="13">
        <f t="shared" si="1"/>
        <v>27.778561185550288</v>
      </c>
    </row>
    <row r="42" spans="1:7" ht="15.75">
      <c r="A42" s="6"/>
      <c r="B42" s="7" t="s">
        <v>9</v>
      </c>
      <c r="C42" s="14"/>
      <c r="D42" s="14"/>
      <c r="E42" s="14"/>
      <c r="F42" s="13"/>
      <c r="G42" s="13"/>
    </row>
    <row r="43" spans="1:7" ht="141.75">
      <c r="A43" s="6"/>
      <c r="B43" s="7" t="s">
        <v>125</v>
      </c>
      <c r="C43" s="14">
        <v>402.4455</v>
      </c>
      <c r="D43" s="14">
        <v>209</v>
      </c>
      <c r="E43" s="14">
        <v>308.45821</v>
      </c>
      <c r="F43" s="14">
        <f t="shared" si="0"/>
        <v>147.58766028708135</v>
      </c>
      <c r="G43" s="14">
        <f t="shared" si="1"/>
        <v>76.64595827261083</v>
      </c>
    </row>
    <row r="44" spans="1:7" ht="63">
      <c r="A44" s="6"/>
      <c r="B44" s="7" t="s">
        <v>126</v>
      </c>
      <c r="C44" s="14">
        <v>4708.7</v>
      </c>
      <c r="D44" s="14">
        <v>1000</v>
      </c>
      <c r="E44" s="14">
        <v>1111.34447</v>
      </c>
      <c r="F44" s="14">
        <f t="shared" si="0"/>
        <v>111.134447</v>
      </c>
      <c r="G44" s="14">
        <f t="shared" si="1"/>
        <v>23.601938326926753</v>
      </c>
    </row>
    <row r="45" spans="1:7" ht="31.5">
      <c r="A45" s="6" t="s">
        <v>24</v>
      </c>
      <c r="B45" s="12" t="s">
        <v>127</v>
      </c>
      <c r="C45" s="13">
        <v>7316.99486</v>
      </c>
      <c r="D45" s="13">
        <v>5800</v>
      </c>
      <c r="E45" s="13">
        <v>6391.58297</v>
      </c>
      <c r="F45" s="13">
        <f t="shared" si="0"/>
        <v>110.19970637931034</v>
      </c>
      <c r="G45" s="13">
        <f t="shared" si="1"/>
        <v>87.35256881128929</v>
      </c>
    </row>
    <row r="46" spans="1:7" ht="15.75">
      <c r="A46" s="6" t="s">
        <v>25</v>
      </c>
      <c r="B46" s="12" t="s">
        <v>26</v>
      </c>
      <c r="C46" s="13">
        <v>505.96486</v>
      </c>
      <c r="D46" s="13">
        <v>411.5</v>
      </c>
      <c r="E46" s="13">
        <v>468.26527</v>
      </c>
      <c r="F46" s="13">
        <f t="shared" si="0"/>
        <v>113.79471931956257</v>
      </c>
      <c r="G46" s="13">
        <f t="shared" si="1"/>
        <v>92.54897069334025</v>
      </c>
    </row>
    <row r="47" spans="1:7" ht="31.5">
      <c r="A47" s="6"/>
      <c r="B47" s="12" t="s">
        <v>27</v>
      </c>
      <c r="C47" s="13">
        <f>C48+C53+C54+C55</f>
        <v>963143.3301809998</v>
      </c>
      <c r="D47" s="13">
        <f>D48+D53+D54+D55</f>
        <v>936803.17139</v>
      </c>
      <c r="E47" s="13">
        <f>E48+E53+E54+E55</f>
        <v>926566.0120300001</v>
      </c>
      <c r="F47" s="13">
        <f t="shared" si="0"/>
        <v>98.90722409224871</v>
      </c>
      <c r="G47" s="13">
        <f t="shared" si="1"/>
        <v>96.20229751846738</v>
      </c>
    </row>
    <row r="48" spans="1:7" ht="47.25">
      <c r="A48" s="6" t="s">
        <v>7</v>
      </c>
      <c r="B48" s="12" t="s">
        <v>28</v>
      </c>
      <c r="C48" s="13">
        <f>C49+C50+C51+C52</f>
        <v>962464.7873509999</v>
      </c>
      <c r="D48" s="13">
        <f>D49+D50+D51+D52</f>
        <v>935708.152</v>
      </c>
      <c r="E48" s="13">
        <f>E49+E50+E51+E52</f>
        <v>925435.85364</v>
      </c>
      <c r="F48" s="13">
        <f t="shared" si="0"/>
        <v>98.90218992556132</v>
      </c>
      <c r="G48" s="13">
        <f t="shared" si="1"/>
        <v>96.15269730408372</v>
      </c>
    </row>
    <row r="49" spans="1:7" ht="31.5">
      <c r="A49" s="4"/>
      <c r="B49" s="7" t="s">
        <v>128</v>
      </c>
      <c r="C49" s="14" t="s">
        <v>29</v>
      </c>
      <c r="D49" s="14">
        <v>77991.2</v>
      </c>
      <c r="E49" s="14">
        <v>77991.2</v>
      </c>
      <c r="F49" s="14">
        <f t="shared" si="0"/>
        <v>100</v>
      </c>
      <c r="G49" s="14">
        <f t="shared" si="1"/>
        <v>99.7885012762854</v>
      </c>
    </row>
    <row r="50" spans="1:7" ht="15.75">
      <c r="A50" s="4"/>
      <c r="B50" s="7" t="s">
        <v>129</v>
      </c>
      <c r="C50" s="14">
        <v>43434.333701</v>
      </c>
      <c r="D50" s="14">
        <v>61236.152</v>
      </c>
      <c r="E50" s="14">
        <v>52744.52481</v>
      </c>
      <c r="F50" s="14">
        <f t="shared" si="0"/>
        <v>86.13298368258019</v>
      </c>
      <c r="G50" s="14">
        <f t="shared" si="1"/>
        <v>121.43509596139069</v>
      </c>
    </row>
    <row r="51" spans="1:7" ht="15.75">
      <c r="A51" s="4"/>
      <c r="B51" s="7" t="s">
        <v>130</v>
      </c>
      <c r="C51" s="14">
        <v>827167.64565</v>
      </c>
      <c r="D51" s="14">
        <v>794274.8</v>
      </c>
      <c r="E51" s="14">
        <v>792494.13139</v>
      </c>
      <c r="F51" s="14">
        <f t="shared" si="0"/>
        <v>99.77581202248894</v>
      </c>
      <c r="G51" s="14">
        <f t="shared" si="1"/>
        <v>95.80816362410391</v>
      </c>
    </row>
    <row r="52" spans="1:7" ht="15.75">
      <c r="A52" s="4"/>
      <c r="B52" s="7" t="s">
        <v>131</v>
      </c>
      <c r="C52" s="14">
        <v>13706.308</v>
      </c>
      <c r="D52" s="14">
        <v>2206</v>
      </c>
      <c r="E52" s="14">
        <v>2205.99744</v>
      </c>
      <c r="F52" s="14">
        <f t="shared" si="0"/>
        <v>99.99988395285585</v>
      </c>
      <c r="G52" s="14">
        <f t="shared" si="1"/>
        <v>16.094760456280422</v>
      </c>
    </row>
    <row r="53" spans="1:7" ht="32.25" customHeight="1">
      <c r="A53" s="6" t="s">
        <v>30</v>
      </c>
      <c r="B53" s="12" t="s">
        <v>31</v>
      </c>
      <c r="C53" s="13" t="s">
        <v>32</v>
      </c>
      <c r="D53" s="13">
        <v>2277.3</v>
      </c>
      <c r="E53" s="13">
        <v>2312.439</v>
      </c>
      <c r="F53" s="13">
        <f t="shared" si="0"/>
        <v>101.54301146094058</v>
      </c>
      <c r="G53" s="13">
        <f t="shared" si="1"/>
        <v>127.75906077348066</v>
      </c>
    </row>
    <row r="54" spans="1:7" ht="66.75" customHeight="1">
      <c r="A54" s="9" t="s">
        <v>12</v>
      </c>
      <c r="B54" s="10" t="s">
        <v>33</v>
      </c>
      <c r="C54" s="13">
        <v>388.34691</v>
      </c>
      <c r="D54" s="13">
        <v>0</v>
      </c>
      <c r="E54" s="13">
        <v>2.94139</v>
      </c>
      <c r="F54" s="13">
        <v>0</v>
      </c>
      <c r="G54" s="13">
        <f t="shared" si="1"/>
        <v>0.7574130047796699</v>
      </c>
    </row>
    <row r="55" spans="1:7" ht="94.5">
      <c r="A55" s="9" t="s">
        <v>14</v>
      </c>
      <c r="B55" s="11" t="s">
        <v>34</v>
      </c>
      <c r="C55" s="13">
        <v>-1519.80408</v>
      </c>
      <c r="D55" s="13">
        <v>-1182.28061</v>
      </c>
      <c r="E55" s="13">
        <v>-1185.222</v>
      </c>
      <c r="F55" s="13">
        <f t="shared" si="0"/>
        <v>100.24878949845925</v>
      </c>
      <c r="G55" s="13">
        <f t="shared" si="1"/>
        <v>77.98518345864684</v>
      </c>
    </row>
    <row r="56" spans="1:9" ht="15.75">
      <c r="A56" s="6"/>
      <c r="B56" s="12" t="s">
        <v>35</v>
      </c>
      <c r="C56" s="15">
        <f>C7+C47</f>
        <v>1289445.3663009997</v>
      </c>
      <c r="D56" s="15">
        <f>D7+D47</f>
        <v>1308054.97139</v>
      </c>
      <c r="E56" s="15">
        <f>E7+E47</f>
        <v>1327802.07883</v>
      </c>
      <c r="F56" s="13">
        <f t="shared" si="0"/>
        <v>101.50965424786511</v>
      </c>
      <c r="G56" s="13">
        <f t="shared" si="1"/>
        <v>102.97466752228776</v>
      </c>
      <c r="I56" s="18"/>
    </row>
    <row r="57" spans="1:10" ht="47.25">
      <c r="A57" s="4"/>
      <c r="B57" s="12" t="s">
        <v>132</v>
      </c>
      <c r="C57" s="15">
        <f>C58+C60+C63+C67</f>
        <v>-23277.899999999907</v>
      </c>
      <c r="D57" s="15">
        <f>D58+D60+D63+D67</f>
        <v>9989.804169999901</v>
      </c>
      <c r="E57" s="15">
        <f>E58+E60+E63+E67</f>
        <v>-39347.1764</v>
      </c>
      <c r="F57" s="13">
        <f t="shared" si="0"/>
        <v>-393.8733505724005</v>
      </c>
      <c r="G57" s="13">
        <f t="shared" si="1"/>
        <v>169.03232851760748</v>
      </c>
      <c r="H57" s="18"/>
      <c r="I57" s="18"/>
      <c r="J57" s="18"/>
    </row>
    <row r="58" spans="1:7" ht="31.5">
      <c r="A58" s="4"/>
      <c r="B58" s="7" t="s">
        <v>36</v>
      </c>
      <c r="C58" s="16">
        <f>C59</f>
        <v>-7695</v>
      </c>
      <c r="D58" s="16">
        <f>D59</f>
        <v>-7695</v>
      </c>
      <c r="E58" s="16">
        <f>E59</f>
        <v>-7695</v>
      </c>
      <c r="F58" s="14">
        <f t="shared" si="0"/>
        <v>100</v>
      </c>
      <c r="G58" s="14">
        <f t="shared" si="1"/>
        <v>100</v>
      </c>
    </row>
    <row r="59" spans="1:7" ht="63">
      <c r="A59" s="4"/>
      <c r="B59" s="7" t="s">
        <v>133</v>
      </c>
      <c r="C59" s="16">
        <v>-7695</v>
      </c>
      <c r="D59" s="16">
        <v>-7695</v>
      </c>
      <c r="E59" s="16">
        <v>-7695</v>
      </c>
      <c r="F59" s="14">
        <f t="shared" si="0"/>
        <v>100</v>
      </c>
      <c r="G59" s="14">
        <f t="shared" si="1"/>
        <v>100</v>
      </c>
    </row>
    <row r="60" spans="1:7" ht="47.25">
      <c r="A60" s="4"/>
      <c r="B60" s="7" t="s">
        <v>37</v>
      </c>
      <c r="C60" s="16">
        <f>C61+C62</f>
        <v>-15800</v>
      </c>
      <c r="D60" s="16">
        <f>D61+D62</f>
        <v>-1000</v>
      </c>
      <c r="E60" s="16">
        <f>E61+E62</f>
        <v>-1000</v>
      </c>
      <c r="F60" s="14">
        <f t="shared" si="0"/>
        <v>100</v>
      </c>
      <c r="G60" s="14">
        <f t="shared" si="1"/>
        <v>6.329113924050633</v>
      </c>
    </row>
    <row r="61" spans="1:7" ht="81.75" customHeight="1">
      <c r="A61" s="4"/>
      <c r="B61" s="7" t="s">
        <v>135</v>
      </c>
      <c r="C61" s="16">
        <v>20000</v>
      </c>
      <c r="D61" s="16">
        <v>0</v>
      </c>
      <c r="E61" s="16">
        <v>0</v>
      </c>
      <c r="F61" s="14">
        <v>0</v>
      </c>
      <c r="G61" s="14">
        <f t="shared" si="1"/>
        <v>0</v>
      </c>
    </row>
    <row r="62" spans="1:7" ht="78.75">
      <c r="A62" s="4"/>
      <c r="B62" s="7" t="s">
        <v>134</v>
      </c>
      <c r="C62" s="16">
        <v>-35800</v>
      </c>
      <c r="D62" s="16">
        <v>-1000</v>
      </c>
      <c r="E62" s="16">
        <v>-1000</v>
      </c>
      <c r="F62" s="14">
        <f t="shared" si="0"/>
        <v>100</v>
      </c>
      <c r="G62" s="14">
        <f t="shared" si="1"/>
        <v>2.793296089385475</v>
      </c>
    </row>
    <row r="63" spans="1:7" ht="47.25">
      <c r="A63" s="4"/>
      <c r="B63" s="7" t="s">
        <v>39</v>
      </c>
      <c r="C63" s="16">
        <f>C64</f>
        <v>-2300</v>
      </c>
      <c r="D63" s="16">
        <f>D64</f>
        <v>-7100</v>
      </c>
      <c r="E63" s="16">
        <f>E64</f>
        <v>-7100</v>
      </c>
      <c r="F63" s="14">
        <f>E63*100/D63</f>
        <v>100</v>
      </c>
      <c r="G63" s="14">
        <f>E63*100/C63</f>
        <v>308.69565217391306</v>
      </c>
    </row>
    <row r="64" spans="1:7" ht="47.25">
      <c r="A64" s="4"/>
      <c r="B64" s="7" t="s">
        <v>103</v>
      </c>
      <c r="C64" s="16">
        <v>-2300</v>
      </c>
      <c r="D64" s="16">
        <f>D65+D66</f>
        <v>-7100</v>
      </c>
      <c r="E64" s="16">
        <f>E65+E66</f>
        <v>-7100</v>
      </c>
      <c r="F64" s="14">
        <f>E64*100/D64</f>
        <v>100</v>
      </c>
      <c r="G64" s="14">
        <f>E64*100/C64</f>
        <v>308.69565217391306</v>
      </c>
    </row>
    <row r="65" spans="1:7" ht="94.5">
      <c r="A65" s="4"/>
      <c r="B65" s="7" t="s">
        <v>99</v>
      </c>
      <c r="C65" s="16">
        <v>-2300</v>
      </c>
      <c r="D65" s="16">
        <v>-8640</v>
      </c>
      <c r="E65" s="16">
        <v>-8640</v>
      </c>
      <c r="F65" s="14">
        <f>E65*100/D65</f>
        <v>100</v>
      </c>
      <c r="G65" s="14">
        <f>E65*100/C65</f>
        <v>375.6521739130435</v>
      </c>
    </row>
    <row r="66" spans="1:7" ht="94.5">
      <c r="A66" s="4"/>
      <c r="B66" s="7" t="s">
        <v>102</v>
      </c>
      <c r="C66" s="16">
        <v>0</v>
      </c>
      <c r="D66" s="16">
        <v>1540</v>
      </c>
      <c r="E66" s="16">
        <v>1540</v>
      </c>
      <c r="F66" s="14">
        <f>E66*100/D66</f>
        <v>100</v>
      </c>
      <c r="G66" s="14">
        <v>0</v>
      </c>
    </row>
    <row r="67" spans="1:7" ht="35.25" customHeight="1">
      <c r="A67" s="4"/>
      <c r="B67" s="7" t="s">
        <v>38</v>
      </c>
      <c r="C67" s="16">
        <f>C68+C69</f>
        <v>2517.100000000093</v>
      </c>
      <c r="D67" s="16">
        <f>D68+D69</f>
        <v>25784.8041699999</v>
      </c>
      <c r="E67" s="16">
        <f>E68+E69</f>
        <v>-23552.176399999997</v>
      </c>
      <c r="F67" s="14">
        <f t="shared" si="0"/>
        <v>-91.34130414456465</v>
      </c>
      <c r="G67" s="14">
        <f t="shared" si="1"/>
        <v>-935.6869572126307</v>
      </c>
    </row>
    <row r="68" spans="1:7" ht="47.25">
      <c r="A68" s="4"/>
      <c r="B68" s="7" t="s">
        <v>138</v>
      </c>
      <c r="C68" s="16">
        <v>-1319111.9</v>
      </c>
      <c r="D68" s="14">
        <v>-1310777.252</v>
      </c>
      <c r="E68" s="14">
        <v>-1351141.28728</v>
      </c>
      <c r="F68" s="14">
        <f t="shared" si="0"/>
        <v>103.07939699276992</v>
      </c>
      <c r="G68" s="14">
        <f t="shared" si="1"/>
        <v>102.4281023679644</v>
      </c>
    </row>
    <row r="69" spans="1:7" ht="47.25">
      <c r="A69" s="4"/>
      <c r="B69" s="7" t="s">
        <v>139</v>
      </c>
      <c r="C69" s="16">
        <v>1321629</v>
      </c>
      <c r="D69" s="14">
        <v>1336562.05617</v>
      </c>
      <c r="E69" s="14">
        <v>1327589.11088</v>
      </c>
      <c r="F69" s="14">
        <f t="shared" si="0"/>
        <v>99.32865479394854</v>
      </c>
      <c r="G69" s="14">
        <f t="shared" si="1"/>
        <v>100.4509670172189</v>
      </c>
    </row>
    <row r="70" spans="1:7" ht="15.75">
      <c r="A70" s="6"/>
      <c r="B70" s="12" t="s">
        <v>40</v>
      </c>
      <c r="C70" s="15"/>
      <c r="D70" s="15"/>
      <c r="E70" s="15"/>
      <c r="F70" s="13"/>
      <c r="G70" s="13"/>
    </row>
    <row r="71" spans="1:7" ht="15.75">
      <c r="A71" s="6">
        <v>1</v>
      </c>
      <c r="B71" s="12" t="s">
        <v>41</v>
      </c>
      <c r="C71" s="15">
        <f>C72+C73+C74+C75+C76+C77+C78</f>
        <v>106302.9</v>
      </c>
      <c r="D71" s="15">
        <f>D72+D73+D74+D75+D76+D77+D78</f>
        <v>118193.48402999999</v>
      </c>
      <c r="E71" s="15">
        <f>E72+E73+E74+E75+E76+E77+E78</f>
        <v>113458.05201</v>
      </c>
      <c r="F71" s="13">
        <f t="shared" si="0"/>
        <v>95.99349146963293</v>
      </c>
      <c r="G71" s="13">
        <f t="shared" si="1"/>
        <v>106.73090951422775</v>
      </c>
    </row>
    <row r="72" spans="1:7" ht="63">
      <c r="A72" s="4"/>
      <c r="B72" s="7" t="s">
        <v>42</v>
      </c>
      <c r="C72" s="16">
        <v>1070.4</v>
      </c>
      <c r="D72" s="17">
        <v>1280.181</v>
      </c>
      <c r="E72" s="17">
        <v>1250.29536</v>
      </c>
      <c r="F72" s="14">
        <f t="shared" si="0"/>
        <v>97.66551448584224</v>
      </c>
      <c r="G72" s="14">
        <f t="shared" si="1"/>
        <v>116.80636771300448</v>
      </c>
    </row>
    <row r="73" spans="1:7" ht="94.5">
      <c r="A73" s="4"/>
      <c r="B73" s="7" t="s">
        <v>104</v>
      </c>
      <c r="C73" s="16">
        <v>38452.3</v>
      </c>
      <c r="D73" s="17">
        <v>41309.95543</v>
      </c>
      <c r="E73" s="17">
        <v>40239.36158</v>
      </c>
      <c r="F73" s="14">
        <f t="shared" si="0"/>
        <v>97.40838778726321</v>
      </c>
      <c r="G73" s="14">
        <f t="shared" si="1"/>
        <v>104.64747643183891</v>
      </c>
    </row>
    <row r="74" spans="1:7" ht="15.75">
      <c r="A74" s="4"/>
      <c r="B74" s="7" t="s">
        <v>43</v>
      </c>
      <c r="C74" s="16">
        <v>5.2</v>
      </c>
      <c r="D74" s="17">
        <v>72.1</v>
      </c>
      <c r="E74" s="17">
        <v>58.88</v>
      </c>
      <c r="F74" s="14">
        <f t="shared" si="0"/>
        <v>81.66435506241332</v>
      </c>
      <c r="G74" s="14">
        <f t="shared" si="1"/>
        <v>1132.3076923076924</v>
      </c>
    </row>
    <row r="75" spans="1:7" ht="78.75">
      <c r="A75" s="4"/>
      <c r="B75" s="7" t="s">
        <v>44</v>
      </c>
      <c r="C75" s="16">
        <v>17107.4</v>
      </c>
      <c r="D75" s="17">
        <v>14583.6</v>
      </c>
      <c r="E75" s="17">
        <v>13944.15499</v>
      </c>
      <c r="F75" s="14">
        <f aca="true" t="shared" si="2" ref="F75:F122">E75*100/D75</f>
        <v>95.61531439425107</v>
      </c>
      <c r="G75" s="14">
        <f aca="true" t="shared" si="3" ref="G75:G123">E75*100/C75</f>
        <v>81.50949290950115</v>
      </c>
    </row>
    <row r="76" spans="1:7" ht="31.5">
      <c r="A76" s="4"/>
      <c r="B76" s="7" t="s">
        <v>45</v>
      </c>
      <c r="C76" s="16">
        <v>1697.7</v>
      </c>
      <c r="D76" s="16">
        <v>0</v>
      </c>
      <c r="E76" s="16">
        <v>0</v>
      </c>
      <c r="F76" s="14">
        <v>0</v>
      </c>
      <c r="G76" s="14">
        <f t="shared" si="3"/>
        <v>0</v>
      </c>
    </row>
    <row r="77" spans="1:7" ht="15.75">
      <c r="A77" s="4"/>
      <c r="B77" s="7" t="s">
        <v>46</v>
      </c>
      <c r="C77" s="16">
        <v>0</v>
      </c>
      <c r="D77" s="16">
        <v>200</v>
      </c>
      <c r="E77" s="16">
        <v>0</v>
      </c>
      <c r="F77" s="14">
        <f t="shared" si="2"/>
        <v>0</v>
      </c>
      <c r="G77" s="14">
        <v>0</v>
      </c>
    </row>
    <row r="78" spans="1:7" ht="31.5">
      <c r="A78" s="4"/>
      <c r="B78" s="7" t="s">
        <v>47</v>
      </c>
      <c r="C78" s="16">
        <v>47969.9</v>
      </c>
      <c r="D78" s="17">
        <v>60747.6476</v>
      </c>
      <c r="E78" s="17">
        <v>57965.36008</v>
      </c>
      <c r="F78" s="14">
        <f t="shared" si="2"/>
        <v>95.41992549518905</v>
      </c>
      <c r="G78" s="14">
        <f t="shared" si="3"/>
        <v>120.83694166550272</v>
      </c>
    </row>
    <row r="79" spans="1:7" ht="15.75">
      <c r="A79" s="6">
        <v>2</v>
      </c>
      <c r="B79" s="12" t="s">
        <v>48</v>
      </c>
      <c r="C79" s="15">
        <f>C80</f>
        <v>112.2</v>
      </c>
      <c r="D79" s="15">
        <f>D80</f>
        <v>63.644</v>
      </c>
      <c r="E79" s="15">
        <f>E80</f>
        <v>63.644</v>
      </c>
      <c r="F79" s="13">
        <f t="shared" si="2"/>
        <v>100</v>
      </c>
      <c r="G79" s="13">
        <f t="shared" si="3"/>
        <v>56.72370766488413</v>
      </c>
    </row>
    <row r="80" spans="1:7" ht="31.5">
      <c r="A80" s="4"/>
      <c r="B80" s="7" t="s">
        <v>49</v>
      </c>
      <c r="C80" s="16">
        <v>112.2</v>
      </c>
      <c r="D80" s="17">
        <v>63.644</v>
      </c>
      <c r="E80" s="17">
        <v>63.644</v>
      </c>
      <c r="F80" s="14">
        <f t="shared" si="2"/>
        <v>100</v>
      </c>
      <c r="G80" s="14">
        <f t="shared" si="3"/>
        <v>56.72370766488413</v>
      </c>
    </row>
    <row r="81" spans="1:7" ht="33.75" customHeight="1">
      <c r="A81" s="6">
        <v>3</v>
      </c>
      <c r="B81" s="12" t="s">
        <v>50</v>
      </c>
      <c r="C81" s="15">
        <f>C82+C83</f>
        <v>12102.3</v>
      </c>
      <c r="D81" s="15">
        <f>D82+D83</f>
        <v>12381.64766</v>
      </c>
      <c r="E81" s="15">
        <f>E82+E83</f>
        <v>11627.2097</v>
      </c>
      <c r="F81" s="13">
        <f t="shared" si="2"/>
        <v>93.90680480726908</v>
      </c>
      <c r="G81" s="13">
        <f t="shared" si="3"/>
        <v>96.07438007651439</v>
      </c>
    </row>
    <row r="82" spans="1:7" ht="63">
      <c r="A82" s="4"/>
      <c r="B82" s="7" t="s">
        <v>51</v>
      </c>
      <c r="C82" s="16">
        <v>12097.3</v>
      </c>
      <c r="D82" s="17">
        <v>12356.64766</v>
      </c>
      <c r="E82" s="17">
        <v>11606.3347</v>
      </c>
      <c r="F82" s="14">
        <f t="shared" si="2"/>
        <v>93.92785988040383</v>
      </c>
      <c r="G82" s="14">
        <f t="shared" si="3"/>
        <v>95.94152992816579</v>
      </c>
    </row>
    <row r="83" spans="1:7" ht="47.25">
      <c r="A83" s="4"/>
      <c r="B83" s="7" t="s">
        <v>52</v>
      </c>
      <c r="C83" s="16">
        <v>5</v>
      </c>
      <c r="D83" s="17">
        <v>25</v>
      </c>
      <c r="E83" s="17">
        <v>20.875</v>
      </c>
      <c r="F83" s="14">
        <f t="shared" si="2"/>
        <v>83.5</v>
      </c>
      <c r="G83" s="14">
        <f t="shared" si="3"/>
        <v>417.5</v>
      </c>
    </row>
    <row r="84" spans="1:7" ht="15.75">
      <c r="A84" s="6">
        <v>4</v>
      </c>
      <c r="B84" s="12" t="s">
        <v>53</v>
      </c>
      <c r="C84" s="15">
        <f>C85+C86+C87+C88+C89</f>
        <v>20207.300000000003</v>
      </c>
      <c r="D84" s="15">
        <f>D85+D86+D87+D88+D89</f>
        <v>37463.56791</v>
      </c>
      <c r="E84" s="15">
        <f>E85+E86+E87+E88+E89</f>
        <v>36208.540519999995</v>
      </c>
      <c r="F84" s="13">
        <f t="shared" si="2"/>
        <v>96.65000569882987</v>
      </c>
      <c r="G84" s="13">
        <f t="shared" si="3"/>
        <v>179.18544545782956</v>
      </c>
    </row>
    <row r="85" spans="1:7" ht="15.75">
      <c r="A85" s="4"/>
      <c r="B85" s="7" t="s">
        <v>54</v>
      </c>
      <c r="C85" s="16">
        <v>9479.7</v>
      </c>
      <c r="D85" s="17">
        <v>16553</v>
      </c>
      <c r="E85" s="17">
        <v>16522.67365</v>
      </c>
      <c r="F85" s="14">
        <f t="shared" si="2"/>
        <v>99.81679242433395</v>
      </c>
      <c r="G85" s="14">
        <f t="shared" si="3"/>
        <v>174.29532210934943</v>
      </c>
    </row>
    <row r="86" spans="1:7" ht="15.75">
      <c r="A86" s="4"/>
      <c r="B86" s="7" t="s">
        <v>55</v>
      </c>
      <c r="C86" s="16">
        <v>1412.2</v>
      </c>
      <c r="D86" s="17">
        <v>3649.32191</v>
      </c>
      <c r="E86" s="17">
        <v>3648.99165</v>
      </c>
      <c r="F86" s="14">
        <f t="shared" si="2"/>
        <v>99.99095009954875</v>
      </c>
      <c r="G86" s="14">
        <f t="shared" si="3"/>
        <v>258.39057144880326</v>
      </c>
    </row>
    <row r="87" spans="1:7" ht="31.5">
      <c r="A87" s="4"/>
      <c r="B87" s="7" t="s">
        <v>56</v>
      </c>
      <c r="C87" s="16">
        <v>265.9</v>
      </c>
      <c r="D87" s="17">
        <v>1461.6</v>
      </c>
      <c r="E87" s="17">
        <v>735.98434</v>
      </c>
      <c r="F87" s="14">
        <f t="shared" si="2"/>
        <v>50.354703065134096</v>
      </c>
      <c r="G87" s="14">
        <f t="shared" si="3"/>
        <v>276.78989845806694</v>
      </c>
    </row>
    <row r="88" spans="1:7" ht="15.75">
      <c r="A88" s="4"/>
      <c r="B88" s="7" t="s">
        <v>57</v>
      </c>
      <c r="C88" s="16">
        <v>314.1</v>
      </c>
      <c r="D88" s="17">
        <v>4983</v>
      </c>
      <c r="E88" s="17">
        <v>4982.98885</v>
      </c>
      <c r="F88" s="14">
        <f t="shared" si="2"/>
        <v>99.99977623921332</v>
      </c>
      <c r="G88" s="14">
        <f t="shared" si="3"/>
        <v>1586.4338904807385</v>
      </c>
    </row>
    <row r="89" spans="1:7" ht="31.5">
      <c r="A89" s="4"/>
      <c r="B89" s="7" t="s">
        <v>58</v>
      </c>
      <c r="C89" s="16">
        <v>8735.4</v>
      </c>
      <c r="D89" s="17">
        <v>10816.646</v>
      </c>
      <c r="E89" s="17">
        <v>10317.90203</v>
      </c>
      <c r="F89" s="14">
        <f t="shared" si="2"/>
        <v>95.38910703003499</v>
      </c>
      <c r="G89" s="14">
        <f t="shared" si="3"/>
        <v>118.11596526776107</v>
      </c>
    </row>
    <row r="90" spans="1:7" ht="31.5">
      <c r="A90" s="6">
        <v>5</v>
      </c>
      <c r="B90" s="12" t="s">
        <v>59</v>
      </c>
      <c r="C90" s="15">
        <f>C91+C92+C93+C94</f>
        <v>74623.1</v>
      </c>
      <c r="D90" s="15">
        <f>D91+D92+D93+D94</f>
        <v>13300.894149999998</v>
      </c>
      <c r="E90" s="15">
        <f>E91+E92+E93+E94</f>
        <v>13107.13295</v>
      </c>
      <c r="F90" s="13">
        <f t="shared" si="2"/>
        <v>98.54324680871174</v>
      </c>
      <c r="G90" s="13">
        <f t="shared" si="3"/>
        <v>17.56444445486719</v>
      </c>
    </row>
    <row r="91" spans="1:7" ht="15.75">
      <c r="A91" s="4"/>
      <c r="B91" s="7" t="s">
        <v>60</v>
      </c>
      <c r="C91" s="16">
        <v>68463.1</v>
      </c>
      <c r="D91" s="17">
        <v>9403.8</v>
      </c>
      <c r="E91" s="17">
        <v>9258.49386</v>
      </c>
      <c r="F91" s="14">
        <f t="shared" si="2"/>
        <v>98.45481464939706</v>
      </c>
      <c r="G91" s="14">
        <f t="shared" si="3"/>
        <v>13.523334263274668</v>
      </c>
    </row>
    <row r="92" spans="1:7" ht="15.75">
      <c r="A92" s="4"/>
      <c r="B92" s="7" t="s">
        <v>61</v>
      </c>
      <c r="C92" s="16">
        <v>3577.5</v>
      </c>
      <c r="D92" s="17">
        <v>2804.4</v>
      </c>
      <c r="E92" s="17">
        <v>2755.94494</v>
      </c>
      <c r="F92" s="14">
        <f t="shared" si="2"/>
        <v>98.27217729282556</v>
      </c>
      <c r="G92" s="14">
        <f t="shared" si="3"/>
        <v>77.03549797344515</v>
      </c>
    </row>
    <row r="93" spans="1:7" ht="15.75">
      <c r="A93" s="4"/>
      <c r="B93" s="7" t="s">
        <v>62</v>
      </c>
      <c r="C93" s="16">
        <v>419.1</v>
      </c>
      <c r="D93" s="16">
        <v>436</v>
      </c>
      <c r="E93" s="16">
        <v>436</v>
      </c>
      <c r="F93" s="14">
        <f t="shared" si="2"/>
        <v>100</v>
      </c>
      <c r="G93" s="14">
        <f t="shared" si="3"/>
        <v>104.0324504891434</v>
      </c>
    </row>
    <row r="94" spans="1:7" ht="31.5">
      <c r="A94" s="4"/>
      <c r="B94" s="7" t="s">
        <v>63</v>
      </c>
      <c r="C94" s="16">
        <v>2163.4</v>
      </c>
      <c r="D94" s="17">
        <v>656.69415</v>
      </c>
      <c r="E94" s="17">
        <v>656.69415</v>
      </c>
      <c r="F94" s="14">
        <f t="shared" si="2"/>
        <v>100</v>
      </c>
      <c r="G94" s="14">
        <f t="shared" si="3"/>
        <v>30.354726356660816</v>
      </c>
    </row>
    <row r="95" spans="1:7" ht="15.75">
      <c r="A95" s="6">
        <v>6</v>
      </c>
      <c r="B95" s="12" t="s">
        <v>64</v>
      </c>
      <c r="C95" s="15">
        <f>C96+C97+C98+C99+C100</f>
        <v>774060.9</v>
      </c>
      <c r="D95" s="15">
        <f>D96+D97+D98+D99+D100</f>
        <v>857148.1960700001</v>
      </c>
      <c r="E95" s="15">
        <f>E96+E97+E98+E99+E100</f>
        <v>839794.00423</v>
      </c>
      <c r="F95" s="13">
        <f t="shared" si="2"/>
        <v>97.97535689632568</v>
      </c>
      <c r="G95" s="13">
        <f t="shared" si="3"/>
        <v>108.49198095782901</v>
      </c>
    </row>
    <row r="96" spans="1:7" ht="15.75">
      <c r="A96" s="4"/>
      <c r="B96" s="7" t="s">
        <v>65</v>
      </c>
      <c r="C96" s="16">
        <v>232469.7</v>
      </c>
      <c r="D96" s="17">
        <v>235118.63</v>
      </c>
      <c r="E96" s="17">
        <v>235118.63</v>
      </c>
      <c r="F96" s="14">
        <f t="shared" si="2"/>
        <v>100</v>
      </c>
      <c r="G96" s="14">
        <f t="shared" si="3"/>
        <v>101.13947323027473</v>
      </c>
    </row>
    <row r="97" spans="1:7" ht="15.75">
      <c r="A97" s="4"/>
      <c r="B97" s="7" t="s">
        <v>66</v>
      </c>
      <c r="C97" s="16">
        <v>471705.4</v>
      </c>
      <c r="D97" s="17">
        <v>526741.38607</v>
      </c>
      <c r="E97" s="17">
        <v>509665.54257</v>
      </c>
      <c r="F97" s="14">
        <f t="shared" si="2"/>
        <v>96.75821115416764</v>
      </c>
      <c r="G97" s="14">
        <f t="shared" si="3"/>
        <v>108.04742590820456</v>
      </c>
    </row>
    <row r="98" spans="1:7" ht="47.25">
      <c r="A98" s="4"/>
      <c r="B98" s="7" t="s">
        <v>67</v>
      </c>
      <c r="C98" s="16">
        <v>1190</v>
      </c>
      <c r="D98" s="17">
        <v>758.4</v>
      </c>
      <c r="E98" s="17">
        <v>758.4</v>
      </c>
      <c r="F98" s="14">
        <f t="shared" si="2"/>
        <v>100</v>
      </c>
      <c r="G98" s="14">
        <f t="shared" si="3"/>
        <v>63.73109243697479</v>
      </c>
    </row>
    <row r="99" spans="1:7" ht="31.5">
      <c r="A99" s="4"/>
      <c r="B99" s="7" t="s">
        <v>68</v>
      </c>
      <c r="C99" s="16">
        <v>8997.2</v>
      </c>
      <c r="D99" s="17">
        <v>9927.083</v>
      </c>
      <c r="E99" s="17">
        <v>9802.57076</v>
      </c>
      <c r="F99" s="14">
        <f t="shared" si="2"/>
        <v>98.74573185295216</v>
      </c>
      <c r="G99" s="14">
        <f t="shared" si="3"/>
        <v>108.95134886409105</v>
      </c>
    </row>
    <row r="100" spans="1:7" ht="31.5">
      <c r="A100" s="4"/>
      <c r="B100" s="7" t="s">
        <v>69</v>
      </c>
      <c r="C100" s="16">
        <v>59698.6</v>
      </c>
      <c r="D100" s="17">
        <v>84602.697</v>
      </c>
      <c r="E100" s="17">
        <v>84448.8609</v>
      </c>
      <c r="F100" s="14">
        <f t="shared" si="2"/>
        <v>99.81816643504875</v>
      </c>
      <c r="G100" s="14">
        <f t="shared" si="3"/>
        <v>141.45869568130576</v>
      </c>
    </row>
    <row r="101" spans="1:7" ht="15.75">
      <c r="A101" s="6">
        <v>7</v>
      </c>
      <c r="B101" s="12" t="s">
        <v>70</v>
      </c>
      <c r="C101" s="15">
        <f>C102+C103</f>
        <v>21028.5</v>
      </c>
      <c r="D101" s="15">
        <f>D102+D103</f>
        <v>22133.31158</v>
      </c>
      <c r="E101" s="15">
        <f>E102+E103</f>
        <v>22064.66213</v>
      </c>
      <c r="F101" s="13">
        <f t="shared" si="2"/>
        <v>99.68983651745076</v>
      </c>
      <c r="G101" s="13">
        <f t="shared" si="3"/>
        <v>104.92741817057802</v>
      </c>
    </row>
    <row r="102" spans="1:7" ht="15.75">
      <c r="A102" s="4"/>
      <c r="B102" s="7" t="s">
        <v>71</v>
      </c>
      <c r="C102" s="16">
        <v>11728.6</v>
      </c>
      <c r="D102" s="17">
        <v>11659.6</v>
      </c>
      <c r="E102" s="17">
        <v>11600.73895</v>
      </c>
      <c r="F102" s="14">
        <f t="shared" si="2"/>
        <v>99.49517093210744</v>
      </c>
      <c r="G102" s="14">
        <f t="shared" si="3"/>
        <v>98.90983535971898</v>
      </c>
    </row>
    <row r="103" spans="1:7" ht="31.5">
      <c r="A103" s="4"/>
      <c r="B103" s="7" t="s">
        <v>72</v>
      </c>
      <c r="C103" s="16">
        <v>9299.9</v>
      </c>
      <c r="D103" s="17">
        <v>10473.71158</v>
      </c>
      <c r="E103" s="17">
        <v>10463.92318</v>
      </c>
      <c r="F103" s="14">
        <f t="shared" si="2"/>
        <v>99.9065431587911</v>
      </c>
      <c r="G103" s="14">
        <f t="shared" si="3"/>
        <v>112.51651286572974</v>
      </c>
    </row>
    <row r="104" spans="1:7" ht="15.75">
      <c r="A104" s="6">
        <v>8</v>
      </c>
      <c r="B104" s="12" t="s">
        <v>73</v>
      </c>
      <c r="C104" s="15">
        <f>C105+C106+C107+C108+C109</f>
        <v>91001.49999999999</v>
      </c>
      <c r="D104" s="15">
        <f>D105+D106+D107+D108+D109</f>
        <v>85457.9</v>
      </c>
      <c r="E104" s="15">
        <f>E105+E106+E107+E108+E109</f>
        <v>80977.10656</v>
      </c>
      <c r="F104" s="13">
        <f t="shared" si="2"/>
        <v>94.75672414136085</v>
      </c>
      <c r="G104" s="13">
        <f t="shared" si="3"/>
        <v>88.9843646093746</v>
      </c>
    </row>
    <row r="105" spans="1:7" ht="15.75">
      <c r="A105" s="4"/>
      <c r="B105" s="7" t="s">
        <v>74</v>
      </c>
      <c r="C105" s="16">
        <v>46865.7</v>
      </c>
      <c r="D105" s="17">
        <v>26939.38</v>
      </c>
      <c r="E105" s="17">
        <v>26939.38</v>
      </c>
      <c r="F105" s="14">
        <f t="shared" si="2"/>
        <v>100</v>
      </c>
      <c r="G105" s="14">
        <f t="shared" si="3"/>
        <v>57.482081778358165</v>
      </c>
    </row>
    <row r="106" spans="1:7" ht="15.75">
      <c r="A106" s="4"/>
      <c r="B106" s="7" t="s">
        <v>75</v>
      </c>
      <c r="C106" s="16">
        <v>26511.6</v>
      </c>
      <c r="D106" s="17">
        <v>42571.87</v>
      </c>
      <c r="E106" s="17">
        <v>38914.42116</v>
      </c>
      <c r="F106" s="14">
        <f t="shared" si="2"/>
        <v>91.40876630507421</v>
      </c>
      <c r="G106" s="14">
        <f t="shared" si="3"/>
        <v>146.78262028696872</v>
      </c>
    </row>
    <row r="107" spans="1:7" ht="15.75">
      <c r="A107" s="4"/>
      <c r="B107" s="7" t="s">
        <v>76</v>
      </c>
      <c r="C107" s="16">
        <v>1130</v>
      </c>
      <c r="D107" s="17">
        <v>0</v>
      </c>
      <c r="E107" s="17">
        <v>0</v>
      </c>
      <c r="F107" s="14">
        <v>0</v>
      </c>
      <c r="G107" s="14">
        <f t="shared" si="3"/>
        <v>0</v>
      </c>
    </row>
    <row r="108" spans="1:7" ht="47.25">
      <c r="A108" s="4"/>
      <c r="B108" s="7" t="s">
        <v>77</v>
      </c>
      <c r="C108" s="16">
        <v>2064</v>
      </c>
      <c r="D108" s="17">
        <v>967.95</v>
      </c>
      <c r="E108" s="17">
        <v>967.95</v>
      </c>
      <c r="F108" s="14">
        <f t="shared" si="2"/>
        <v>100</v>
      </c>
      <c r="G108" s="14">
        <f t="shared" si="3"/>
        <v>46.8968023255814</v>
      </c>
    </row>
    <row r="109" spans="1:7" ht="31.5">
      <c r="A109" s="4"/>
      <c r="B109" s="7" t="s">
        <v>78</v>
      </c>
      <c r="C109" s="16">
        <v>14430.2</v>
      </c>
      <c r="D109" s="17">
        <v>14978.7</v>
      </c>
      <c r="E109" s="17">
        <v>14155.3554</v>
      </c>
      <c r="F109" s="14">
        <f t="shared" si="2"/>
        <v>94.50323058743416</v>
      </c>
      <c r="G109" s="14">
        <f t="shared" si="3"/>
        <v>98.0953514157808</v>
      </c>
    </row>
    <row r="110" spans="1:7" ht="15.75">
      <c r="A110" s="6">
        <v>9</v>
      </c>
      <c r="B110" s="12" t="s">
        <v>79</v>
      </c>
      <c r="C110" s="15">
        <f>C111+C112+C113</f>
        <v>142260.6</v>
      </c>
      <c r="D110" s="15">
        <f>D111+D112+D113</f>
        <v>157049.28016</v>
      </c>
      <c r="E110" s="15">
        <f>E111+E112+E113</f>
        <v>156615.92487</v>
      </c>
      <c r="F110" s="13">
        <f t="shared" si="2"/>
        <v>99.72406413479992</v>
      </c>
      <c r="G110" s="13">
        <f t="shared" si="3"/>
        <v>110.09086484240892</v>
      </c>
    </row>
    <row r="111" spans="1:7" ht="15.75">
      <c r="A111" s="4"/>
      <c r="B111" s="7" t="s">
        <v>80</v>
      </c>
      <c r="C111" s="16">
        <v>2598.2</v>
      </c>
      <c r="D111" s="17">
        <v>2913.42816</v>
      </c>
      <c r="E111" s="17">
        <v>2913.39298</v>
      </c>
      <c r="F111" s="14">
        <f t="shared" si="2"/>
        <v>99.99879248781615</v>
      </c>
      <c r="G111" s="14">
        <f t="shared" si="3"/>
        <v>112.13120544992688</v>
      </c>
    </row>
    <row r="112" spans="1:7" ht="15.75">
      <c r="A112" s="4"/>
      <c r="B112" s="7" t="s">
        <v>81</v>
      </c>
      <c r="C112" s="16">
        <v>2059.9</v>
      </c>
      <c r="D112" s="17">
        <v>6240.852</v>
      </c>
      <c r="E112" s="17">
        <v>6240.852</v>
      </c>
      <c r="F112" s="14">
        <f t="shared" si="2"/>
        <v>100</v>
      </c>
      <c r="G112" s="14">
        <f t="shared" si="3"/>
        <v>302.96868780037863</v>
      </c>
    </row>
    <row r="113" spans="1:7" ht="15.75">
      <c r="A113" s="4"/>
      <c r="B113" s="7" t="s">
        <v>82</v>
      </c>
      <c r="C113" s="16">
        <v>137602.5</v>
      </c>
      <c r="D113" s="17">
        <v>147895</v>
      </c>
      <c r="E113" s="17">
        <v>147461.67989</v>
      </c>
      <c r="F113" s="14">
        <f t="shared" si="2"/>
        <v>99.70700827614186</v>
      </c>
      <c r="G113" s="14">
        <f t="shared" si="3"/>
        <v>107.1649714867099</v>
      </c>
    </row>
    <row r="114" spans="1:7" ht="15.75">
      <c r="A114" s="6">
        <v>10</v>
      </c>
      <c r="B114" s="12" t="s">
        <v>83</v>
      </c>
      <c r="C114" s="15">
        <f>C115+C116</f>
        <v>4349.2</v>
      </c>
      <c r="D114" s="15">
        <f>D115+D116</f>
        <v>3038.85</v>
      </c>
      <c r="E114" s="15">
        <f>E115+E116</f>
        <v>2970.62718</v>
      </c>
      <c r="F114" s="13">
        <f t="shared" si="2"/>
        <v>97.75497902166939</v>
      </c>
      <c r="G114" s="13">
        <f t="shared" si="3"/>
        <v>68.3028414421043</v>
      </c>
    </row>
    <row r="115" spans="1:7" ht="15.75">
      <c r="A115" s="4"/>
      <c r="B115" s="7" t="s">
        <v>84</v>
      </c>
      <c r="C115" s="16">
        <v>2867.9</v>
      </c>
      <c r="D115" s="17">
        <v>1692.25</v>
      </c>
      <c r="E115" s="17">
        <v>1690.6</v>
      </c>
      <c r="F115" s="14">
        <f t="shared" si="2"/>
        <v>99.90249667602305</v>
      </c>
      <c r="G115" s="14">
        <f t="shared" si="3"/>
        <v>58.94905680114369</v>
      </c>
    </row>
    <row r="116" spans="1:7" ht="31.5">
      <c r="A116" s="4"/>
      <c r="B116" s="7" t="s">
        <v>85</v>
      </c>
      <c r="C116" s="16">
        <v>1481.3</v>
      </c>
      <c r="D116" s="17">
        <v>1346.6</v>
      </c>
      <c r="E116" s="17">
        <v>1280.02718</v>
      </c>
      <c r="F116" s="14">
        <f t="shared" si="2"/>
        <v>95.05622902123869</v>
      </c>
      <c r="G116" s="14">
        <f t="shared" si="3"/>
        <v>86.41242017147101</v>
      </c>
    </row>
    <row r="117" spans="1:7" ht="15.75">
      <c r="A117" s="6">
        <v>11</v>
      </c>
      <c r="B117" s="12" t="s">
        <v>86</v>
      </c>
      <c r="C117" s="15">
        <f>C118</f>
        <v>674</v>
      </c>
      <c r="D117" s="15">
        <f>D118</f>
        <v>1005</v>
      </c>
      <c r="E117" s="15">
        <f>E118</f>
        <v>865.001</v>
      </c>
      <c r="F117" s="13">
        <f t="shared" si="2"/>
        <v>86.06975124378108</v>
      </c>
      <c r="G117" s="13">
        <f t="shared" si="3"/>
        <v>128.33842729970326</v>
      </c>
    </row>
    <row r="118" spans="1:7" ht="18.75" customHeight="1">
      <c r="A118" s="4"/>
      <c r="B118" s="7" t="s">
        <v>87</v>
      </c>
      <c r="C118" s="16">
        <v>674</v>
      </c>
      <c r="D118" s="17">
        <v>1005</v>
      </c>
      <c r="E118" s="17">
        <v>865.001</v>
      </c>
      <c r="F118" s="14">
        <f t="shared" si="2"/>
        <v>86.06975124378108</v>
      </c>
      <c r="G118" s="14">
        <f t="shared" si="3"/>
        <v>128.33842729970326</v>
      </c>
    </row>
    <row r="119" spans="1:7" ht="31.5">
      <c r="A119" s="6">
        <v>12</v>
      </c>
      <c r="B119" s="12" t="s">
        <v>88</v>
      </c>
      <c r="C119" s="15">
        <f>C120</f>
        <v>3236.7</v>
      </c>
      <c r="D119" s="15">
        <f>D120</f>
        <v>1209</v>
      </c>
      <c r="E119" s="15">
        <f>E120</f>
        <v>1102.99728</v>
      </c>
      <c r="F119" s="13">
        <f t="shared" si="2"/>
        <v>91.23219851116626</v>
      </c>
      <c r="G119" s="13">
        <f t="shared" si="3"/>
        <v>34.0778348317731</v>
      </c>
    </row>
    <row r="120" spans="1:7" ht="35.25" customHeight="1">
      <c r="A120" s="4"/>
      <c r="B120" s="7" t="s">
        <v>105</v>
      </c>
      <c r="C120" s="16">
        <v>3236.7</v>
      </c>
      <c r="D120" s="17">
        <v>1209</v>
      </c>
      <c r="E120" s="17">
        <v>1102.99728</v>
      </c>
      <c r="F120" s="14">
        <f t="shared" si="2"/>
        <v>91.23219851116626</v>
      </c>
      <c r="G120" s="14">
        <f t="shared" si="3"/>
        <v>34.0778348317731</v>
      </c>
    </row>
    <row r="121" spans="1:7" ht="15.75">
      <c r="A121" s="6">
        <v>13</v>
      </c>
      <c r="B121" s="12" t="s">
        <v>89</v>
      </c>
      <c r="C121" s="15">
        <f>C122</f>
        <v>16208.3</v>
      </c>
      <c r="D121" s="15">
        <f>D122</f>
        <v>9600</v>
      </c>
      <c r="E121" s="15">
        <f>E122</f>
        <v>9600</v>
      </c>
      <c r="F121" s="13">
        <f t="shared" si="2"/>
        <v>100</v>
      </c>
      <c r="G121" s="13">
        <f t="shared" si="3"/>
        <v>59.22891358131328</v>
      </c>
    </row>
    <row r="122" spans="1:7" ht="63">
      <c r="A122" s="4"/>
      <c r="B122" s="7" t="s">
        <v>90</v>
      </c>
      <c r="C122" s="16">
        <v>16208.3</v>
      </c>
      <c r="D122" s="16">
        <v>9600</v>
      </c>
      <c r="E122" s="16">
        <v>9600</v>
      </c>
      <c r="F122" s="14">
        <f t="shared" si="2"/>
        <v>100</v>
      </c>
      <c r="G122" s="14">
        <f t="shared" si="3"/>
        <v>59.22891358131328</v>
      </c>
    </row>
    <row r="123" spans="1:7" ht="15.75">
      <c r="A123" s="6"/>
      <c r="B123" s="12" t="s">
        <v>91</v>
      </c>
      <c r="C123" s="15">
        <f>C71+C79+C81+C84+C90+C95+C101+C104+C110+C114+C117+C119+C121</f>
        <v>1266167.5</v>
      </c>
      <c r="D123" s="15">
        <f>D71+D79+D81+D84+D90+D95+D101+D104+D110+D114+D117+D119+D121</f>
        <v>1318044.7755600002</v>
      </c>
      <c r="E123" s="15">
        <f>E71+E79+E81+E84+E90+E95+E101+E104+E110+E114+E117+E119+E121</f>
        <v>1288454.90243</v>
      </c>
      <c r="F123" s="13">
        <f>E123*100/D123</f>
        <v>97.75501760799983</v>
      </c>
      <c r="G123" s="13">
        <f t="shared" si="3"/>
        <v>101.76022543857744</v>
      </c>
    </row>
    <row r="127" ht="15.75">
      <c r="A127" s="1" t="s">
        <v>92</v>
      </c>
    </row>
    <row r="128" ht="15.75">
      <c r="A128" s="1" t="s">
        <v>93</v>
      </c>
    </row>
    <row r="129" spans="1:7" ht="15.75">
      <c r="A129" s="1" t="s">
        <v>98</v>
      </c>
      <c r="F129" s="19" t="s">
        <v>97</v>
      </c>
      <c r="G129" s="19"/>
    </row>
    <row r="130" ht="15.75">
      <c r="A130" s="3"/>
    </row>
  </sheetData>
  <sheetProtection/>
  <mergeCells count="3">
    <mergeCell ref="F129:G129"/>
    <mergeCell ref="A1:G1"/>
    <mergeCell ref="A2:G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Стадник Е.С.</cp:lastModifiedBy>
  <cp:lastPrinted>2017-03-09T09:30:26Z</cp:lastPrinted>
  <dcterms:created xsi:type="dcterms:W3CDTF">1996-10-08T23:32:33Z</dcterms:created>
  <dcterms:modified xsi:type="dcterms:W3CDTF">2017-06-15T12:07:32Z</dcterms:modified>
  <cp:category/>
  <cp:version/>
  <cp:contentType/>
  <cp:contentStatus/>
</cp:coreProperties>
</file>