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енная" sheetId="1" r:id="rId1"/>
  </sheets>
  <definedNames>
    <definedName name="_xlnm._FilterDatabase" localSheetId="0" hidden="1">'ведомственная'!$D$14:$I$166</definedName>
    <definedName name="Excel_BuiltIn_Print_Area1">'ведомственная'!$B$1:$K$168</definedName>
    <definedName name="Excel_BuiltIn_Print_Area_1">'ведомственная'!$B$7:$I$168</definedName>
    <definedName name="Excel_BuiltIn_Print_Titles_1">'ведомственная'!$B$13:$IV$14</definedName>
    <definedName name="Z_4F3F96C3_7B8B_440F_A7C0_DFFBDC784942_.wvu.FilterData">'ведомственная'!$B$13:$B$159</definedName>
    <definedName name="Z_6CB88F76_ADF1_43EB_B8FB_32CF6D2656A6_.wvu.Cols">'ведомственная'!#REF!</definedName>
    <definedName name="Z_6CB88F76_ADF1_43EB_B8FB_32CF6D2656A6_.wvu.FilterData">'ведомственная'!$B$12:$H$159</definedName>
    <definedName name="Z_6CB88F76_ADF1_43EB_B8FB_32CF6D2656A6_.wvu.PrintArea">'ведомственная'!#REF!</definedName>
    <definedName name="Z_7BCFB845_C80C_48FE_B4FE_79B4B69115F3_.wvu.FilterData">'ведомственная'!$B$13:$B$159</definedName>
    <definedName name="Z_7D67130F_5829_47C5_93DE_738E8D41F162_.wvu.FilterData">'ведомственная'!$B$13:$B$159</definedName>
    <definedName name="Z_8E2E7D81_C767_11D8_A2FD_006098EF8B30_.wvu.Cols">'ведомственная'!#REF!</definedName>
    <definedName name="Z_8E2E7D81_C767_11D8_A2FD_006098EF8B30_.wvu.FilterData">'ведомственная'!$B$12:$H$159</definedName>
    <definedName name="Z_8E2E7D81_C767_11D8_A2FD_006098EF8B30_.wvu.PrintArea">'ведомственная'!#REF!</definedName>
    <definedName name="Z_AAB63AD1_4FE4_4C7A_A62E_5A604C03BF55_.wvu.FilterData">'ведомственная'!$B$13:$B$159</definedName>
    <definedName name="Z_C231806E_9211_4D8F_9EB3_1A15C537C808_.wvu.FilterData">'ведомственная'!$B$13:$B$159</definedName>
    <definedName name="Z_D05021AF_1DB5_4AD7_B085_4CD71612CDB6_.wvu.FilterData">'ведомственная'!$B$13:$B$159</definedName>
    <definedName name="Z_D5E1AF6B_71F1_4B33_880B_72787157ADA9_.wvu.Cols">('ведомственная'!#REF!,'ведомственная'!#REF!)</definedName>
    <definedName name="Z_D5E1AF6B_71F1_4B33_880B_72787157ADA9_.wvu.FilterData">'ведомственная'!$B$12:$B$159</definedName>
    <definedName name="Z_D5E1AF6B_71F1_4B33_880B_72787157ADA9_.wvu.PrintArea">'ведомственная'!$B$13:$B$159</definedName>
    <definedName name="Z_E2E14CAC_FED5_4087_B580_6F7DEE9C9BA1_.wvu.FilterData">'ведомственная'!$B$13:$B$159</definedName>
    <definedName name="Z_EF5A4981_C8E4_11D8_A2FC_006098EF8BA8_.wvu.Cols">'ведомственная'!#REF!</definedName>
    <definedName name="Z_EF5A4981_C8E4_11D8_A2FC_006098EF8BA8_.wvu.PrintArea">'ведомственная'!$B$12:$B$159</definedName>
    <definedName name="Z_EF5A4981_C8E4_11D8_A2FC_006098EF8BA8_.wvu.PrintTitles">'ведомственная'!#REF!</definedName>
    <definedName name="Z_EFA5B1DC_5497_4E2C_A2B5_ED756C88CC7C_.wvu.Cols">'ведомственная'!#REF!</definedName>
    <definedName name="Z_EFA5B1DC_5497_4E2C_A2B5_ED756C88CC7C_.wvu.FilterData">'ведомственная'!$B$12:$B$159</definedName>
    <definedName name="_xlnm.Print_Titles" localSheetId="0">'ведомственная'!$13:$14</definedName>
    <definedName name="_xlnm.Print_Area" localSheetId="0">'ведомственная'!$B$1:$K$168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13" authorId="0">
      <text>
        <r>
          <rPr>
            <b/>
            <sz val="8"/>
            <color indexed="8"/>
            <rFont val="Tahoma"/>
            <family val="2"/>
          </rPr>
          <t xml:space="preserve">Александр:
</t>
        </r>
        <r>
          <rPr>
            <sz val="8"/>
            <color indexed="8"/>
            <rFont val="Tahoma"/>
            <family val="2"/>
          </rPr>
          <t>Сверить лимиты</t>
        </r>
      </text>
    </comment>
  </commentList>
</comments>
</file>

<file path=xl/sharedStrings.xml><?xml version="1.0" encoding="utf-8"?>
<sst xmlns="http://schemas.openxmlformats.org/spreadsheetml/2006/main" count="632" uniqueCount="249">
  <si>
    <t>(тысяч рублей)</t>
  </si>
  <si>
    <t>№ п/п</t>
  </si>
  <si>
    <t>Наименование</t>
  </si>
  <si>
    <t>Ведомство</t>
  </si>
  <si>
    <t>Раздел</t>
  </si>
  <si>
    <t>Под-раздел</t>
  </si>
  <si>
    <t>Целевая статья расходов</t>
  </si>
  <si>
    <t>Вид расхода</t>
  </si>
  <si>
    <t>Сумма на год</t>
  </si>
  <si>
    <t>6</t>
  </si>
  <si>
    <t>7</t>
  </si>
  <si>
    <t>1.</t>
  </si>
  <si>
    <t xml:space="preserve">Администрация Новолеушковского сельского поселения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</si>
  <si>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</si>
  <si>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</si>
  <si>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</si>
  <si>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</si>
  <si>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</si>
  <si>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</si>
  <si>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04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</si>
  <si>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</si>
  <si>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</si>
  <si>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</si>
  <si>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</si>
  <si>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</si>
  <si>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Контрольно-счетная палата</t>
  </si>
  <si>
    <t>Другие общегосударственные вопросы</t>
  </si>
  <si>
    <t>13</t>
  </si>
  <si>
    <t xml:space="preserve">Управление имуществом Новолеушковского сельского поселения Павловского района </t>
  </si>
  <si>
    <t>Мероприятия в рамках управления имуществом Новолеушковского сельского поселения Павловского района</t>
  </si>
  <si>
    <t>Оценка недвижимости, признание прав и регулирование по государственной и муниципальной собственности</t>
  </si>
  <si>
    <t>Национальная оборона</t>
  </si>
  <si>
    <t>992</t>
  </si>
  <si>
    <t xml:space="preserve">Мобилизационная и вневойсковая подготовка </t>
  </si>
  <si>
    <t>03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</si>
  <si>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</si>
  <si>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</si>
  <si>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</si>
  <si>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</si>
  <si>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</si>
  <si>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</si>
  <si>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</si>
  <si>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</si>
  <si>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обеспечение деятельности (оказание услуг) муниципальных учреждений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</si>
  <si>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</si>
  <si>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</si>
  <si>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</si>
  <si>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</si>
  <si>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</si>
  <si>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</si>
  <si>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</si>
  <si>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</si>
  <si>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Целевые программы муниципальных образований</t>
  </si>
  <si>
    <t>795 00 00</t>
  </si>
  <si>
    <t>Целевая программа Павловского сельского поселения Павловского района «Развитие транспортного обслуживания населения автомобильными пассажирскими перевозками на маршрутах регулярного сообщения на территории Павловского сельского поселения Павловского района в 2013 году»</t>
  </si>
  <si>
    <t>795 00 06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</si>
  <si>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</si>
  <si>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</si>
  <si>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</si>
  <si>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</si>
  <si>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</si>
  <si>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</si>
  <si>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Уличное освещение</t>
  </si>
  <si>
    <t>Благоустройство и озеленение</t>
  </si>
  <si>
    <t>Организация благоустройства и озеленения территории поселения</t>
  </si>
  <si>
    <t>Организация и содержание мест захоронения</t>
  </si>
  <si>
    <t>Содержание мест захоронения</t>
  </si>
  <si>
    <t>Организация сбора и вывоза бытовых отходов и мусора</t>
  </si>
  <si>
    <t>Организация обустройства мест массового отдыха населения</t>
  </si>
  <si>
    <t>Образование</t>
  </si>
  <si>
    <t>07</t>
  </si>
  <si>
    <t xml:space="preserve">Развитие молодежной политики в сельском поселении 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</si>
  <si>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</si>
  <si>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</si>
  <si>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</si>
  <si>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</si>
  <si>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Сохранение, использование и популяризация объектов культурного наследия</t>
  </si>
  <si>
    <t>Физическая культура и спорт</t>
  </si>
  <si>
    <t>11</t>
  </si>
  <si>
    <t>Физическая культура</t>
  </si>
  <si>
    <t>Развитие физической культуры  в Новолеушковском сельском поселении Павловского района</t>
  </si>
  <si>
    <t>Мероприятия  по обеспечению безопасности людей на водных объектах</t>
  </si>
  <si>
    <t>Строительство, реконструкция, капитальный, ремонт и содержание уличного освещения Новолеушковского сельского поселения Павловского района</t>
  </si>
  <si>
    <t xml:space="preserve">Прочие мероприятия по благоустройству территории Новолеушковского сельского поселения Павловского района </t>
  </si>
  <si>
    <t>Резервные фонды</t>
  </si>
  <si>
    <t>Обеспечение деятельности администрации Новолеушковского сельского поселения Павловского района</t>
  </si>
  <si>
    <t>Финансовое обеспечение непредвиденных расходов</t>
  </si>
  <si>
    <t>Резервный фонд администрации Новолеушковского сельского поселения Павловского района</t>
  </si>
  <si>
    <t xml:space="preserve">Обеспечение деятельности высшего органа исполнительной власти Новолеушковского сельского поселения Павловского района </t>
  </si>
  <si>
    <t xml:space="preserve">Обеспечение деятельности администрации Новолеушковского сельского поселения Павловского района </t>
  </si>
  <si>
    <t xml:space="preserve">Обеспечение функционирования администрации Новолеушковского сельского поселения Павловского района </t>
  </si>
  <si>
    <t xml:space="preserve">Руководство и управление  в  сфере  установленных функций
</t>
  </si>
  <si>
    <t>Обеспечение первичных мер пожарной безопасности в границах населенных пунктов  поселения</t>
  </si>
  <si>
    <t>Организационно-воспитательная работа с молодежью</t>
  </si>
  <si>
    <t>Сумма</t>
  </si>
  <si>
    <t>Безопасность людей на водных объектах</t>
  </si>
  <si>
    <t>Глава Новолеушковского сельского поселения Павловского района</t>
  </si>
  <si>
    <t>50 0 00 00000</t>
  </si>
  <si>
    <t>50 1 00 00000</t>
  </si>
  <si>
    <t>50 1 00 00190</t>
  </si>
  <si>
    <t>51 0 00 00000</t>
  </si>
  <si>
    <t>51 1 00 00000</t>
  </si>
  <si>
    <t>51 1 00 00190</t>
  </si>
  <si>
    <t xml:space="preserve">51 1 00 00190 </t>
  </si>
  <si>
    <t>51 2 00 00000</t>
  </si>
  <si>
    <t>51 2 00 60190</t>
  </si>
  <si>
    <t>68 0 00 00000</t>
  </si>
  <si>
    <t>68 1 00 00000</t>
  </si>
  <si>
    <t>68 1 00 00190</t>
  </si>
  <si>
    <t>51 3 00 00000</t>
  </si>
  <si>
    <t>51 3 01 00000</t>
  </si>
  <si>
    <t>Формирование резервного фонда администрации Новолеушковского сельского поселения Павловского района</t>
  </si>
  <si>
    <t>51 3 01 20590</t>
  </si>
  <si>
    <t>52 0 00 00000</t>
  </si>
  <si>
    <t>52 1 00 00000</t>
  </si>
  <si>
    <t>52 1 01 00000</t>
  </si>
  <si>
    <t>Расходы связанные с содержанием и управлением имуществом</t>
  </si>
  <si>
    <t>52 1 01 10010</t>
  </si>
  <si>
    <t>59 0 00 00000</t>
  </si>
  <si>
    <t>59 1 00 00000</t>
  </si>
  <si>
    <t>59 1 00 51180</t>
  </si>
  <si>
    <t>62 0 00 00000</t>
  </si>
  <si>
    <t>62 1 00 00000</t>
  </si>
  <si>
    <t>62 1  01 10100</t>
  </si>
  <si>
    <t>62 1 01 10100</t>
  </si>
  <si>
    <t>62 2 01 00000</t>
  </si>
  <si>
    <t>62 3 01 10240</t>
  </si>
  <si>
    <t>62 3  01 10240</t>
  </si>
  <si>
    <t>63 0 00 00000</t>
  </si>
  <si>
    <t>63 1 00 00000</t>
  </si>
  <si>
    <t>53 0 00 00000</t>
  </si>
  <si>
    <t>53 1 00 00000</t>
  </si>
  <si>
    <t>53 1 01 10080</t>
  </si>
  <si>
    <t>53 1 01 00000</t>
  </si>
  <si>
    <t>67 0 00 00000</t>
  </si>
  <si>
    <t>67 1 00 00000</t>
  </si>
  <si>
    <t>67 1 01 00000</t>
  </si>
  <si>
    <t>67 1 01 10170</t>
  </si>
  <si>
    <t>67 2 00 00000</t>
  </si>
  <si>
    <t>67 2 01 00000</t>
  </si>
  <si>
    <t>67 2 01 10180</t>
  </si>
  <si>
    <t>67 3 01 00000</t>
  </si>
  <si>
    <t>67 3 01 10190</t>
  </si>
  <si>
    <t>67 3 00 00000</t>
  </si>
  <si>
    <t>67 4 00 00000</t>
  </si>
  <si>
    <t>67 4 01 00000</t>
  </si>
  <si>
    <t>67 4 01 10200</t>
  </si>
  <si>
    <t>67 4 01 10210</t>
  </si>
  <si>
    <t>70 0 00 00000</t>
  </si>
  <si>
    <t>60 0 00 00000</t>
  </si>
  <si>
    <t>60 1 00 00000</t>
  </si>
  <si>
    <t>60 1 01 00000</t>
  </si>
  <si>
    <t>60 1 01 00590</t>
  </si>
  <si>
    <t>60 3 00 00000</t>
  </si>
  <si>
    <t>60 3 01 00000</t>
  </si>
  <si>
    <t>60 3 01 00590</t>
  </si>
  <si>
    <t>60 4  01 00000</t>
  </si>
  <si>
    <t>60 4  00 00000</t>
  </si>
  <si>
    <t>60 4 01 10220</t>
  </si>
  <si>
    <t>69 0  00 00000</t>
  </si>
  <si>
    <t>69 1 01 00000</t>
  </si>
  <si>
    <t>69 1 01 10270</t>
  </si>
  <si>
    <t>А.В. Кагальницкий</t>
  </si>
  <si>
    <t>52 1 01 10020</t>
  </si>
  <si>
    <t>Содержание и обслуживание казны Новолеушковского сельского поселения Павловского района</t>
  </si>
  <si>
    <t xml:space="preserve">Содержание первичного воинского учета на территориях, где отсутствуют военные комиссариаты </t>
  </si>
  <si>
    <t>62 1  01 00000</t>
  </si>
  <si>
    <t xml:space="preserve">Участие в предупреждении и ликвидации последствий чрезвычайных ситуаций </t>
  </si>
  <si>
    <t>62 2 00 00000</t>
  </si>
  <si>
    <t>Финансовое обеспечение и оснащение новыми средствами пожаротушения и оповещения населения в поселении</t>
  </si>
  <si>
    <t>62 3 01 00000</t>
  </si>
  <si>
    <t>62 3 00 00000</t>
  </si>
  <si>
    <t>Обеспечение безопасности людей</t>
  </si>
  <si>
    <t>62 2 01 10120</t>
  </si>
  <si>
    <t>63 1 01 00000</t>
  </si>
  <si>
    <t>Охрана общественного порядка</t>
  </si>
  <si>
    <t>Поддержка дорожного хозяйства</t>
  </si>
  <si>
    <t xml:space="preserve">Мероприятия в части проектирования, строительства, реконструкции, капитального ремонта и содержания дорожной сети </t>
  </si>
  <si>
    <t>Строительство, реконструкция, капитальный ремонт, ремонт и содержание автомобильных дорог общего пользования местного значения Новолеушковского сельского поселения Павловского района</t>
  </si>
  <si>
    <t>Благоустройство территории Новолеушковского сельского поселения Павловского района</t>
  </si>
  <si>
    <t>Организация освещения улиц на территории Новолеушковского сельского поселения Павловского района</t>
  </si>
  <si>
    <t>Озеленение и благоустройство территории сельского поселения</t>
  </si>
  <si>
    <t>Благоустройство и содержание мест захоронения</t>
  </si>
  <si>
    <t>Повышение уровня благоустройства населенных пунктов Новолеушковского сельского поселения Павловского района</t>
  </si>
  <si>
    <t>70 1 00 00000</t>
  </si>
  <si>
    <t>70 1 00 10260</t>
  </si>
  <si>
    <t>Мероприятия по развитию и оздоровению молодежи в Новолеушковском сельском поселении Павловского района</t>
  </si>
  <si>
    <t>Культура Новолеушковского сельского поселения Павловского района</t>
  </si>
  <si>
    <t xml:space="preserve">Содержание, организация и поддержка </t>
  </si>
  <si>
    <t>Содержание, организация и поддержка муниципальных учреждений культуры Новолеушковского сельского поселения Павловского района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</si>
  <si>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</si>
  <si>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</si>
  <si>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Проведение спортивных мероприятий в области физической культуры</t>
  </si>
  <si>
    <t xml:space="preserve">Физкультурно-оздоровительная работа </t>
  </si>
  <si>
    <t>69 1 00 00000</t>
  </si>
  <si>
    <t>Физическое воспитание и развитие граждан</t>
  </si>
  <si>
    <t>63 1 01 10250</t>
  </si>
  <si>
    <t xml:space="preserve">Ведомственная структура расходов бюджета Новолеушковского сельского поселения Павловского района на 2017 год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</si>
  <si>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</si>
  <si>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59 1 00 81180</t>
  </si>
  <si>
    <t>Осуществление первичного воинского учета на территориях, где отсутствуют военные комиссариаты, за счет местного бюджета</t>
  </si>
  <si>
    <t xml:space="preserve">59 1 00 81180 </t>
  </si>
  <si>
    <t xml:space="preserve">Молодежная политика </t>
  </si>
  <si>
    <t>82 0 00 00000</t>
  </si>
  <si>
    <t>82 0 01 00000</t>
  </si>
  <si>
    <t>82 0 01 10070</t>
  </si>
  <si>
    <t xml:space="preserve">82 0 01 10070 </t>
  </si>
  <si>
    <t>60 1 02 00000</t>
  </si>
  <si>
    <t xml:space="preserve">60 1 02 60120 </t>
  </si>
  <si>
    <t>60 1 02 60120</t>
  </si>
  <si>
    <t>60 3 02 60120</t>
  </si>
  <si>
    <t>60 3 02 00000</t>
  </si>
  <si>
    <t>Субсидия из краевого бюджета</t>
  </si>
  <si>
    <t>Повышение эффективности местного самоуправления на территории Новолеушковского сельского поселения за счет внедрения информационных и коммуникационных технологий</t>
  </si>
  <si>
    <t>Реализация мероприятий ведомственной целевой программы</t>
  </si>
  <si>
    <t>Создание условий для полноценной и бесперебойной работы работников администрации Новолеушковского сельского поселения Павловского района</t>
  </si>
  <si>
    <t>56 0 00 00000</t>
  </si>
  <si>
    <t>56 1 01 10070</t>
  </si>
  <si>
    <t>57 0 00 00000</t>
  </si>
  <si>
    <t>56 0 01 00000</t>
  </si>
  <si>
    <t>56 0 01 10070</t>
  </si>
  <si>
    <t>57 0 01 00000</t>
  </si>
  <si>
    <t>57 0 01 10070</t>
  </si>
  <si>
    <t>71 0 00 00000</t>
  </si>
  <si>
    <t>71 0 01 00000</t>
  </si>
  <si>
    <t>71 0 01 10070</t>
  </si>
  <si>
    <t>Компенсационные выплаты руководителям  территориального общественного самоуправления</t>
  </si>
  <si>
    <t>Ведомственная Целевая программа «Укрепление материально-технической базы администрации Новолеушковского сельского поселения Павловского района в 2017 году»</t>
  </si>
  <si>
    <t>Ведомственная целевая программа «Поддержка и развитие территориального общественного самоуправления в Новолеушковском сельском поселении Павловского района на 2017 год»</t>
  </si>
  <si>
    <t>Деятельность добровольных формирований населения по охране общественного порядка</t>
  </si>
  <si>
    <t>Субсидии на 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</si>
  <si>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Ведомственная целевая программа "Молодежь" Новолеушковского сельского поселения Павловского района</t>
  </si>
  <si>
    <t>Организационное обеспечение реализации молодежной политики, формирование ценностей здорового образа жизни, создание условий для воспитания, развития и занятости молодежи</t>
  </si>
  <si>
    <t>Реализация ведомственной целевой программы</t>
  </si>
  <si>
    <t>100</t>
  </si>
  <si>
    <t xml:space="preserve"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
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</si>
  <si>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</si>
  <si>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</si>
  <si>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</si>
  <si>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</si>
  <si>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</si>
  <si>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</si>
  <si>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</t>
  </si>
  <si>
    <t>600</t>
  </si>
  <si>
    <t>Предоставление субсидий бюджетным, автономным учреждениям и иным не-коммерческим организациям</t>
  </si>
  <si>
    <t xml:space="preserve">Предоставление субсидий бюджетным, автономным учреждениям и иным не-коммерческим организациям </t>
  </si>
  <si>
    <t>Ведомственная Целевая программа «Информатизация и связь органов местного самоуправления  Новолеушковского сельского поселения Павловского района на 2017 год»</t>
  </si>
  <si>
    <t xml:space="preserve">       Приложение № 7                                                                                                                       к  решению Совета Новолеушковского сельского поселения Павловского района </t>
  </si>
  <si>
    <t>от 20 декабря 2016 года  № 43/108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</si>
</sst>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3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2" fontId="2" fillId="24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24" borderId="11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5" fillId="24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172" fontId="4" fillId="24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4" fillId="24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2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4" fillId="25" borderId="11" xfId="0" applyFont="1" applyFill="1" applyBorder="1" applyAlignment="1">
      <alignment horizontal="justify" vertical="top" wrapText="1"/>
    </xf>
    <xf numFmtId="49" fontId="4" fillId="25" borderId="11" xfId="0" applyNumberFormat="1" applyFont="1" applyFill="1" applyBorder="1" applyAlignment="1">
      <alignment horizontal="center"/>
    </xf>
    <xf numFmtId="172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11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177" fontId="4" fillId="24" borderId="11" xfId="0" applyNumberFormat="1" applyFont="1" applyFill="1" applyBorder="1" applyAlignment="1">
      <alignment horizontal="justify" vertical="top" wrapText="1"/>
    </xf>
    <xf numFmtId="0" fontId="4" fillId="24" borderId="13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justify" vertical="top" wrapText="1"/>
    </xf>
    <xf numFmtId="0" fontId="4" fillId="24" borderId="14" xfId="0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vertical="center"/>
    </xf>
    <xf numFmtId="0" fontId="4" fillId="26" borderId="16" xfId="0" applyFont="1" applyFill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0" fontId="4" fillId="26" borderId="17" xfId="0" applyFont="1" applyFill="1" applyBorder="1" applyAlignment="1">
      <alignment horizontal="justify" vertical="top" wrapText="1"/>
    </xf>
    <xf numFmtId="0" fontId="4" fillId="26" borderId="15" xfId="0" applyFont="1" applyFill="1" applyBorder="1" applyAlignment="1">
      <alignment horizontal="justify" vertical="top" wrapText="1"/>
    </xf>
    <xf numFmtId="0" fontId="5" fillId="24" borderId="1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right"/>
    </xf>
    <xf numFmtId="0" fontId="31" fillId="26" borderId="0" xfId="54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S170"/>
  <sheetViews>
    <sheetView tabSelected="1" view="pageBreakPreview" zoomScaleNormal="89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7.25390625" style="0" customWidth="1"/>
    <col min="2" max="2" width="5.875" style="1" customWidth="1"/>
    <col min="3" max="3" width="44.75390625" style="2" customWidth="1"/>
    <col min="4" max="4" width="9.00390625" style="3" customWidth="1"/>
    <col min="5" max="5" width="8.125" style="4" customWidth="1"/>
    <col min="6" max="6" width="8.125" style="5" customWidth="1"/>
    <col min="7" max="7" width="17.625" style="6" customWidth="1"/>
    <col min="8" max="8" width="8.00390625" style="6" customWidth="1"/>
    <col min="9" max="9" width="0" style="7" hidden="1" customWidth="1"/>
    <col min="10" max="10" width="0" style="6" hidden="1" customWidth="1"/>
    <col min="11" max="11" width="17.00390625" style="6" customWidth="1"/>
    <col min="12" max="16384" width="9.125" style="6" customWidth="1"/>
  </cols>
  <sheetData>
    <row r="1" spans="2:253" s="8" customFormat="1" ht="18.75">
      <c r="B1" s="71"/>
      <c r="C1" s="71"/>
      <c r="D1" s="3"/>
      <c r="E1" s="9"/>
      <c r="F1" s="10"/>
      <c r="G1" s="11"/>
      <c r="H1" s="10"/>
      <c r="I1" s="12"/>
      <c r="J1" s="13"/>
      <c r="K1" s="13"/>
      <c r="L1" s="13"/>
      <c r="M1" s="13"/>
      <c r="N1" s="13"/>
      <c r="O1"/>
      <c r="P1"/>
      <c r="IS1" s="6"/>
    </row>
    <row r="2" spans="2:253" s="8" customFormat="1" ht="12.75" customHeight="1">
      <c r="B2" s="71"/>
      <c r="C2" s="71"/>
      <c r="D2" s="90" t="s">
        <v>247</v>
      </c>
      <c r="E2" s="90"/>
      <c r="F2" s="90"/>
      <c r="G2" s="90"/>
      <c r="H2" s="90"/>
      <c r="I2" s="90"/>
      <c r="J2" s="90"/>
      <c r="K2" s="90"/>
      <c r="L2" s="13"/>
      <c r="M2" s="13"/>
      <c r="N2" s="13"/>
      <c r="O2"/>
      <c r="P2"/>
      <c r="IS2" s="6"/>
    </row>
    <row r="3" spans="2:253" s="8" customFormat="1" ht="14.25" customHeight="1">
      <c r="B3" s="71"/>
      <c r="C3" s="71"/>
      <c r="D3" s="90"/>
      <c r="E3" s="90"/>
      <c r="F3" s="90"/>
      <c r="G3" s="90"/>
      <c r="H3" s="90"/>
      <c r="I3" s="90"/>
      <c r="J3" s="90"/>
      <c r="K3" s="90"/>
      <c r="L3" s="13"/>
      <c r="M3" s="13"/>
      <c r="N3" s="13"/>
      <c r="O3"/>
      <c r="P3"/>
      <c r="IS3" s="6"/>
    </row>
    <row r="4" spans="2:253" s="8" customFormat="1" ht="15.75" customHeight="1">
      <c r="B4" s="71"/>
      <c r="C4" s="71"/>
      <c r="D4" s="90"/>
      <c r="E4" s="90"/>
      <c r="F4" s="90"/>
      <c r="G4" s="90"/>
      <c r="H4" s="90"/>
      <c r="I4" s="90"/>
      <c r="J4" s="90"/>
      <c r="K4" s="90"/>
      <c r="L4" s="13"/>
      <c r="M4" s="13"/>
      <c r="N4" s="13"/>
      <c r="O4"/>
      <c r="P4"/>
      <c r="IS4" s="6"/>
    </row>
    <row r="5" spans="2:253" s="8" customFormat="1" ht="17.25" customHeight="1">
      <c r="B5" s="71"/>
      <c r="C5" s="71"/>
      <c r="D5" s="90"/>
      <c r="E5" s="90"/>
      <c r="F5" s="90"/>
      <c r="G5" s="90"/>
      <c r="H5" s="90"/>
      <c r="I5" s="90"/>
      <c r="J5" s="90"/>
      <c r="K5" s="90"/>
      <c r="L5" s="13"/>
      <c r="M5" s="13"/>
      <c r="N5" s="13"/>
      <c r="O5"/>
      <c r="P5"/>
      <c r="IS5" s="6"/>
    </row>
    <row r="6" spans="2:253" s="8" customFormat="1" ht="12" customHeight="1">
      <c r="B6" s="71"/>
      <c r="C6" s="71"/>
      <c r="D6" s="90"/>
      <c r="E6" s="90"/>
      <c r="F6" s="90"/>
      <c r="G6" s="90"/>
      <c r="H6" s="90"/>
      <c r="I6" s="90"/>
      <c r="J6" s="90"/>
      <c r="K6" s="90"/>
      <c r="L6" s="13"/>
      <c r="M6" s="13"/>
      <c r="N6" s="13"/>
      <c r="O6"/>
      <c r="P6"/>
      <c r="IS6" s="6"/>
    </row>
    <row r="7" spans="2:253" s="8" customFormat="1" ht="18.75">
      <c r="B7" s="71"/>
      <c r="C7" s="71"/>
      <c r="D7" s="90"/>
      <c r="E7" s="90"/>
      <c r="F7" s="90"/>
      <c r="G7" s="90"/>
      <c r="H7" s="90"/>
      <c r="I7" s="90"/>
      <c r="J7" s="90"/>
      <c r="K7" s="90"/>
      <c r="L7" s="13"/>
      <c r="M7" s="13"/>
      <c r="N7" s="13"/>
      <c r="O7"/>
      <c r="P7"/>
      <c r="IS7" s="6"/>
    </row>
    <row r="8" spans="2:253" s="8" customFormat="1" ht="18.75">
      <c r="B8" s="71"/>
      <c r="C8" s="71"/>
      <c r="D8" s="91" t="s">
        <v>248</v>
      </c>
      <c r="E8" s="91"/>
      <c r="F8" s="91"/>
      <c r="G8" s="91"/>
      <c r="H8" s="91"/>
      <c r="I8" s="91"/>
      <c r="J8" s="91"/>
      <c r="K8" s="91"/>
      <c r="L8" s="13"/>
      <c r="M8" s="13"/>
      <c r="N8" s="13"/>
      <c r="O8"/>
      <c r="P8"/>
      <c r="IS8" s="6"/>
    </row>
    <row r="9" spans="2:253" s="8" customFormat="1" ht="18.75">
      <c r="B9" s="71"/>
      <c r="C9" s="71"/>
      <c r="D9" s="87"/>
      <c r="E9" s="87"/>
      <c r="F9" s="87"/>
      <c r="G9" s="87"/>
      <c r="H9" s="87"/>
      <c r="I9" s="87"/>
      <c r="J9" s="87"/>
      <c r="K9" s="87"/>
      <c r="L9" s="13"/>
      <c r="M9" s="13"/>
      <c r="N9" s="13"/>
      <c r="O9"/>
      <c r="P9"/>
      <c r="IS9" s="6"/>
    </row>
    <row r="10" spans="2:253" s="8" customFormat="1" ht="41.25" customHeight="1">
      <c r="B10" s="92" t="s">
        <v>197</v>
      </c>
      <c r="C10" s="92"/>
      <c r="D10" s="92"/>
      <c r="E10" s="92"/>
      <c r="F10" s="92"/>
      <c r="G10" s="92"/>
      <c r="H10" s="92"/>
      <c r="I10" s="92"/>
      <c r="J10" s="92"/>
      <c r="K10" s="92"/>
      <c r="O10"/>
      <c r="P10"/>
      <c r="IS10" s="6"/>
    </row>
    <row r="11" spans="2:253" s="8" customFormat="1" ht="15.75" customHeight="1">
      <c r="B11" s="14"/>
      <c r="C11" s="14"/>
      <c r="D11" s="14"/>
      <c r="E11" s="14"/>
      <c r="F11" s="14"/>
      <c r="G11" s="14"/>
      <c r="H11" s="14"/>
      <c r="I11" s="14"/>
      <c r="O11"/>
      <c r="P11"/>
      <c r="IS11" s="6"/>
    </row>
    <row r="12" spans="3:11" ht="15.75">
      <c r="C12" s="15"/>
      <c r="D12" s="4"/>
      <c r="E12" s="5"/>
      <c r="F12" s="6"/>
      <c r="G12" s="93" t="s">
        <v>0</v>
      </c>
      <c r="H12" s="93"/>
      <c r="I12" s="93"/>
      <c r="J12" s="93"/>
      <c r="K12" s="93"/>
    </row>
    <row r="13" spans="2:253" s="16" customFormat="1" ht="52.5" customHeight="1">
      <c r="B13" s="17" t="s">
        <v>1</v>
      </c>
      <c r="C13" s="18" t="s">
        <v>2</v>
      </c>
      <c r="D13" s="19" t="s">
        <v>3</v>
      </c>
      <c r="E13" s="19" t="s">
        <v>4</v>
      </c>
      <c r="F13" s="19" t="s">
        <v>5</v>
      </c>
      <c r="G13" s="20" t="s">
        <v>6</v>
      </c>
      <c r="H13" s="20" t="s">
        <v>7</v>
      </c>
      <c r="I13" s="21" t="s">
        <v>8</v>
      </c>
      <c r="K13" s="22" t="s">
        <v>94</v>
      </c>
      <c r="IS13" s="6"/>
    </row>
    <row r="14" spans="2:253" s="16" customFormat="1" ht="15.75">
      <c r="B14" s="23">
        <v>1</v>
      </c>
      <c r="C14" s="24">
        <v>2</v>
      </c>
      <c r="D14" s="19">
        <v>3</v>
      </c>
      <c r="E14" s="19">
        <v>4</v>
      </c>
      <c r="F14" s="19">
        <v>5</v>
      </c>
      <c r="G14" s="20" t="s">
        <v>9</v>
      </c>
      <c r="H14" s="20" t="s">
        <v>10</v>
      </c>
      <c r="I14" s="25">
        <v>8</v>
      </c>
      <c r="K14" s="22"/>
      <c r="IS14" s="6"/>
    </row>
    <row r="15" spans="2:253" s="16" customFormat="1" ht="56.25">
      <c r="B15" s="26" t="s">
        <v>11</v>
      </c>
      <c r="C15" s="27" t="s">
        <v>12</v>
      </c>
      <c r="D15" s="28">
        <v>992</v>
      </c>
      <c r="E15" s="29"/>
      <c r="F15" s="30"/>
      <c r="G15" s="31"/>
      <c r="H15" s="31"/>
      <c r="I15" s="32" t="e">
        <f>I16+I75+I96+I107+I128+I139+#REF!+#REF!+I160+#REF!</f>
        <v>#REF!</v>
      </c>
      <c r="J15" s="33" t="e">
        <f>81975.4-I15</f>
        <v>#REF!</v>
      </c>
      <c r="K15" s="81">
        <f>K16+K67+K75+K96+K107+K128+K139+K160</f>
        <v>20475.7</v>
      </c>
      <c r="IS15" s="6"/>
    </row>
    <row r="16" spans="2:11" ht="24" customHeight="1">
      <c r="B16" s="34"/>
      <c r="C16" s="27" t="s">
        <v>13</v>
      </c>
      <c r="D16" s="35">
        <v>992</v>
      </c>
      <c r="E16" s="35" t="s">
        <v>14</v>
      </c>
      <c r="F16" s="72"/>
      <c r="G16" s="37"/>
      <c r="H16" s="38"/>
      <c r="I16" s="39" t="e">
        <f>I17+I23+#REF!+I43+I32</f>
        <v>#REF!</v>
      </c>
      <c r="J16" s="40"/>
      <c r="K16" s="41">
        <f>K17+K22+K32+K37+K43</f>
        <v>7387.2</v>
      </c>
    </row>
    <row r="17" spans="2:253" s="42" customFormat="1" ht="80.25" customHeight="1">
      <c r="B17" s="43"/>
      <c r="C17" s="44" t="s">
        <v>15</v>
      </c>
      <c r="D17" s="45">
        <v>992</v>
      </c>
      <c r="E17" s="45" t="s">
        <v>14</v>
      </c>
      <c r="F17" s="45" t="s">
        <v>16</v>
      </c>
      <c r="G17" s="45"/>
      <c r="H17" s="45"/>
      <c r="I17" s="46">
        <f>I18</f>
        <v>0</v>
      </c>
      <c r="J17" s="47"/>
      <c r="K17" s="49">
        <f>K18</f>
        <v>649.4</v>
      </c>
      <c r="IS17" s="6"/>
    </row>
    <row r="18" spans="2:11" ht="78" customHeight="1">
      <c r="B18" s="43"/>
      <c r="C18" s="44" t="s">
        <v>88</v>
      </c>
      <c r="D18" s="45">
        <v>992</v>
      </c>
      <c r="E18" s="45" t="s">
        <v>14</v>
      </c>
      <c r="F18" s="45" t="s">
        <v>16</v>
      </c>
      <c r="G18" s="48" t="s">
        <v>97</v>
      </c>
      <c r="H18" s="48"/>
      <c r="I18" s="46">
        <f>I19</f>
        <v>0</v>
      </c>
      <c r="J18" s="40"/>
      <c r="K18" s="49">
        <f>K19</f>
        <v>649.4</v>
      </c>
    </row>
    <row r="19" spans="2:11" ht="37.5">
      <c r="B19" s="43"/>
      <c r="C19" s="44" t="s">
        <v>17</v>
      </c>
      <c r="D19" s="45">
        <v>992</v>
      </c>
      <c r="E19" s="45" t="s">
        <v>14</v>
      </c>
      <c r="F19" s="45" t="s">
        <v>16</v>
      </c>
      <c r="G19" s="48" t="s">
        <v>98</v>
      </c>
      <c r="H19" s="48"/>
      <c r="I19" s="46">
        <f>I21</f>
        <v>0</v>
      </c>
      <c r="J19" s="40"/>
      <c r="K19" s="49">
        <f>K20</f>
        <v>649.4</v>
      </c>
    </row>
    <row r="20" spans="2:11" ht="37.5">
      <c r="B20" s="43"/>
      <c r="C20" s="44" t="s">
        <v>18</v>
      </c>
      <c r="D20" s="45">
        <v>992</v>
      </c>
      <c r="E20" s="45" t="s">
        <v>14</v>
      </c>
      <c r="F20" s="45" t="s">
        <v>16</v>
      </c>
      <c r="G20" s="48" t="s">
        <v>99</v>
      </c>
      <c r="H20" s="48"/>
      <c r="I20" s="46"/>
      <c r="J20" s="40"/>
      <c r="K20" s="49">
        <f>K21</f>
        <v>649.4</v>
      </c>
    </row>
    <row r="21" spans="2:11" ht="136.5" customHeight="1">
      <c r="B21" s="43"/>
      <c r="C21" s="44" t="s">
        <v>235</v>
      </c>
      <c r="D21" s="45">
        <v>992</v>
      </c>
      <c r="E21" s="45" t="s">
        <v>14</v>
      </c>
      <c r="F21" s="45" t="s">
        <v>16</v>
      </c>
      <c r="G21" s="48" t="s">
        <v>99</v>
      </c>
      <c r="H21" s="48" t="s">
        <v>234</v>
      </c>
      <c r="I21" s="46"/>
      <c r="J21" s="40"/>
      <c r="K21" s="49">
        <v>649.4</v>
      </c>
    </row>
    <row r="22" spans="2:11" ht="113.25" customHeight="1">
      <c r="B22" s="43"/>
      <c r="C22" s="44" t="s">
        <v>198</v>
      </c>
      <c r="D22" s="45">
        <v>992</v>
      </c>
      <c r="E22" s="45" t="s">
        <v>14</v>
      </c>
      <c r="F22" s="45" t="s">
        <v>19</v>
      </c>
      <c r="G22" s="48"/>
      <c r="H22" s="48"/>
      <c r="I22" s="46"/>
      <c r="J22" s="40"/>
      <c r="K22" s="49">
        <f>K23</f>
        <v>6456</v>
      </c>
    </row>
    <row r="23" spans="2:11" ht="75">
      <c r="B23" s="43"/>
      <c r="C23" s="44" t="s">
        <v>89</v>
      </c>
      <c r="D23" s="45">
        <v>992</v>
      </c>
      <c r="E23" s="45" t="s">
        <v>14</v>
      </c>
      <c r="F23" s="45" t="s">
        <v>19</v>
      </c>
      <c r="G23" s="48" t="s">
        <v>100</v>
      </c>
      <c r="H23" s="48"/>
      <c r="I23" s="46">
        <f>I24+I29</f>
        <v>0</v>
      </c>
      <c r="J23" s="40"/>
      <c r="K23" s="49">
        <f>K25+K29</f>
        <v>6456</v>
      </c>
    </row>
    <row r="24" spans="2:11" ht="74.25" customHeight="1">
      <c r="B24" s="43"/>
      <c r="C24" s="44" t="s">
        <v>90</v>
      </c>
      <c r="D24" s="45">
        <v>992</v>
      </c>
      <c r="E24" s="45" t="s">
        <v>14</v>
      </c>
      <c r="F24" s="45" t="s">
        <v>19</v>
      </c>
      <c r="G24" s="48" t="s">
        <v>101</v>
      </c>
      <c r="H24" s="48"/>
      <c r="I24" s="46">
        <f>I25</f>
        <v>0</v>
      </c>
      <c r="J24" s="40"/>
      <c r="K24" s="49">
        <f>K25</f>
        <v>6452.2</v>
      </c>
    </row>
    <row r="25" spans="2:11" ht="39.75" customHeight="1">
      <c r="B25" s="43"/>
      <c r="C25" s="44" t="s">
        <v>18</v>
      </c>
      <c r="D25" s="45">
        <v>992</v>
      </c>
      <c r="E25" s="45" t="s">
        <v>14</v>
      </c>
      <c r="F25" s="45" t="s">
        <v>19</v>
      </c>
      <c r="G25" s="48" t="s">
        <v>102</v>
      </c>
      <c r="H25" s="48"/>
      <c r="I25" s="46">
        <f>SUBTOTAL(9,I26:I28)</f>
        <v>0</v>
      </c>
      <c r="J25" s="40"/>
      <c r="K25" s="49">
        <f>K26+K27+K28</f>
        <v>6452.2</v>
      </c>
    </row>
    <row r="26" spans="2:11" ht="136.5" customHeight="1">
      <c r="B26" s="43"/>
      <c r="C26" s="44" t="s">
        <v>235</v>
      </c>
      <c r="D26" s="45">
        <v>992</v>
      </c>
      <c r="E26" s="45" t="s">
        <v>14</v>
      </c>
      <c r="F26" s="45" t="s">
        <v>19</v>
      </c>
      <c r="G26" s="48" t="s">
        <v>102</v>
      </c>
      <c r="H26" s="48" t="s">
        <v>234</v>
      </c>
      <c r="I26" s="46"/>
      <c r="J26" s="40"/>
      <c r="K26" s="49">
        <v>5625.5</v>
      </c>
    </row>
    <row r="27" spans="2:11" ht="56.25">
      <c r="B27" s="43"/>
      <c r="C27" s="44" t="s">
        <v>238</v>
      </c>
      <c r="D27" s="45">
        <v>992</v>
      </c>
      <c r="E27" s="45" t="s">
        <v>14</v>
      </c>
      <c r="F27" s="45" t="s">
        <v>19</v>
      </c>
      <c r="G27" s="48" t="s">
        <v>103</v>
      </c>
      <c r="H27" s="48" t="s">
        <v>236</v>
      </c>
      <c r="I27" s="46"/>
      <c r="J27" s="40"/>
      <c r="K27" s="49">
        <v>726.7</v>
      </c>
    </row>
    <row r="28" spans="2:11" ht="18.75">
      <c r="B28" s="43"/>
      <c r="C28" s="44" t="s">
        <v>239</v>
      </c>
      <c r="D28" s="45">
        <v>992</v>
      </c>
      <c r="E28" s="45" t="s">
        <v>14</v>
      </c>
      <c r="F28" s="45" t="s">
        <v>19</v>
      </c>
      <c r="G28" s="48" t="s">
        <v>102</v>
      </c>
      <c r="H28" s="48" t="s">
        <v>237</v>
      </c>
      <c r="I28" s="46"/>
      <c r="J28" s="40"/>
      <c r="K28" s="49">
        <v>100</v>
      </c>
    </row>
    <row r="29" spans="2:11" ht="18.75">
      <c r="B29" s="43"/>
      <c r="C29" s="44" t="s">
        <v>20</v>
      </c>
      <c r="D29" s="45">
        <v>992</v>
      </c>
      <c r="E29" s="45" t="s">
        <v>14</v>
      </c>
      <c r="F29" s="45" t="s">
        <v>19</v>
      </c>
      <c r="G29" s="48" t="s">
        <v>104</v>
      </c>
      <c r="H29" s="48"/>
      <c r="I29" s="46">
        <f>SUBTOTAL(9,I31:I31)</f>
        <v>0</v>
      </c>
      <c r="J29" s="40"/>
      <c r="K29" s="49">
        <f>K30</f>
        <v>3.8</v>
      </c>
    </row>
    <row r="30" spans="2:11" ht="95.25" customHeight="1">
      <c r="B30" s="43"/>
      <c r="C30" s="44" t="s">
        <v>21</v>
      </c>
      <c r="D30" s="45">
        <v>992</v>
      </c>
      <c r="E30" s="45" t="s">
        <v>14</v>
      </c>
      <c r="F30" s="45" t="s">
        <v>19</v>
      </c>
      <c r="G30" s="48" t="s">
        <v>105</v>
      </c>
      <c r="H30" s="48"/>
      <c r="I30" s="46"/>
      <c r="J30" s="40"/>
      <c r="K30" s="49">
        <f>K31</f>
        <v>3.8</v>
      </c>
    </row>
    <row r="31" spans="2:11" ht="56.25">
      <c r="B31" s="43"/>
      <c r="C31" s="44" t="s">
        <v>238</v>
      </c>
      <c r="D31" s="45">
        <v>992</v>
      </c>
      <c r="E31" s="45" t="s">
        <v>14</v>
      </c>
      <c r="F31" s="45" t="s">
        <v>19</v>
      </c>
      <c r="G31" s="48" t="s">
        <v>105</v>
      </c>
      <c r="H31" s="48" t="s">
        <v>236</v>
      </c>
      <c r="I31" s="46"/>
      <c r="J31" s="40"/>
      <c r="K31" s="49">
        <v>3.8</v>
      </c>
    </row>
    <row r="32" spans="2:11" ht="94.5" customHeight="1">
      <c r="B32" s="43"/>
      <c r="C32" s="44" t="s">
        <v>22</v>
      </c>
      <c r="D32" s="45">
        <v>992</v>
      </c>
      <c r="E32" s="45" t="s">
        <v>14</v>
      </c>
      <c r="F32" s="45" t="s">
        <v>23</v>
      </c>
      <c r="G32" s="48"/>
      <c r="H32" s="48"/>
      <c r="I32" s="46" t="e">
        <f>I33+I35</f>
        <v>#REF!</v>
      </c>
      <c r="J32" s="40"/>
      <c r="K32" s="49">
        <f>K33</f>
        <v>66.6</v>
      </c>
    </row>
    <row r="33" spans="2:11" ht="39" customHeight="1">
      <c r="B33" s="43"/>
      <c r="C33" s="44" t="s">
        <v>24</v>
      </c>
      <c r="D33" s="45">
        <v>992</v>
      </c>
      <c r="E33" s="45" t="s">
        <v>14</v>
      </c>
      <c r="F33" s="45" t="s">
        <v>23</v>
      </c>
      <c r="G33" s="48" t="s">
        <v>106</v>
      </c>
      <c r="H33" s="48"/>
      <c r="I33" s="46" t="e">
        <f>#REF!</f>
        <v>#REF!</v>
      </c>
      <c r="J33" s="40"/>
      <c r="K33" s="49">
        <f>K34</f>
        <v>66.6</v>
      </c>
    </row>
    <row r="34" spans="2:11" ht="18.75">
      <c r="B34" s="43"/>
      <c r="C34" s="44" t="s">
        <v>25</v>
      </c>
      <c r="D34" s="45">
        <v>992</v>
      </c>
      <c r="E34" s="45" t="s">
        <v>14</v>
      </c>
      <c r="F34" s="45" t="s">
        <v>23</v>
      </c>
      <c r="G34" s="48" t="s">
        <v>107</v>
      </c>
      <c r="H34" s="48"/>
      <c r="I34" s="46"/>
      <c r="J34" s="40"/>
      <c r="K34" s="49">
        <f>K35</f>
        <v>66.6</v>
      </c>
    </row>
    <row r="35" spans="2:11" ht="43.5" customHeight="1">
      <c r="B35" s="43"/>
      <c r="C35" s="44" t="s">
        <v>18</v>
      </c>
      <c r="D35" s="45">
        <v>992</v>
      </c>
      <c r="E35" s="45" t="s">
        <v>14</v>
      </c>
      <c r="F35" s="45" t="s">
        <v>23</v>
      </c>
      <c r="G35" s="48" t="s">
        <v>108</v>
      </c>
      <c r="H35" s="48"/>
      <c r="I35" s="37">
        <f>I36</f>
        <v>0</v>
      </c>
      <c r="J35" s="40"/>
      <c r="K35" s="49">
        <f>K36</f>
        <v>66.6</v>
      </c>
    </row>
    <row r="36" spans="2:11" ht="24" customHeight="1">
      <c r="B36" s="43"/>
      <c r="C36" s="44" t="s">
        <v>240</v>
      </c>
      <c r="D36" s="45">
        <v>992</v>
      </c>
      <c r="E36" s="45" t="s">
        <v>14</v>
      </c>
      <c r="F36" s="45" t="s">
        <v>23</v>
      </c>
      <c r="G36" s="48" t="s">
        <v>108</v>
      </c>
      <c r="H36" s="48" t="s">
        <v>241</v>
      </c>
      <c r="I36" s="46">
        <v>0</v>
      </c>
      <c r="J36" s="40"/>
      <c r="K36" s="49">
        <v>66.6</v>
      </c>
    </row>
    <row r="37" spans="2:11" ht="18.75">
      <c r="B37" s="43"/>
      <c r="C37" s="44" t="s">
        <v>84</v>
      </c>
      <c r="D37" s="45">
        <v>992</v>
      </c>
      <c r="E37" s="45" t="s">
        <v>14</v>
      </c>
      <c r="F37" s="45" t="s">
        <v>78</v>
      </c>
      <c r="G37" s="48"/>
      <c r="H37" s="48"/>
      <c r="I37" s="46"/>
      <c r="J37" s="40"/>
      <c r="K37" s="49">
        <f>K42</f>
        <v>50</v>
      </c>
    </row>
    <row r="38" spans="2:11" ht="81.75" customHeight="1">
      <c r="B38" s="43"/>
      <c r="C38" s="44" t="s">
        <v>85</v>
      </c>
      <c r="D38" s="45">
        <v>992</v>
      </c>
      <c r="E38" s="45" t="s">
        <v>14</v>
      </c>
      <c r="F38" s="45" t="s">
        <v>78</v>
      </c>
      <c r="G38" s="48" t="s">
        <v>100</v>
      </c>
      <c r="H38" s="48"/>
      <c r="I38" s="46"/>
      <c r="J38" s="40"/>
      <c r="K38" s="49">
        <f>K42</f>
        <v>50</v>
      </c>
    </row>
    <row r="39" spans="2:11" ht="37.5">
      <c r="B39" s="43"/>
      <c r="C39" s="44" t="s">
        <v>86</v>
      </c>
      <c r="D39" s="45">
        <v>992</v>
      </c>
      <c r="E39" s="45" t="s">
        <v>14</v>
      </c>
      <c r="F39" s="45" t="s">
        <v>78</v>
      </c>
      <c r="G39" s="48" t="s">
        <v>109</v>
      </c>
      <c r="H39" s="48"/>
      <c r="I39" s="46"/>
      <c r="J39" s="40"/>
      <c r="K39" s="49">
        <f>K42</f>
        <v>50</v>
      </c>
    </row>
    <row r="40" spans="2:11" ht="75">
      <c r="B40" s="43"/>
      <c r="C40" s="44" t="s">
        <v>111</v>
      </c>
      <c r="D40" s="45">
        <v>992</v>
      </c>
      <c r="E40" s="45" t="s">
        <v>14</v>
      </c>
      <c r="F40" s="45" t="s">
        <v>78</v>
      </c>
      <c r="G40" s="48" t="s">
        <v>110</v>
      </c>
      <c r="H40" s="48"/>
      <c r="I40" s="46"/>
      <c r="J40" s="40"/>
      <c r="K40" s="49">
        <f>K42</f>
        <v>50</v>
      </c>
    </row>
    <row r="41" spans="2:11" ht="59.25" customHeight="1">
      <c r="B41" s="43"/>
      <c r="C41" s="44" t="s">
        <v>87</v>
      </c>
      <c r="D41" s="45">
        <v>992</v>
      </c>
      <c r="E41" s="45" t="s">
        <v>14</v>
      </c>
      <c r="F41" s="45" t="s">
        <v>78</v>
      </c>
      <c r="G41" s="48" t="s">
        <v>112</v>
      </c>
      <c r="H41" s="48"/>
      <c r="I41" s="46"/>
      <c r="J41" s="40"/>
      <c r="K41" s="49">
        <f>K42</f>
        <v>50</v>
      </c>
    </row>
    <row r="42" spans="2:11" ht="21" customHeight="1">
      <c r="B42" s="43"/>
      <c r="C42" s="44" t="s">
        <v>239</v>
      </c>
      <c r="D42" s="45">
        <v>992</v>
      </c>
      <c r="E42" s="45" t="s">
        <v>14</v>
      </c>
      <c r="F42" s="45" t="s">
        <v>78</v>
      </c>
      <c r="G42" s="48" t="s">
        <v>112</v>
      </c>
      <c r="H42" s="48" t="s">
        <v>237</v>
      </c>
      <c r="I42" s="46"/>
      <c r="J42" s="40"/>
      <c r="K42" s="49">
        <v>50</v>
      </c>
    </row>
    <row r="43" spans="2:11" ht="40.5" customHeight="1">
      <c r="B43" s="43"/>
      <c r="C43" s="44" t="s">
        <v>26</v>
      </c>
      <c r="D43" s="45">
        <v>992</v>
      </c>
      <c r="E43" s="45" t="s">
        <v>14</v>
      </c>
      <c r="F43" s="45" t="s">
        <v>27</v>
      </c>
      <c r="G43" s="48"/>
      <c r="H43" s="48"/>
      <c r="I43" s="46" t="e">
        <f>I44+#REF!+#REF!+#REF!+#REF!+#REF!</f>
        <v>#REF!</v>
      </c>
      <c r="J43" s="40"/>
      <c r="K43" s="49">
        <f>K44+K48+K56+K59+K63</f>
        <v>165.2</v>
      </c>
    </row>
    <row r="44" spans="2:11" ht="78.75" customHeight="1">
      <c r="B44" s="43"/>
      <c r="C44" s="44" t="s">
        <v>89</v>
      </c>
      <c r="D44" s="45">
        <v>992</v>
      </c>
      <c r="E44" s="45" t="s">
        <v>14</v>
      </c>
      <c r="F44" s="45" t="s">
        <v>27</v>
      </c>
      <c r="G44" s="48" t="s">
        <v>100</v>
      </c>
      <c r="H44" s="48"/>
      <c r="I44" s="46" t="e">
        <f>#REF!+I46</f>
        <v>#REF!</v>
      </c>
      <c r="J44" s="40"/>
      <c r="K44" s="49">
        <f>K45</f>
        <v>49.8</v>
      </c>
    </row>
    <row r="45" spans="2:11" ht="79.5" customHeight="1">
      <c r="B45" s="43"/>
      <c r="C45" s="44" t="s">
        <v>90</v>
      </c>
      <c r="D45" s="45">
        <v>992</v>
      </c>
      <c r="E45" s="45" t="s">
        <v>14</v>
      </c>
      <c r="F45" s="45" t="s">
        <v>27</v>
      </c>
      <c r="G45" s="48" t="s">
        <v>101</v>
      </c>
      <c r="H45" s="48"/>
      <c r="I45" s="46"/>
      <c r="J45" s="40"/>
      <c r="K45" s="49">
        <f>K46</f>
        <v>49.8</v>
      </c>
    </row>
    <row r="46" spans="2:11" ht="42" customHeight="1">
      <c r="B46" s="43"/>
      <c r="C46" s="44" t="s">
        <v>18</v>
      </c>
      <c r="D46" s="45">
        <v>992</v>
      </c>
      <c r="E46" s="45" t="s">
        <v>14</v>
      </c>
      <c r="F46" s="45" t="s">
        <v>27</v>
      </c>
      <c r="G46" s="48" t="s">
        <v>102</v>
      </c>
      <c r="H46" s="48"/>
      <c r="I46" s="46">
        <f>I47</f>
        <v>0</v>
      </c>
      <c r="J46" s="40"/>
      <c r="K46" s="49">
        <f>K47</f>
        <v>49.8</v>
      </c>
    </row>
    <row r="47" spans="2:11" ht="21.75" customHeight="1">
      <c r="B47" s="43"/>
      <c r="C47" s="44" t="s">
        <v>240</v>
      </c>
      <c r="D47" s="45">
        <v>992</v>
      </c>
      <c r="E47" s="45" t="s">
        <v>14</v>
      </c>
      <c r="F47" s="45" t="s">
        <v>27</v>
      </c>
      <c r="G47" s="48" t="s">
        <v>102</v>
      </c>
      <c r="H47" s="48" t="s">
        <v>241</v>
      </c>
      <c r="I47" s="46"/>
      <c r="J47" s="40"/>
      <c r="K47" s="49">
        <v>49.8</v>
      </c>
    </row>
    <row r="48" spans="2:11" ht="57.75" customHeight="1">
      <c r="B48" s="43"/>
      <c r="C48" s="75" t="s">
        <v>28</v>
      </c>
      <c r="D48" s="45">
        <v>992</v>
      </c>
      <c r="E48" s="45" t="s">
        <v>14</v>
      </c>
      <c r="F48" s="45" t="s">
        <v>27</v>
      </c>
      <c r="G48" s="48" t="s">
        <v>113</v>
      </c>
      <c r="H48" s="48"/>
      <c r="I48" s="46"/>
      <c r="J48" s="40"/>
      <c r="K48" s="49">
        <f>K49</f>
        <v>33.4</v>
      </c>
    </row>
    <row r="49" spans="2:11" ht="78" customHeight="1">
      <c r="B49" s="43"/>
      <c r="C49" s="75" t="s">
        <v>29</v>
      </c>
      <c r="D49" s="45">
        <v>992</v>
      </c>
      <c r="E49" s="45" t="s">
        <v>14</v>
      </c>
      <c r="F49" s="45" t="s">
        <v>27</v>
      </c>
      <c r="G49" s="48" t="s">
        <v>114</v>
      </c>
      <c r="H49" s="48"/>
      <c r="I49" s="46"/>
      <c r="J49" s="40"/>
      <c r="K49" s="49">
        <f>K50</f>
        <v>33.4</v>
      </c>
    </row>
    <row r="50" spans="2:11" ht="41.25" customHeight="1">
      <c r="B50" s="43"/>
      <c r="C50" s="75" t="s">
        <v>116</v>
      </c>
      <c r="D50" s="45">
        <v>992</v>
      </c>
      <c r="E50" s="45" t="s">
        <v>14</v>
      </c>
      <c r="F50" s="45" t="s">
        <v>27</v>
      </c>
      <c r="G50" s="48" t="s">
        <v>115</v>
      </c>
      <c r="H50" s="48"/>
      <c r="I50" s="46"/>
      <c r="J50" s="40"/>
      <c r="K50" s="49">
        <f>K51+K53</f>
        <v>33.4</v>
      </c>
    </row>
    <row r="51" spans="2:11" ht="63" customHeight="1">
      <c r="B51" s="43"/>
      <c r="C51" s="75" t="s">
        <v>164</v>
      </c>
      <c r="D51" s="45">
        <v>992</v>
      </c>
      <c r="E51" s="45" t="s">
        <v>14</v>
      </c>
      <c r="F51" s="45" t="s">
        <v>27</v>
      </c>
      <c r="G51" s="48" t="s">
        <v>117</v>
      </c>
      <c r="H51" s="48"/>
      <c r="I51" s="46"/>
      <c r="J51" s="40"/>
      <c r="K51" s="49">
        <v>10</v>
      </c>
    </row>
    <row r="52" spans="2:11" ht="63" customHeight="1">
      <c r="B52" s="43"/>
      <c r="C52" s="44" t="s">
        <v>238</v>
      </c>
      <c r="D52" s="45">
        <v>992</v>
      </c>
      <c r="E52" s="45" t="s">
        <v>14</v>
      </c>
      <c r="F52" s="45" t="s">
        <v>27</v>
      </c>
      <c r="G52" s="48" t="s">
        <v>117</v>
      </c>
      <c r="H52" s="48" t="s">
        <v>236</v>
      </c>
      <c r="I52" s="46"/>
      <c r="J52" s="40"/>
      <c r="K52" s="49">
        <v>10</v>
      </c>
    </row>
    <row r="53" spans="2:11" ht="78.75" customHeight="1">
      <c r="B53" s="43"/>
      <c r="C53" s="44" t="s">
        <v>30</v>
      </c>
      <c r="D53" s="45">
        <v>992</v>
      </c>
      <c r="E53" s="45" t="s">
        <v>14</v>
      </c>
      <c r="F53" s="45" t="s">
        <v>27</v>
      </c>
      <c r="G53" s="48" t="s">
        <v>163</v>
      </c>
      <c r="H53" s="48"/>
      <c r="I53" s="46">
        <f>I54</f>
        <v>0</v>
      </c>
      <c r="J53" s="40"/>
      <c r="K53" s="49">
        <f>K54</f>
        <v>23.4</v>
      </c>
    </row>
    <row r="54" spans="2:253" ht="56.25">
      <c r="B54" s="43"/>
      <c r="C54" s="44" t="s">
        <v>238</v>
      </c>
      <c r="D54" s="45">
        <v>992</v>
      </c>
      <c r="E54" s="45" t="s">
        <v>14</v>
      </c>
      <c r="F54" s="45" t="s">
        <v>27</v>
      </c>
      <c r="G54" s="48" t="s">
        <v>163</v>
      </c>
      <c r="H54" s="48" t="s">
        <v>236</v>
      </c>
      <c r="I54" s="46"/>
      <c r="J54" s="40"/>
      <c r="K54" s="49">
        <v>23.4</v>
      </c>
      <c r="IS54" s="42"/>
    </row>
    <row r="55" spans="2:253" ht="113.25" thickBot="1">
      <c r="B55" s="43"/>
      <c r="C55" s="82" t="s">
        <v>246</v>
      </c>
      <c r="D55" s="45">
        <v>992</v>
      </c>
      <c r="E55" s="45" t="s">
        <v>14</v>
      </c>
      <c r="F55" s="45" t="s">
        <v>27</v>
      </c>
      <c r="G55" s="48" t="s">
        <v>216</v>
      </c>
      <c r="H55" s="48"/>
      <c r="I55" s="46"/>
      <c r="J55" s="40"/>
      <c r="K55" s="49">
        <v>10</v>
      </c>
      <c r="IS55" s="42"/>
    </row>
    <row r="56" spans="2:253" ht="115.5" customHeight="1" thickBot="1">
      <c r="B56" s="43"/>
      <c r="C56" s="82" t="s">
        <v>213</v>
      </c>
      <c r="D56" s="45">
        <v>992</v>
      </c>
      <c r="E56" s="45" t="s">
        <v>14</v>
      </c>
      <c r="F56" s="45" t="s">
        <v>27</v>
      </c>
      <c r="G56" s="48" t="s">
        <v>219</v>
      </c>
      <c r="H56" s="48"/>
      <c r="I56" s="46"/>
      <c r="J56" s="40"/>
      <c r="K56" s="49">
        <v>10</v>
      </c>
      <c r="IS56" s="42"/>
    </row>
    <row r="57" spans="2:253" ht="41.25" customHeight="1">
      <c r="B57" s="43"/>
      <c r="C57" s="84" t="s">
        <v>214</v>
      </c>
      <c r="D57" s="45">
        <v>992</v>
      </c>
      <c r="E57" s="45" t="s">
        <v>14</v>
      </c>
      <c r="F57" s="45" t="s">
        <v>27</v>
      </c>
      <c r="G57" s="48" t="s">
        <v>220</v>
      </c>
      <c r="H57" s="48"/>
      <c r="I57" s="46"/>
      <c r="J57" s="40"/>
      <c r="K57" s="49">
        <v>10</v>
      </c>
      <c r="IS57" s="42"/>
    </row>
    <row r="58" spans="2:253" ht="56.25" customHeight="1">
      <c r="B58" s="43"/>
      <c r="C58" s="85" t="s">
        <v>238</v>
      </c>
      <c r="D58" s="83">
        <v>992</v>
      </c>
      <c r="E58" s="45" t="s">
        <v>14</v>
      </c>
      <c r="F58" s="45" t="s">
        <v>27</v>
      </c>
      <c r="G58" s="48" t="s">
        <v>217</v>
      </c>
      <c r="H58" s="48" t="s">
        <v>236</v>
      </c>
      <c r="I58" s="46"/>
      <c r="J58" s="40"/>
      <c r="K58" s="49">
        <v>10</v>
      </c>
      <c r="IS58" s="42"/>
    </row>
    <row r="59" spans="2:253" ht="114" customHeight="1" thickBot="1">
      <c r="B59" s="43"/>
      <c r="C59" s="82" t="s">
        <v>227</v>
      </c>
      <c r="D59" s="83">
        <v>992</v>
      </c>
      <c r="E59" s="45" t="s">
        <v>14</v>
      </c>
      <c r="F59" s="45" t="s">
        <v>27</v>
      </c>
      <c r="G59" s="48" t="s">
        <v>218</v>
      </c>
      <c r="H59" s="48"/>
      <c r="I59" s="46"/>
      <c r="J59" s="40"/>
      <c r="K59" s="49">
        <v>30</v>
      </c>
      <c r="IS59" s="42"/>
    </row>
    <row r="60" spans="2:253" ht="96" customHeight="1" thickBot="1">
      <c r="B60" s="43"/>
      <c r="C60" s="82" t="s">
        <v>215</v>
      </c>
      <c r="D60" s="83">
        <v>992</v>
      </c>
      <c r="E60" s="45" t="s">
        <v>14</v>
      </c>
      <c r="F60" s="45" t="s">
        <v>27</v>
      </c>
      <c r="G60" s="48" t="s">
        <v>221</v>
      </c>
      <c r="H60" s="48"/>
      <c r="I60" s="46"/>
      <c r="J60" s="40"/>
      <c r="K60" s="49">
        <v>30</v>
      </c>
      <c r="IS60" s="42"/>
    </row>
    <row r="61" spans="2:253" ht="37.5">
      <c r="B61" s="43"/>
      <c r="C61" s="84" t="s">
        <v>214</v>
      </c>
      <c r="D61" s="83">
        <v>992</v>
      </c>
      <c r="E61" s="45" t="s">
        <v>14</v>
      </c>
      <c r="F61" s="45" t="s">
        <v>27</v>
      </c>
      <c r="G61" s="48" t="s">
        <v>222</v>
      </c>
      <c r="H61" s="48"/>
      <c r="I61" s="46"/>
      <c r="J61" s="40"/>
      <c r="K61" s="49">
        <v>30</v>
      </c>
      <c r="IS61" s="42"/>
    </row>
    <row r="62" spans="2:253" ht="57" customHeight="1">
      <c r="B62" s="43"/>
      <c r="C62" s="85" t="s">
        <v>238</v>
      </c>
      <c r="D62" s="83">
        <v>992</v>
      </c>
      <c r="E62" s="45" t="s">
        <v>14</v>
      </c>
      <c r="F62" s="45" t="s">
        <v>27</v>
      </c>
      <c r="G62" s="48" t="s">
        <v>222</v>
      </c>
      <c r="H62" s="48" t="s">
        <v>236</v>
      </c>
      <c r="I62" s="46"/>
      <c r="J62" s="40"/>
      <c r="K62" s="49">
        <v>30</v>
      </c>
      <c r="IS62" s="42"/>
    </row>
    <row r="63" spans="2:253" ht="114" customHeight="1">
      <c r="B63" s="43"/>
      <c r="C63" s="85" t="s">
        <v>228</v>
      </c>
      <c r="D63" s="83">
        <v>992</v>
      </c>
      <c r="E63" s="45" t="s">
        <v>14</v>
      </c>
      <c r="F63" s="45" t="s">
        <v>27</v>
      </c>
      <c r="G63" s="48" t="s">
        <v>223</v>
      </c>
      <c r="H63" s="48"/>
      <c r="I63" s="46"/>
      <c r="J63" s="40"/>
      <c r="K63" s="49">
        <v>42</v>
      </c>
      <c r="IS63" s="42"/>
    </row>
    <row r="64" spans="2:253" ht="57" customHeight="1" thickBot="1">
      <c r="B64" s="43"/>
      <c r="C64" s="82" t="s">
        <v>226</v>
      </c>
      <c r="D64" s="45">
        <v>992</v>
      </c>
      <c r="E64" s="45" t="s">
        <v>14</v>
      </c>
      <c r="F64" s="45" t="s">
        <v>27</v>
      </c>
      <c r="G64" s="48" t="s">
        <v>224</v>
      </c>
      <c r="H64" s="48"/>
      <c r="I64" s="46"/>
      <c r="J64" s="40"/>
      <c r="K64" s="49">
        <v>42</v>
      </c>
      <c r="IS64" s="42"/>
    </row>
    <row r="65" spans="2:253" ht="40.5" customHeight="1" thickBot="1">
      <c r="B65" s="43"/>
      <c r="C65" s="82" t="s">
        <v>214</v>
      </c>
      <c r="D65" s="45">
        <v>992</v>
      </c>
      <c r="E65" s="45" t="s">
        <v>14</v>
      </c>
      <c r="F65" s="45" t="s">
        <v>27</v>
      </c>
      <c r="G65" s="48" t="s">
        <v>225</v>
      </c>
      <c r="H65" s="48"/>
      <c r="I65" s="46"/>
      <c r="J65" s="40"/>
      <c r="K65" s="49">
        <v>42</v>
      </c>
      <c r="IS65" s="42"/>
    </row>
    <row r="66" spans="2:253" ht="132.75" customHeight="1">
      <c r="B66" s="43"/>
      <c r="C66" s="85" t="s">
        <v>242</v>
      </c>
      <c r="D66" s="45">
        <v>992</v>
      </c>
      <c r="E66" s="45" t="s">
        <v>14</v>
      </c>
      <c r="F66" s="45" t="s">
        <v>27</v>
      </c>
      <c r="G66" s="48" t="s">
        <v>225</v>
      </c>
      <c r="H66" s="48" t="s">
        <v>234</v>
      </c>
      <c r="I66" s="46"/>
      <c r="J66" s="40"/>
      <c r="K66" s="49">
        <v>42</v>
      </c>
      <c r="IS66" s="42"/>
    </row>
    <row r="67" spans="2:253" ht="18.75">
      <c r="B67" s="43"/>
      <c r="C67" s="86" t="s">
        <v>31</v>
      </c>
      <c r="D67" s="50" t="s">
        <v>32</v>
      </c>
      <c r="E67" s="50" t="s">
        <v>16</v>
      </c>
      <c r="F67" s="50"/>
      <c r="G67" s="48"/>
      <c r="H67" s="48"/>
      <c r="I67" s="46"/>
      <c r="J67" s="40"/>
      <c r="K67" s="41">
        <f>K68</f>
        <v>186.6</v>
      </c>
      <c r="IS67" s="42"/>
    </row>
    <row r="68" spans="2:253" ht="35.25" customHeight="1">
      <c r="B68" s="43"/>
      <c r="C68" s="44" t="s">
        <v>33</v>
      </c>
      <c r="D68" s="45" t="s">
        <v>32</v>
      </c>
      <c r="E68" s="45" t="s">
        <v>16</v>
      </c>
      <c r="F68" s="45" t="s">
        <v>34</v>
      </c>
      <c r="G68" s="48"/>
      <c r="H68" s="48"/>
      <c r="I68" s="46"/>
      <c r="J68" s="40"/>
      <c r="K68" s="49">
        <f>K69</f>
        <v>186.6</v>
      </c>
      <c r="IS68" s="42"/>
    </row>
    <row r="69" spans="2:11" ht="35.25" customHeight="1">
      <c r="B69" s="43"/>
      <c r="C69" s="44" t="s">
        <v>91</v>
      </c>
      <c r="D69" s="51">
        <v>992</v>
      </c>
      <c r="E69" s="48" t="s">
        <v>16</v>
      </c>
      <c r="F69" s="48" t="s">
        <v>34</v>
      </c>
      <c r="G69" s="48" t="s">
        <v>118</v>
      </c>
      <c r="H69" s="48"/>
      <c r="I69" s="46"/>
      <c r="J69" s="40"/>
      <c r="K69" s="49">
        <f>K70</f>
        <v>186.6</v>
      </c>
    </row>
    <row r="70" spans="2:11" ht="56.25">
      <c r="B70" s="43"/>
      <c r="C70" s="44" t="s">
        <v>165</v>
      </c>
      <c r="D70" s="51">
        <v>992</v>
      </c>
      <c r="E70" s="48" t="s">
        <v>16</v>
      </c>
      <c r="F70" s="48" t="s">
        <v>34</v>
      </c>
      <c r="G70" s="48" t="s">
        <v>119</v>
      </c>
      <c r="H70" s="48"/>
      <c r="I70" s="46"/>
      <c r="J70" s="40"/>
      <c r="K70" s="49">
        <f>K72+K74</f>
        <v>186.6</v>
      </c>
    </row>
    <row r="71" spans="2:11" ht="59.25" customHeight="1">
      <c r="B71" s="43"/>
      <c r="C71" s="44" t="s">
        <v>35</v>
      </c>
      <c r="D71" s="51">
        <v>992</v>
      </c>
      <c r="E71" s="48" t="s">
        <v>16</v>
      </c>
      <c r="F71" s="48" t="s">
        <v>34</v>
      </c>
      <c r="G71" s="48" t="s">
        <v>120</v>
      </c>
      <c r="H71" s="48"/>
      <c r="I71" s="46"/>
      <c r="J71" s="40"/>
      <c r="K71" s="49">
        <f>K72</f>
        <v>186</v>
      </c>
    </row>
    <row r="72" spans="2:11" ht="131.25" customHeight="1">
      <c r="B72" s="43"/>
      <c r="C72" s="44" t="s">
        <v>235</v>
      </c>
      <c r="D72" s="51">
        <v>992</v>
      </c>
      <c r="E72" s="48" t="s">
        <v>16</v>
      </c>
      <c r="F72" s="48" t="s">
        <v>34</v>
      </c>
      <c r="G72" s="48" t="s">
        <v>120</v>
      </c>
      <c r="H72" s="48" t="s">
        <v>234</v>
      </c>
      <c r="I72" s="46"/>
      <c r="J72" s="40"/>
      <c r="K72" s="49">
        <v>186</v>
      </c>
    </row>
    <row r="73" spans="2:11" ht="78" customHeight="1">
      <c r="B73" s="43"/>
      <c r="C73" s="44" t="s">
        <v>200</v>
      </c>
      <c r="D73" s="51">
        <v>992</v>
      </c>
      <c r="E73" s="48" t="s">
        <v>16</v>
      </c>
      <c r="F73" s="48" t="s">
        <v>34</v>
      </c>
      <c r="G73" s="48" t="s">
        <v>201</v>
      </c>
      <c r="H73" s="48"/>
      <c r="I73" s="46"/>
      <c r="J73" s="40"/>
      <c r="K73" s="49">
        <f>K74</f>
        <v>0.6</v>
      </c>
    </row>
    <row r="74" spans="2:11" ht="141" customHeight="1">
      <c r="B74" s="43"/>
      <c r="C74" s="44" t="s">
        <v>242</v>
      </c>
      <c r="D74" s="51">
        <v>992</v>
      </c>
      <c r="E74" s="48" t="s">
        <v>16</v>
      </c>
      <c r="F74" s="48" t="s">
        <v>34</v>
      </c>
      <c r="G74" s="48" t="s">
        <v>199</v>
      </c>
      <c r="H74" s="48" t="s">
        <v>234</v>
      </c>
      <c r="I74" s="46"/>
      <c r="J74" s="40"/>
      <c r="K74" s="49">
        <v>0.6</v>
      </c>
    </row>
    <row r="75" spans="2:253" s="42" customFormat="1" ht="45" customHeight="1">
      <c r="B75" s="34"/>
      <c r="C75" s="27" t="s">
        <v>36</v>
      </c>
      <c r="D75" s="35">
        <v>992</v>
      </c>
      <c r="E75" s="35" t="s">
        <v>34</v>
      </c>
      <c r="F75" s="73"/>
      <c r="G75" s="46" t="s">
        <v>37</v>
      </c>
      <c r="H75" s="46"/>
      <c r="I75" s="39" t="e">
        <f>I76+I90</f>
        <v>#REF!</v>
      </c>
      <c r="J75" s="47"/>
      <c r="K75" s="41">
        <f>K76+K90</f>
        <v>81.2</v>
      </c>
      <c r="IS75" s="6"/>
    </row>
    <row r="76" spans="2:11" ht="77.25" customHeight="1">
      <c r="B76" s="43"/>
      <c r="C76" s="53" t="s">
        <v>38</v>
      </c>
      <c r="D76" s="45">
        <v>992</v>
      </c>
      <c r="E76" s="45" t="s">
        <v>34</v>
      </c>
      <c r="F76" s="45" t="s">
        <v>39</v>
      </c>
      <c r="G76" s="48"/>
      <c r="H76" s="48"/>
      <c r="I76" s="46" t="e">
        <f>I78+#REF!+#REF!</f>
        <v>#REF!</v>
      </c>
      <c r="J76" s="40"/>
      <c r="K76" s="49">
        <f>K81+K85+K89</f>
        <v>51.2</v>
      </c>
    </row>
    <row r="77" spans="2:11" ht="28.5" customHeight="1">
      <c r="B77" s="43"/>
      <c r="C77" s="44" t="s">
        <v>40</v>
      </c>
      <c r="D77" s="45">
        <v>992</v>
      </c>
      <c r="E77" s="45" t="s">
        <v>34</v>
      </c>
      <c r="F77" s="45" t="s">
        <v>39</v>
      </c>
      <c r="G77" s="48" t="s">
        <v>121</v>
      </c>
      <c r="H77" s="48"/>
      <c r="I77" s="46" t="e">
        <f>I78+#REF!+#REF!</f>
        <v>#REF!</v>
      </c>
      <c r="J77" s="40"/>
      <c r="K77" s="49">
        <f>K78</f>
        <v>16.2</v>
      </c>
    </row>
    <row r="78" spans="2:253" ht="78" customHeight="1">
      <c r="B78" s="43"/>
      <c r="C78" s="44" t="s">
        <v>41</v>
      </c>
      <c r="D78" s="45">
        <v>992</v>
      </c>
      <c r="E78" s="45" t="s">
        <v>34</v>
      </c>
      <c r="F78" s="45" t="s">
        <v>39</v>
      </c>
      <c r="G78" s="48" t="s">
        <v>122</v>
      </c>
      <c r="H78" s="48"/>
      <c r="I78" s="46">
        <f>I79</f>
        <v>0</v>
      </c>
      <c r="J78" s="40"/>
      <c r="K78" s="49">
        <f>K79</f>
        <v>16.2</v>
      </c>
      <c r="IS78" s="42"/>
    </row>
    <row r="79" spans="2:11" ht="60.75" customHeight="1">
      <c r="B79" s="43"/>
      <c r="C79" s="44" t="s">
        <v>167</v>
      </c>
      <c r="D79" s="45">
        <v>992</v>
      </c>
      <c r="E79" s="45" t="s">
        <v>34</v>
      </c>
      <c r="F79" s="45" t="s">
        <v>39</v>
      </c>
      <c r="G79" s="48" t="s">
        <v>166</v>
      </c>
      <c r="H79" s="48"/>
      <c r="I79" s="46">
        <f>I81</f>
        <v>0</v>
      </c>
      <c r="J79" s="40"/>
      <c r="K79" s="49">
        <f>K81</f>
        <v>16.2</v>
      </c>
    </row>
    <row r="80" spans="2:11" ht="75.75" customHeight="1">
      <c r="B80" s="43"/>
      <c r="C80" s="44" t="s">
        <v>42</v>
      </c>
      <c r="D80" s="45">
        <v>992</v>
      </c>
      <c r="E80" s="45" t="s">
        <v>34</v>
      </c>
      <c r="F80" s="45" t="s">
        <v>39</v>
      </c>
      <c r="G80" s="48" t="s">
        <v>123</v>
      </c>
      <c r="H80" s="48"/>
      <c r="I80" s="46"/>
      <c r="J80" s="40"/>
      <c r="K80" s="49">
        <v>16.2</v>
      </c>
    </row>
    <row r="81" spans="2:11" ht="56.25">
      <c r="B81" s="43"/>
      <c r="C81" s="44" t="s">
        <v>238</v>
      </c>
      <c r="D81" s="45">
        <v>992</v>
      </c>
      <c r="E81" s="45" t="s">
        <v>34</v>
      </c>
      <c r="F81" s="45" t="s">
        <v>39</v>
      </c>
      <c r="G81" s="48" t="s">
        <v>124</v>
      </c>
      <c r="H81" s="48" t="s">
        <v>236</v>
      </c>
      <c r="I81" s="46"/>
      <c r="J81" s="40"/>
      <c r="K81" s="49">
        <v>16.2</v>
      </c>
    </row>
    <row r="82" spans="2:11" ht="37.5">
      <c r="B82" s="43"/>
      <c r="C82" s="44" t="s">
        <v>44</v>
      </c>
      <c r="D82" s="45">
        <v>992</v>
      </c>
      <c r="E82" s="45" t="s">
        <v>34</v>
      </c>
      <c r="F82" s="45" t="s">
        <v>39</v>
      </c>
      <c r="G82" s="48" t="s">
        <v>168</v>
      </c>
      <c r="H82" s="48"/>
      <c r="I82" s="46" t="e">
        <f>#REF!</f>
        <v>#REF!</v>
      </c>
      <c r="J82" s="40"/>
      <c r="K82" s="49">
        <f>K85</f>
        <v>20</v>
      </c>
    </row>
    <row r="83" spans="2:11" ht="75">
      <c r="B83" s="43"/>
      <c r="C83" s="44" t="s">
        <v>169</v>
      </c>
      <c r="D83" s="45">
        <v>992</v>
      </c>
      <c r="E83" s="45" t="s">
        <v>34</v>
      </c>
      <c r="F83" s="45" t="s">
        <v>39</v>
      </c>
      <c r="G83" s="48" t="s">
        <v>125</v>
      </c>
      <c r="H83" s="48"/>
      <c r="I83" s="46"/>
      <c r="J83" s="40"/>
      <c r="K83" s="49">
        <f>K85</f>
        <v>20</v>
      </c>
    </row>
    <row r="84" spans="2:11" ht="56.25">
      <c r="B84" s="43"/>
      <c r="C84" s="44" t="s">
        <v>92</v>
      </c>
      <c r="D84" s="45">
        <v>992</v>
      </c>
      <c r="E84" s="45" t="s">
        <v>34</v>
      </c>
      <c r="F84" s="45" t="s">
        <v>39</v>
      </c>
      <c r="G84" s="48" t="s">
        <v>173</v>
      </c>
      <c r="H84" s="48"/>
      <c r="I84" s="46"/>
      <c r="J84" s="40"/>
      <c r="K84" s="49">
        <f>K85</f>
        <v>20</v>
      </c>
    </row>
    <row r="85" spans="2:11" ht="56.25">
      <c r="B85" s="43"/>
      <c r="C85" s="44" t="s">
        <v>238</v>
      </c>
      <c r="D85" s="45">
        <v>992</v>
      </c>
      <c r="E85" s="45" t="s">
        <v>34</v>
      </c>
      <c r="F85" s="45" t="s">
        <v>39</v>
      </c>
      <c r="G85" s="48" t="s">
        <v>173</v>
      </c>
      <c r="H85" s="48" t="s">
        <v>236</v>
      </c>
      <c r="I85" s="46"/>
      <c r="J85" s="40"/>
      <c r="K85" s="49">
        <v>20</v>
      </c>
    </row>
    <row r="86" spans="2:11" ht="56.25">
      <c r="B86" s="43"/>
      <c r="C86" s="44" t="s">
        <v>81</v>
      </c>
      <c r="D86" s="45">
        <v>992</v>
      </c>
      <c r="E86" s="45" t="s">
        <v>34</v>
      </c>
      <c r="F86" s="45" t="s">
        <v>39</v>
      </c>
      <c r="G86" s="48" t="s">
        <v>171</v>
      </c>
      <c r="H86" s="48"/>
      <c r="I86" s="46">
        <f>I87</f>
        <v>0</v>
      </c>
      <c r="J86" s="40"/>
      <c r="K86" s="49">
        <f>K87</f>
        <v>15</v>
      </c>
    </row>
    <row r="87" spans="2:11" ht="20.25" customHeight="1">
      <c r="B87" s="43"/>
      <c r="C87" s="44" t="s">
        <v>172</v>
      </c>
      <c r="D87" s="45">
        <v>992</v>
      </c>
      <c r="E87" s="45" t="s">
        <v>34</v>
      </c>
      <c r="F87" s="45" t="s">
        <v>39</v>
      </c>
      <c r="G87" s="48" t="s">
        <v>170</v>
      </c>
      <c r="H87" s="48"/>
      <c r="I87" s="46"/>
      <c r="J87" s="40"/>
      <c r="K87" s="49">
        <f>K89</f>
        <v>15</v>
      </c>
    </row>
    <row r="88" spans="2:11" ht="38.25" customHeight="1">
      <c r="B88" s="43"/>
      <c r="C88" s="44" t="s">
        <v>95</v>
      </c>
      <c r="D88" s="45">
        <v>992</v>
      </c>
      <c r="E88" s="45" t="s">
        <v>34</v>
      </c>
      <c r="F88" s="45" t="s">
        <v>39</v>
      </c>
      <c r="G88" s="48" t="s">
        <v>126</v>
      </c>
      <c r="H88" s="48"/>
      <c r="I88" s="46"/>
      <c r="J88" s="40"/>
      <c r="K88" s="49">
        <f>K89</f>
        <v>15</v>
      </c>
    </row>
    <row r="89" spans="2:11" ht="56.25">
      <c r="B89" s="43"/>
      <c r="C89" s="44" t="s">
        <v>238</v>
      </c>
      <c r="D89" s="45">
        <v>992</v>
      </c>
      <c r="E89" s="45" t="s">
        <v>34</v>
      </c>
      <c r="F89" s="45" t="s">
        <v>39</v>
      </c>
      <c r="G89" s="48" t="s">
        <v>127</v>
      </c>
      <c r="H89" s="48" t="s">
        <v>236</v>
      </c>
      <c r="I89" s="46"/>
      <c r="J89" s="40"/>
      <c r="K89" s="49">
        <v>15</v>
      </c>
    </row>
    <row r="90" spans="2:11" ht="61.5" customHeight="1">
      <c r="B90" s="43"/>
      <c r="C90" s="44" t="s">
        <v>45</v>
      </c>
      <c r="D90" s="45">
        <v>992</v>
      </c>
      <c r="E90" s="45" t="s">
        <v>34</v>
      </c>
      <c r="F90" s="45" t="s">
        <v>46</v>
      </c>
      <c r="G90" s="48"/>
      <c r="H90" s="48"/>
      <c r="I90" s="46"/>
      <c r="J90" s="40"/>
      <c r="K90" s="49">
        <f>K91</f>
        <v>30</v>
      </c>
    </row>
    <row r="91" spans="2:11" ht="37.5">
      <c r="B91" s="43"/>
      <c r="C91" s="44" t="s">
        <v>47</v>
      </c>
      <c r="D91" s="45">
        <v>992</v>
      </c>
      <c r="E91" s="45" t="s">
        <v>34</v>
      </c>
      <c r="F91" s="45" t="s">
        <v>46</v>
      </c>
      <c r="G91" s="48" t="s">
        <v>128</v>
      </c>
      <c r="H91" s="48"/>
      <c r="I91" s="46"/>
      <c r="J91" s="40"/>
      <c r="K91" s="49">
        <f>K95</f>
        <v>30</v>
      </c>
    </row>
    <row r="92" spans="2:11" ht="76.5" customHeight="1">
      <c r="B92" s="43"/>
      <c r="C92" s="44" t="s">
        <v>48</v>
      </c>
      <c r="D92" s="45">
        <v>992</v>
      </c>
      <c r="E92" s="45" t="s">
        <v>34</v>
      </c>
      <c r="F92" s="45" t="s">
        <v>46</v>
      </c>
      <c r="G92" s="48" t="s">
        <v>129</v>
      </c>
      <c r="H92" s="48"/>
      <c r="I92" s="46"/>
      <c r="J92" s="40"/>
      <c r="K92" s="49">
        <f>K95</f>
        <v>30</v>
      </c>
    </row>
    <row r="93" spans="2:11" ht="27.75" customHeight="1">
      <c r="B93" s="43"/>
      <c r="C93" s="44" t="s">
        <v>175</v>
      </c>
      <c r="D93" s="45">
        <v>992</v>
      </c>
      <c r="E93" s="45" t="s">
        <v>34</v>
      </c>
      <c r="F93" s="45" t="s">
        <v>46</v>
      </c>
      <c r="G93" s="48" t="s">
        <v>174</v>
      </c>
      <c r="H93" s="48"/>
      <c r="I93" s="46"/>
      <c r="J93" s="40"/>
      <c r="K93" s="49">
        <f>K95</f>
        <v>30</v>
      </c>
    </row>
    <row r="94" spans="2:11" ht="63.75" customHeight="1">
      <c r="B94" s="43"/>
      <c r="C94" s="44" t="s">
        <v>229</v>
      </c>
      <c r="D94" s="45">
        <v>992</v>
      </c>
      <c r="E94" s="45" t="s">
        <v>34</v>
      </c>
      <c r="F94" s="45" t="s">
        <v>46</v>
      </c>
      <c r="G94" s="48" t="s">
        <v>196</v>
      </c>
      <c r="H94" s="48"/>
      <c r="I94" s="46"/>
      <c r="J94" s="40"/>
      <c r="K94" s="49">
        <f>K95</f>
        <v>30</v>
      </c>
    </row>
    <row r="95" spans="2:11" ht="56.25">
      <c r="B95" s="43"/>
      <c r="C95" s="44" t="s">
        <v>238</v>
      </c>
      <c r="D95" s="45">
        <v>992</v>
      </c>
      <c r="E95" s="45" t="s">
        <v>34</v>
      </c>
      <c r="F95" s="45" t="s">
        <v>46</v>
      </c>
      <c r="G95" s="48" t="s">
        <v>196</v>
      </c>
      <c r="H95" s="48" t="s">
        <v>236</v>
      </c>
      <c r="I95" s="46"/>
      <c r="J95" s="40"/>
      <c r="K95" s="49">
        <v>30</v>
      </c>
    </row>
    <row r="96" spans="2:253" s="42" customFormat="1" ht="18.75">
      <c r="B96" s="34"/>
      <c r="C96" s="27" t="s">
        <v>49</v>
      </c>
      <c r="D96" s="35">
        <v>992</v>
      </c>
      <c r="E96" s="35" t="s">
        <v>19</v>
      </c>
      <c r="F96" s="36"/>
      <c r="G96" s="46"/>
      <c r="H96" s="46"/>
      <c r="I96" s="39" t="e">
        <f>I97+#REF!+I101</f>
        <v>#REF!</v>
      </c>
      <c r="J96" s="47"/>
      <c r="K96" s="41">
        <f>+K101</f>
        <v>3887.5</v>
      </c>
      <c r="IS96" s="6"/>
    </row>
    <row r="97" spans="2:11" ht="18.75" hidden="1">
      <c r="B97" s="43"/>
      <c r="C97" s="57" t="s">
        <v>50</v>
      </c>
      <c r="D97" s="58">
        <v>992</v>
      </c>
      <c r="E97" s="58" t="s">
        <v>19</v>
      </c>
      <c r="F97" s="58" t="s">
        <v>51</v>
      </c>
      <c r="G97" s="48"/>
      <c r="H97" s="48"/>
      <c r="I97" s="59">
        <f>I98</f>
        <v>0</v>
      </c>
      <c r="J97" s="40"/>
      <c r="K97" s="52"/>
    </row>
    <row r="98" spans="2:11" ht="37.5" hidden="1">
      <c r="B98" s="43"/>
      <c r="C98" s="57" t="s">
        <v>52</v>
      </c>
      <c r="D98" s="60">
        <v>992</v>
      </c>
      <c r="E98" s="58" t="s">
        <v>19</v>
      </c>
      <c r="F98" s="58" t="s">
        <v>51</v>
      </c>
      <c r="G98" s="48" t="s">
        <v>53</v>
      </c>
      <c r="H98" s="48"/>
      <c r="I98" s="59">
        <f>I99</f>
        <v>0</v>
      </c>
      <c r="J98" s="40"/>
      <c r="K98" s="52"/>
    </row>
    <row r="99" spans="2:11" ht="149.25" customHeight="1" hidden="1">
      <c r="B99" s="43"/>
      <c r="C99" s="57" t="s">
        <v>54</v>
      </c>
      <c r="D99" s="60">
        <v>992</v>
      </c>
      <c r="E99" s="58" t="s">
        <v>19</v>
      </c>
      <c r="F99" s="58" t="s">
        <v>51</v>
      </c>
      <c r="G99" s="48" t="s">
        <v>55</v>
      </c>
      <c r="H99" s="48"/>
      <c r="I99" s="59">
        <f>I100</f>
        <v>0</v>
      </c>
      <c r="J99" s="40"/>
      <c r="K99" s="52"/>
    </row>
    <row r="100" spans="2:11" ht="93.75" hidden="1">
      <c r="B100" s="43"/>
      <c r="C100" s="57" t="s">
        <v>56</v>
      </c>
      <c r="D100" s="60">
        <v>992</v>
      </c>
      <c r="E100" s="58" t="s">
        <v>19</v>
      </c>
      <c r="F100" s="58" t="s">
        <v>51</v>
      </c>
      <c r="G100" s="48" t="s">
        <v>55</v>
      </c>
      <c r="H100" s="48" t="s">
        <v>57</v>
      </c>
      <c r="I100" s="59"/>
      <c r="J100" s="40"/>
      <c r="K100" s="52"/>
    </row>
    <row r="101" spans="2:11" ht="37.5">
      <c r="B101" s="43"/>
      <c r="C101" s="44" t="s">
        <v>58</v>
      </c>
      <c r="D101" s="61">
        <v>992</v>
      </c>
      <c r="E101" s="48" t="s">
        <v>19</v>
      </c>
      <c r="F101" s="48" t="s">
        <v>39</v>
      </c>
      <c r="G101" s="48"/>
      <c r="H101" s="48"/>
      <c r="I101" s="46" t="e">
        <f>I102+#REF!</f>
        <v>#REF!</v>
      </c>
      <c r="J101" s="40"/>
      <c r="K101" s="52">
        <f>K102</f>
        <v>3887.5</v>
      </c>
    </row>
    <row r="102" spans="2:11" ht="18" customHeight="1">
      <c r="B102" s="43"/>
      <c r="C102" s="44" t="s">
        <v>176</v>
      </c>
      <c r="D102" s="61">
        <v>992</v>
      </c>
      <c r="E102" s="48" t="s">
        <v>19</v>
      </c>
      <c r="F102" s="48" t="s">
        <v>39</v>
      </c>
      <c r="G102" s="48" t="s">
        <v>130</v>
      </c>
      <c r="H102" s="48"/>
      <c r="I102" s="46">
        <f>I105</f>
        <v>0</v>
      </c>
      <c r="J102" s="40"/>
      <c r="K102" s="52">
        <f>K104</f>
        <v>3887.5</v>
      </c>
    </row>
    <row r="103" spans="2:11" ht="40.5" customHeight="1">
      <c r="B103" s="43"/>
      <c r="C103" s="44" t="s">
        <v>58</v>
      </c>
      <c r="D103" s="61">
        <v>992</v>
      </c>
      <c r="E103" s="48" t="s">
        <v>19</v>
      </c>
      <c r="F103" s="48" t="s">
        <v>39</v>
      </c>
      <c r="G103" s="48" t="s">
        <v>131</v>
      </c>
      <c r="H103" s="48"/>
      <c r="I103" s="46"/>
      <c r="J103" s="40"/>
      <c r="K103" s="52">
        <f>K106</f>
        <v>3887.5</v>
      </c>
    </row>
    <row r="104" spans="2:11" ht="96" customHeight="1">
      <c r="B104" s="43"/>
      <c r="C104" s="44" t="s">
        <v>177</v>
      </c>
      <c r="D104" s="61">
        <v>992</v>
      </c>
      <c r="E104" s="48" t="s">
        <v>19</v>
      </c>
      <c r="F104" s="48" t="s">
        <v>39</v>
      </c>
      <c r="G104" s="48" t="s">
        <v>133</v>
      </c>
      <c r="H104" s="48"/>
      <c r="I104" s="46"/>
      <c r="J104" s="40"/>
      <c r="K104" s="52">
        <f>K105</f>
        <v>3887.5</v>
      </c>
    </row>
    <row r="105" spans="2:11" ht="131.25" customHeight="1">
      <c r="B105" s="43"/>
      <c r="C105" s="44" t="s">
        <v>178</v>
      </c>
      <c r="D105" s="61">
        <v>992</v>
      </c>
      <c r="E105" s="48" t="s">
        <v>19</v>
      </c>
      <c r="F105" s="48" t="s">
        <v>39</v>
      </c>
      <c r="G105" s="48" t="s">
        <v>132</v>
      </c>
      <c r="H105" s="48"/>
      <c r="I105" s="46">
        <f>I106</f>
        <v>0</v>
      </c>
      <c r="J105" s="40"/>
      <c r="K105" s="52">
        <f>K106</f>
        <v>3887.5</v>
      </c>
    </row>
    <row r="106" spans="2:11" ht="56.25">
      <c r="B106" s="43"/>
      <c r="C106" s="44" t="s">
        <v>238</v>
      </c>
      <c r="D106" s="45">
        <v>992</v>
      </c>
      <c r="E106" s="48" t="s">
        <v>19</v>
      </c>
      <c r="F106" s="48" t="s">
        <v>39</v>
      </c>
      <c r="G106" s="48" t="s">
        <v>132</v>
      </c>
      <c r="H106" s="48" t="s">
        <v>236</v>
      </c>
      <c r="I106" s="46"/>
      <c r="J106" s="40"/>
      <c r="K106" s="52">
        <v>3887.5</v>
      </c>
    </row>
    <row r="107" spans="2:253" s="42" customFormat="1" ht="37.5">
      <c r="B107" s="34"/>
      <c r="C107" s="27" t="s">
        <v>59</v>
      </c>
      <c r="D107" s="35">
        <v>992</v>
      </c>
      <c r="E107" s="35" t="s">
        <v>60</v>
      </c>
      <c r="F107" s="36"/>
      <c r="G107" s="46"/>
      <c r="H107" s="46"/>
      <c r="I107" s="39" t="e">
        <f>#REF!+#REF!+I108</f>
        <v>#REF!</v>
      </c>
      <c r="J107" s="47"/>
      <c r="K107" s="41">
        <f>K108</f>
        <v>952.3</v>
      </c>
      <c r="IS107" s="6"/>
    </row>
    <row r="108" spans="2:11" ht="18.75">
      <c r="B108" s="43"/>
      <c r="C108" s="44" t="s">
        <v>61</v>
      </c>
      <c r="D108" s="45">
        <v>992</v>
      </c>
      <c r="E108" s="45" t="s">
        <v>60</v>
      </c>
      <c r="F108" s="45" t="s">
        <v>34</v>
      </c>
      <c r="G108" s="48"/>
      <c r="H108" s="48"/>
      <c r="I108" s="46"/>
      <c r="J108" s="40"/>
      <c r="K108" s="49">
        <f>K109</f>
        <v>952.3</v>
      </c>
    </row>
    <row r="109" spans="2:11" ht="56.25">
      <c r="B109" s="43"/>
      <c r="C109" s="44" t="s">
        <v>179</v>
      </c>
      <c r="D109" s="45">
        <v>992</v>
      </c>
      <c r="E109" s="45" t="s">
        <v>60</v>
      </c>
      <c r="F109" s="45" t="s">
        <v>34</v>
      </c>
      <c r="G109" s="48" t="s">
        <v>134</v>
      </c>
      <c r="H109" s="48"/>
      <c r="I109" s="46">
        <f>I112+I116+I120+I121+I126</f>
        <v>0</v>
      </c>
      <c r="J109" s="40"/>
      <c r="K109" s="49">
        <f>K110+K114+K118+K122</f>
        <v>952.3</v>
      </c>
    </row>
    <row r="110" spans="2:11" ht="18.75">
      <c r="B110" s="43"/>
      <c r="C110" s="62" t="s">
        <v>62</v>
      </c>
      <c r="D110" s="45">
        <v>992</v>
      </c>
      <c r="E110" s="45" t="s">
        <v>60</v>
      </c>
      <c r="F110" s="45" t="s">
        <v>34</v>
      </c>
      <c r="G110" s="48" t="s">
        <v>135</v>
      </c>
      <c r="H110" s="48"/>
      <c r="I110" s="46"/>
      <c r="J110" s="40"/>
      <c r="K110" s="49">
        <f>K112</f>
        <v>478</v>
      </c>
    </row>
    <row r="111" spans="2:11" ht="75">
      <c r="B111" s="43"/>
      <c r="C111" s="62" t="s">
        <v>180</v>
      </c>
      <c r="D111" s="45">
        <v>992</v>
      </c>
      <c r="E111" s="45" t="s">
        <v>60</v>
      </c>
      <c r="F111" s="45" t="s">
        <v>34</v>
      </c>
      <c r="G111" s="48" t="s">
        <v>136</v>
      </c>
      <c r="H111" s="48"/>
      <c r="I111" s="46"/>
      <c r="J111" s="40"/>
      <c r="K111" s="49"/>
    </row>
    <row r="112" spans="2:11" ht="96" customHeight="1">
      <c r="B112" s="43"/>
      <c r="C112" s="44" t="s">
        <v>82</v>
      </c>
      <c r="D112" s="45">
        <v>992</v>
      </c>
      <c r="E112" s="45" t="s">
        <v>60</v>
      </c>
      <c r="F112" s="45" t="s">
        <v>34</v>
      </c>
      <c r="G112" s="48" t="s">
        <v>137</v>
      </c>
      <c r="H112" s="48"/>
      <c r="I112" s="46">
        <f>SUM(I113:I113)</f>
        <v>0</v>
      </c>
      <c r="J112" s="40"/>
      <c r="K112" s="49">
        <f>K113</f>
        <v>478</v>
      </c>
    </row>
    <row r="113" spans="2:11" ht="56.25">
      <c r="B113" s="43"/>
      <c r="C113" s="44" t="s">
        <v>238</v>
      </c>
      <c r="D113" s="45">
        <v>992</v>
      </c>
      <c r="E113" s="45" t="s">
        <v>60</v>
      </c>
      <c r="F113" s="45" t="s">
        <v>34</v>
      </c>
      <c r="G113" s="48" t="s">
        <v>137</v>
      </c>
      <c r="H113" s="48" t="s">
        <v>236</v>
      </c>
      <c r="I113" s="46"/>
      <c r="J113" s="40"/>
      <c r="K113" s="49">
        <v>478</v>
      </c>
    </row>
    <row r="114" spans="2:11" ht="18.75">
      <c r="B114" s="43"/>
      <c r="C114" s="44" t="s">
        <v>63</v>
      </c>
      <c r="D114" s="45">
        <v>992</v>
      </c>
      <c r="E114" s="45" t="s">
        <v>60</v>
      </c>
      <c r="F114" s="45" t="s">
        <v>34</v>
      </c>
      <c r="G114" s="48" t="s">
        <v>138</v>
      </c>
      <c r="H114" s="48"/>
      <c r="I114" s="46"/>
      <c r="J114" s="40"/>
      <c r="K114" s="49">
        <f>K116</f>
        <v>180</v>
      </c>
    </row>
    <row r="115" spans="2:11" ht="37.5">
      <c r="B115" s="43"/>
      <c r="C115" s="44" t="s">
        <v>181</v>
      </c>
      <c r="D115" s="45">
        <v>992</v>
      </c>
      <c r="E115" s="45" t="s">
        <v>60</v>
      </c>
      <c r="F115" s="45" t="s">
        <v>34</v>
      </c>
      <c r="G115" s="48" t="s">
        <v>139</v>
      </c>
      <c r="H115" s="48"/>
      <c r="I115" s="46"/>
      <c r="J115" s="40"/>
      <c r="K115" s="49">
        <f>K117</f>
        <v>180</v>
      </c>
    </row>
    <row r="116" spans="2:11" ht="42" customHeight="1">
      <c r="B116" s="43"/>
      <c r="C116" s="44" t="s">
        <v>64</v>
      </c>
      <c r="D116" s="45">
        <v>992</v>
      </c>
      <c r="E116" s="45" t="s">
        <v>60</v>
      </c>
      <c r="F116" s="45" t="s">
        <v>34</v>
      </c>
      <c r="G116" s="48" t="s">
        <v>140</v>
      </c>
      <c r="H116" s="48"/>
      <c r="I116" s="46">
        <f>I117</f>
        <v>0</v>
      </c>
      <c r="J116" s="40"/>
      <c r="K116" s="49">
        <f>K117</f>
        <v>180</v>
      </c>
    </row>
    <row r="117" spans="2:11" ht="56.25">
      <c r="B117" s="43"/>
      <c r="C117" s="44" t="s">
        <v>238</v>
      </c>
      <c r="D117" s="45">
        <v>992</v>
      </c>
      <c r="E117" s="45" t="s">
        <v>60</v>
      </c>
      <c r="F117" s="45" t="s">
        <v>34</v>
      </c>
      <c r="G117" s="48" t="s">
        <v>140</v>
      </c>
      <c r="H117" s="48" t="s">
        <v>236</v>
      </c>
      <c r="I117" s="46"/>
      <c r="J117" s="40"/>
      <c r="K117" s="49">
        <v>180</v>
      </c>
    </row>
    <row r="118" spans="2:11" ht="37.5">
      <c r="B118" s="43"/>
      <c r="C118" s="44" t="s">
        <v>65</v>
      </c>
      <c r="D118" s="45">
        <v>992</v>
      </c>
      <c r="E118" s="45" t="s">
        <v>60</v>
      </c>
      <c r="F118" s="45" t="s">
        <v>34</v>
      </c>
      <c r="G118" s="48" t="s">
        <v>143</v>
      </c>
      <c r="H118" s="48"/>
      <c r="I118" s="46"/>
      <c r="J118" s="40"/>
      <c r="K118" s="49">
        <f>K120</f>
        <v>60</v>
      </c>
    </row>
    <row r="119" spans="2:11" ht="37.5">
      <c r="B119" s="43"/>
      <c r="C119" s="44" t="s">
        <v>182</v>
      </c>
      <c r="D119" s="45">
        <v>992</v>
      </c>
      <c r="E119" s="45" t="s">
        <v>60</v>
      </c>
      <c r="F119" s="45" t="s">
        <v>34</v>
      </c>
      <c r="G119" s="48" t="s">
        <v>141</v>
      </c>
      <c r="H119" s="48"/>
      <c r="I119" s="46"/>
      <c r="J119" s="40"/>
      <c r="K119" s="49">
        <f>K121</f>
        <v>60</v>
      </c>
    </row>
    <row r="120" spans="2:11" ht="18.75">
      <c r="B120" s="43"/>
      <c r="C120" s="44" t="s">
        <v>66</v>
      </c>
      <c r="D120" s="45">
        <v>992</v>
      </c>
      <c r="E120" s="45" t="s">
        <v>60</v>
      </c>
      <c r="F120" s="45" t="s">
        <v>34</v>
      </c>
      <c r="G120" s="48" t="s">
        <v>142</v>
      </c>
      <c r="H120" s="48"/>
      <c r="I120" s="46">
        <f>I125</f>
        <v>0</v>
      </c>
      <c r="J120" s="40"/>
      <c r="K120" s="49">
        <f>K121</f>
        <v>60</v>
      </c>
    </row>
    <row r="121" spans="2:11" ht="56.25">
      <c r="B121" s="43"/>
      <c r="C121" s="44" t="s">
        <v>238</v>
      </c>
      <c r="D121" s="45">
        <v>992</v>
      </c>
      <c r="E121" s="45" t="s">
        <v>60</v>
      </c>
      <c r="F121" s="45" t="s">
        <v>34</v>
      </c>
      <c r="G121" s="48" t="s">
        <v>142</v>
      </c>
      <c r="H121" s="48" t="s">
        <v>236</v>
      </c>
      <c r="I121" s="37">
        <v>0</v>
      </c>
      <c r="J121" s="40"/>
      <c r="K121" s="49">
        <v>60</v>
      </c>
    </row>
    <row r="122" spans="2:11" ht="75">
      <c r="B122" s="43"/>
      <c r="C122" s="44" t="s">
        <v>83</v>
      </c>
      <c r="D122" s="45">
        <v>992</v>
      </c>
      <c r="E122" s="45" t="s">
        <v>60</v>
      </c>
      <c r="F122" s="45" t="s">
        <v>34</v>
      </c>
      <c r="G122" s="48" t="s">
        <v>144</v>
      </c>
      <c r="H122" s="48"/>
      <c r="I122" s="37"/>
      <c r="J122" s="40"/>
      <c r="K122" s="49">
        <f>K124+K126</f>
        <v>234.3</v>
      </c>
    </row>
    <row r="123" spans="2:11" ht="84.75" customHeight="1">
      <c r="B123" s="43"/>
      <c r="C123" s="44" t="s">
        <v>183</v>
      </c>
      <c r="D123" s="45">
        <v>992</v>
      </c>
      <c r="E123" s="45" t="s">
        <v>60</v>
      </c>
      <c r="F123" s="45" t="s">
        <v>34</v>
      </c>
      <c r="G123" s="48" t="s">
        <v>145</v>
      </c>
      <c r="H123" s="48"/>
      <c r="I123" s="37"/>
      <c r="J123" s="40"/>
      <c r="K123" s="49">
        <f>K125+K127</f>
        <v>234.3</v>
      </c>
    </row>
    <row r="124" spans="2:11" ht="37.5">
      <c r="B124" s="43"/>
      <c r="C124" s="63" t="s">
        <v>67</v>
      </c>
      <c r="D124" s="45">
        <v>992</v>
      </c>
      <c r="E124" s="45" t="s">
        <v>60</v>
      </c>
      <c r="F124" s="45" t="s">
        <v>34</v>
      </c>
      <c r="G124" s="48" t="s">
        <v>146</v>
      </c>
      <c r="H124" s="48"/>
      <c r="I124" s="37"/>
      <c r="J124" s="40"/>
      <c r="K124" s="49">
        <f>K125</f>
        <v>96.3</v>
      </c>
    </row>
    <row r="125" spans="2:11" ht="56.25">
      <c r="B125" s="43"/>
      <c r="C125" s="44" t="s">
        <v>238</v>
      </c>
      <c r="D125" s="45">
        <v>992</v>
      </c>
      <c r="E125" s="45" t="s">
        <v>60</v>
      </c>
      <c r="F125" s="45" t="s">
        <v>34</v>
      </c>
      <c r="G125" s="48" t="s">
        <v>146</v>
      </c>
      <c r="H125" s="48" t="s">
        <v>236</v>
      </c>
      <c r="I125" s="46"/>
      <c r="J125" s="40"/>
      <c r="K125" s="49">
        <v>96.3</v>
      </c>
    </row>
    <row r="126" spans="2:11" ht="43.5" customHeight="1">
      <c r="B126" s="43"/>
      <c r="C126" s="44" t="s">
        <v>68</v>
      </c>
      <c r="D126" s="45">
        <v>992</v>
      </c>
      <c r="E126" s="45" t="s">
        <v>60</v>
      </c>
      <c r="F126" s="45" t="s">
        <v>34</v>
      </c>
      <c r="G126" s="48" t="s">
        <v>147</v>
      </c>
      <c r="H126" s="48"/>
      <c r="I126" s="46">
        <f>I127</f>
        <v>0</v>
      </c>
      <c r="J126" s="40"/>
      <c r="K126" s="49">
        <f>K127</f>
        <v>138</v>
      </c>
    </row>
    <row r="127" spans="2:11" ht="56.25">
      <c r="B127" s="43"/>
      <c r="C127" s="44" t="s">
        <v>238</v>
      </c>
      <c r="D127" s="45">
        <v>992</v>
      </c>
      <c r="E127" s="45" t="s">
        <v>60</v>
      </c>
      <c r="F127" s="45" t="s">
        <v>34</v>
      </c>
      <c r="G127" s="48" t="s">
        <v>147</v>
      </c>
      <c r="H127" s="48" t="s">
        <v>236</v>
      </c>
      <c r="I127" s="46"/>
      <c r="J127" s="40"/>
      <c r="K127" s="49">
        <v>138</v>
      </c>
    </row>
    <row r="128" spans="2:11" ht="18.75">
      <c r="B128" s="55"/>
      <c r="C128" s="77" t="s">
        <v>69</v>
      </c>
      <c r="D128" s="64">
        <v>992</v>
      </c>
      <c r="E128" s="64" t="s">
        <v>70</v>
      </c>
      <c r="F128" s="65"/>
      <c r="G128" s="46"/>
      <c r="H128" s="46"/>
      <c r="I128" s="39">
        <f>I129</f>
        <v>0</v>
      </c>
      <c r="J128" s="40"/>
      <c r="K128" s="41">
        <f>K129</f>
        <v>280.2</v>
      </c>
    </row>
    <row r="129" spans="2:11" ht="18.75">
      <c r="B129" s="55"/>
      <c r="C129" s="79" t="s">
        <v>202</v>
      </c>
      <c r="D129" s="76">
        <v>992</v>
      </c>
      <c r="E129" s="48" t="s">
        <v>70</v>
      </c>
      <c r="F129" s="48" t="s">
        <v>70</v>
      </c>
      <c r="G129" s="48"/>
      <c r="H129" s="48"/>
      <c r="I129" s="46">
        <f>I130</f>
        <v>0</v>
      </c>
      <c r="J129" s="40"/>
      <c r="K129" s="49">
        <f>K133+K136</f>
        <v>280.2</v>
      </c>
    </row>
    <row r="130" spans="2:11" ht="72.75" customHeight="1">
      <c r="B130" s="55"/>
      <c r="C130" s="80" t="s">
        <v>186</v>
      </c>
      <c r="D130" s="76">
        <v>992</v>
      </c>
      <c r="E130" s="48" t="s">
        <v>70</v>
      </c>
      <c r="F130" s="48" t="s">
        <v>70</v>
      </c>
      <c r="G130" s="48" t="s">
        <v>148</v>
      </c>
      <c r="H130" s="48"/>
      <c r="I130" s="46">
        <f>I132</f>
        <v>0</v>
      </c>
      <c r="J130" s="40"/>
      <c r="K130" s="49">
        <f>K133</f>
        <v>130</v>
      </c>
    </row>
    <row r="131" spans="2:11" ht="34.5" customHeight="1">
      <c r="B131" s="55"/>
      <c r="C131" s="78" t="s">
        <v>71</v>
      </c>
      <c r="D131" s="51">
        <v>992</v>
      </c>
      <c r="E131" s="48" t="s">
        <v>70</v>
      </c>
      <c r="F131" s="48" t="s">
        <v>70</v>
      </c>
      <c r="G131" s="48" t="s">
        <v>184</v>
      </c>
      <c r="H131" s="48"/>
      <c r="I131" s="46"/>
      <c r="J131" s="40"/>
      <c r="K131" s="49">
        <f>K133</f>
        <v>130</v>
      </c>
    </row>
    <row r="132" spans="2:11" s="54" customFormat="1" ht="38.25" customHeight="1">
      <c r="B132" s="55"/>
      <c r="C132" s="44" t="s">
        <v>93</v>
      </c>
      <c r="D132" s="51">
        <v>992</v>
      </c>
      <c r="E132" s="48" t="s">
        <v>70</v>
      </c>
      <c r="F132" s="48" t="s">
        <v>70</v>
      </c>
      <c r="G132" s="48" t="s">
        <v>185</v>
      </c>
      <c r="H132" s="48"/>
      <c r="I132" s="46">
        <f>I133</f>
        <v>0</v>
      </c>
      <c r="J132" s="56"/>
      <c r="K132" s="49">
        <f>K133</f>
        <v>130</v>
      </c>
    </row>
    <row r="133" spans="2:11" ht="63.75" customHeight="1">
      <c r="B133" s="55"/>
      <c r="C133" s="44" t="s">
        <v>238</v>
      </c>
      <c r="D133" s="51">
        <v>992</v>
      </c>
      <c r="E133" s="48" t="s">
        <v>70</v>
      </c>
      <c r="F133" s="48" t="s">
        <v>70</v>
      </c>
      <c r="G133" s="48" t="s">
        <v>185</v>
      </c>
      <c r="H133" s="48" t="s">
        <v>236</v>
      </c>
      <c r="I133" s="46"/>
      <c r="J133" s="40"/>
      <c r="K133" s="49">
        <v>130</v>
      </c>
    </row>
    <row r="134" spans="2:11" ht="76.5" customHeight="1">
      <c r="B134" s="55"/>
      <c r="C134" s="44" t="s">
        <v>231</v>
      </c>
      <c r="D134" s="51">
        <v>992</v>
      </c>
      <c r="E134" s="48" t="s">
        <v>70</v>
      </c>
      <c r="F134" s="48" t="s">
        <v>70</v>
      </c>
      <c r="G134" s="48" t="s">
        <v>203</v>
      </c>
      <c r="H134" s="48"/>
      <c r="I134" s="46"/>
      <c r="J134" s="40"/>
      <c r="K134" s="49">
        <f>K135</f>
        <v>150.2</v>
      </c>
    </row>
    <row r="135" spans="2:11" ht="111" customHeight="1">
      <c r="B135" s="55"/>
      <c r="C135" s="44" t="s">
        <v>232</v>
      </c>
      <c r="D135" s="51">
        <v>992</v>
      </c>
      <c r="E135" s="48" t="s">
        <v>70</v>
      </c>
      <c r="F135" s="48" t="s">
        <v>70</v>
      </c>
      <c r="G135" s="48" t="s">
        <v>204</v>
      </c>
      <c r="H135" s="48"/>
      <c r="I135" s="46"/>
      <c r="J135" s="40"/>
      <c r="K135" s="49">
        <f>K136</f>
        <v>150.2</v>
      </c>
    </row>
    <row r="136" spans="2:11" ht="35.25" customHeight="1">
      <c r="B136" s="55"/>
      <c r="C136" s="44" t="s">
        <v>233</v>
      </c>
      <c r="D136" s="51">
        <v>992</v>
      </c>
      <c r="E136" s="48" t="s">
        <v>70</v>
      </c>
      <c r="F136" s="48" t="s">
        <v>70</v>
      </c>
      <c r="G136" s="48" t="s">
        <v>205</v>
      </c>
      <c r="H136" s="48"/>
      <c r="I136" s="46"/>
      <c r="J136" s="40"/>
      <c r="K136" s="49">
        <f>K137+K138</f>
        <v>150.2</v>
      </c>
    </row>
    <row r="137" spans="2:11" ht="60" customHeight="1">
      <c r="B137" s="55"/>
      <c r="C137" s="44" t="s">
        <v>238</v>
      </c>
      <c r="D137" s="51">
        <v>992</v>
      </c>
      <c r="E137" s="48" t="s">
        <v>70</v>
      </c>
      <c r="F137" s="48" t="s">
        <v>70</v>
      </c>
      <c r="G137" s="48" t="s">
        <v>206</v>
      </c>
      <c r="H137" s="48" t="s">
        <v>236</v>
      </c>
      <c r="I137" s="46"/>
      <c r="J137" s="40"/>
      <c r="K137" s="49">
        <v>50</v>
      </c>
    </row>
    <row r="138" spans="2:11" ht="24.75" customHeight="1">
      <c r="B138" s="55"/>
      <c r="C138" s="44" t="s">
        <v>239</v>
      </c>
      <c r="D138" s="51">
        <v>992</v>
      </c>
      <c r="E138" s="48" t="s">
        <v>70</v>
      </c>
      <c r="F138" s="48" t="s">
        <v>70</v>
      </c>
      <c r="G138" s="48" t="s">
        <v>206</v>
      </c>
      <c r="H138" s="48" t="s">
        <v>237</v>
      </c>
      <c r="I138" s="46"/>
      <c r="J138" s="40"/>
      <c r="K138" s="49">
        <v>100.2</v>
      </c>
    </row>
    <row r="139" spans="2:253" ht="18.75">
      <c r="B139" s="43"/>
      <c r="C139" s="27" t="s">
        <v>72</v>
      </c>
      <c r="D139" s="35">
        <v>992</v>
      </c>
      <c r="E139" s="35" t="s">
        <v>51</v>
      </c>
      <c r="F139" s="36"/>
      <c r="G139" s="46"/>
      <c r="H139" s="46"/>
      <c r="I139" s="39" t="e">
        <f>I140</f>
        <v>#REF!</v>
      </c>
      <c r="J139" s="40"/>
      <c r="K139" s="41">
        <f>K140</f>
        <v>7560.7</v>
      </c>
      <c r="IS139" s="42"/>
    </row>
    <row r="140" spans="2:11" ht="18.75">
      <c r="B140" s="43"/>
      <c r="C140" s="44" t="s">
        <v>73</v>
      </c>
      <c r="D140" s="45">
        <v>992</v>
      </c>
      <c r="E140" s="45" t="s">
        <v>51</v>
      </c>
      <c r="F140" s="45" t="s">
        <v>14</v>
      </c>
      <c r="G140" s="48"/>
      <c r="H140" s="48"/>
      <c r="I140" s="46" t="e">
        <f>I142+I156+#REF!</f>
        <v>#REF!</v>
      </c>
      <c r="J140" s="40"/>
      <c r="K140" s="49">
        <f>K141</f>
        <v>7560.7</v>
      </c>
    </row>
    <row r="141" spans="2:11" ht="53.25" customHeight="1">
      <c r="B141" s="43"/>
      <c r="C141" s="44" t="s">
        <v>187</v>
      </c>
      <c r="D141" s="45" t="s">
        <v>32</v>
      </c>
      <c r="E141" s="45" t="s">
        <v>51</v>
      </c>
      <c r="F141" s="45" t="s">
        <v>14</v>
      </c>
      <c r="G141" s="48" t="s">
        <v>149</v>
      </c>
      <c r="H141" s="48"/>
      <c r="I141" s="46"/>
      <c r="J141" s="40"/>
      <c r="K141" s="49">
        <f>K142+K146+K156+K152+K155</f>
        <v>7560.7</v>
      </c>
    </row>
    <row r="142" spans="2:11" ht="56.25">
      <c r="B142" s="43"/>
      <c r="C142" s="44" t="s">
        <v>74</v>
      </c>
      <c r="D142" s="45">
        <v>992</v>
      </c>
      <c r="E142" s="45" t="s">
        <v>51</v>
      </c>
      <c r="F142" s="45" t="s">
        <v>14</v>
      </c>
      <c r="G142" s="48" t="s">
        <v>150</v>
      </c>
      <c r="H142" s="48"/>
      <c r="I142" s="46" t="e">
        <f>I144+#REF!+I146</f>
        <v>#REF!</v>
      </c>
      <c r="J142" s="40"/>
      <c r="K142" s="49">
        <f>K144</f>
        <v>3743.1</v>
      </c>
    </row>
    <row r="143" spans="2:11" ht="93.75">
      <c r="B143" s="43"/>
      <c r="C143" s="44" t="s">
        <v>189</v>
      </c>
      <c r="D143" s="45">
        <v>992</v>
      </c>
      <c r="E143" s="45" t="s">
        <v>51</v>
      </c>
      <c r="F143" s="45" t="s">
        <v>14</v>
      </c>
      <c r="G143" s="48" t="s">
        <v>151</v>
      </c>
      <c r="H143" s="48"/>
      <c r="I143" s="46"/>
      <c r="J143" s="40"/>
      <c r="K143" s="49">
        <f>K145</f>
        <v>3743.1</v>
      </c>
    </row>
    <row r="144" spans="2:11" ht="56.25">
      <c r="B144" s="43"/>
      <c r="C144" s="44" t="s">
        <v>43</v>
      </c>
      <c r="D144" s="45">
        <v>992</v>
      </c>
      <c r="E144" s="45" t="s">
        <v>51</v>
      </c>
      <c r="F144" s="45" t="s">
        <v>14</v>
      </c>
      <c r="G144" s="48" t="s">
        <v>152</v>
      </c>
      <c r="H144" s="48"/>
      <c r="I144" s="46">
        <f>SUBTOTAL(9,I145:I145)</f>
        <v>0</v>
      </c>
      <c r="J144" s="40"/>
      <c r="K144" s="49">
        <f>K145</f>
        <v>3743.1</v>
      </c>
    </row>
    <row r="145" spans="2:11" ht="75">
      <c r="B145" s="43"/>
      <c r="C145" s="44" t="s">
        <v>244</v>
      </c>
      <c r="D145" s="45">
        <v>992</v>
      </c>
      <c r="E145" s="45" t="s">
        <v>51</v>
      </c>
      <c r="F145" s="45" t="s">
        <v>14</v>
      </c>
      <c r="G145" s="48" t="s">
        <v>152</v>
      </c>
      <c r="H145" s="48" t="s">
        <v>243</v>
      </c>
      <c r="I145" s="46"/>
      <c r="J145" s="40"/>
      <c r="K145" s="49">
        <v>3743.1</v>
      </c>
    </row>
    <row r="146" spans="2:11" ht="21.75" customHeight="1">
      <c r="B146" s="43"/>
      <c r="C146" s="44" t="s">
        <v>75</v>
      </c>
      <c r="D146" s="45">
        <v>992</v>
      </c>
      <c r="E146" s="45" t="s">
        <v>51</v>
      </c>
      <c r="F146" s="45" t="s">
        <v>14</v>
      </c>
      <c r="G146" s="48" t="s">
        <v>153</v>
      </c>
      <c r="H146" s="48"/>
      <c r="I146" s="46">
        <f>I148</f>
        <v>0</v>
      </c>
      <c r="J146" s="40"/>
      <c r="K146" s="49">
        <f>K148</f>
        <v>1576.9</v>
      </c>
    </row>
    <row r="147" spans="2:11" ht="37.5">
      <c r="B147" s="43"/>
      <c r="C147" s="44" t="s">
        <v>188</v>
      </c>
      <c r="D147" s="45">
        <v>992</v>
      </c>
      <c r="E147" s="45" t="s">
        <v>51</v>
      </c>
      <c r="F147" s="45" t="s">
        <v>14</v>
      </c>
      <c r="G147" s="48" t="s">
        <v>154</v>
      </c>
      <c r="H147" s="48"/>
      <c r="I147" s="46"/>
      <c r="J147" s="40"/>
      <c r="K147" s="49">
        <f>K149</f>
        <v>1576.9</v>
      </c>
    </row>
    <row r="148" spans="2:253" s="42" customFormat="1" ht="56.25">
      <c r="B148" s="34"/>
      <c r="C148" s="44" t="s">
        <v>43</v>
      </c>
      <c r="D148" s="45">
        <v>992</v>
      </c>
      <c r="E148" s="45" t="s">
        <v>51</v>
      </c>
      <c r="F148" s="45" t="s">
        <v>14</v>
      </c>
      <c r="G148" s="48" t="s">
        <v>155</v>
      </c>
      <c r="H148" s="48"/>
      <c r="I148" s="46">
        <f>I149</f>
        <v>0</v>
      </c>
      <c r="J148" s="40"/>
      <c r="K148" s="49">
        <f>K149</f>
        <v>1576.9</v>
      </c>
      <c r="IS148" s="6"/>
    </row>
    <row r="149" spans="2:11" ht="75">
      <c r="B149" s="43"/>
      <c r="C149" s="44" t="s">
        <v>245</v>
      </c>
      <c r="D149" s="45">
        <v>992</v>
      </c>
      <c r="E149" s="45" t="s">
        <v>51</v>
      </c>
      <c r="F149" s="45" t="s">
        <v>14</v>
      </c>
      <c r="G149" s="48" t="s">
        <v>155</v>
      </c>
      <c r="H149" s="48" t="s">
        <v>243</v>
      </c>
      <c r="I149" s="46"/>
      <c r="J149" s="40"/>
      <c r="K149" s="49">
        <v>1576.9</v>
      </c>
    </row>
    <row r="150" spans="2:11" ht="27" customHeight="1">
      <c r="B150" s="43"/>
      <c r="C150" s="44" t="s">
        <v>212</v>
      </c>
      <c r="D150" s="45">
        <v>992</v>
      </c>
      <c r="E150" s="45" t="s">
        <v>51</v>
      </c>
      <c r="F150" s="45" t="s">
        <v>14</v>
      </c>
      <c r="G150" s="48" t="s">
        <v>207</v>
      </c>
      <c r="H150" s="48"/>
      <c r="I150" s="46"/>
      <c r="J150" s="40"/>
      <c r="K150" s="49">
        <f>K152</f>
        <v>1413</v>
      </c>
    </row>
    <row r="151" spans="2:11" ht="116.25" customHeight="1">
      <c r="B151" s="43"/>
      <c r="C151" s="44" t="s">
        <v>230</v>
      </c>
      <c r="D151" s="45">
        <v>992</v>
      </c>
      <c r="E151" s="45" t="s">
        <v>51</v>
      </c>
      <c r="F151" s="45" t="s">
        <v>14</v>
      </c>
      <c r="G151" s="48" t="s">
        <v>208</v>
      </c>
      <c r="H151" s="48"/>
      <c r="I151" s="46"/>
      <c r="J151" s="40"/>
      <c r="K151" s="49">
        <f>K152</f>
        <v>1413</v>
      </c>
    </row>
    <row r="152" spans="2:11" ht="75">
      <c r="B152" s="43"/>
      <c r="C152" s="44" t="s">
        <v>245</v>
      </c>
      <c r="D152" s="45">
        <v>992</v>
      </c>
      <c r="E152" s="45" t="s">
        <v>51</v>
      </c>
      <c r="F152" s="45" t="s">
        <v>14</v>
      </c>
      <c r="G152" s="48" t="s">
        <v>209</v>
      </c>
      <c r="H152" s="48" t="s">
        <v>243</v>
      </c>
      <c r="I152" s="46"/>
      <c r="J152" s="40"/>
      <c r="K152" s="49">
        <v>1413</v>
      </c>
    </row>
    <row r="153" spans="2:11" ht="27" customHeight="1">
      <c r="B153" s="43"/>
      <c r="C153" s="44" t="s">
        <v>212</v>
      </c>
      <c r="D153" s="45">
        <v>992</v>
      </c>
      <c r="E153" s="45" t="s">
        <v>51</v>
      </c>
      <c r="F153" s="45" t="s">
        <v>14</v>
      </c>
      <c r="G153" s="48" t="s">
        <v>211</v>
      </c>
      <c r="H153" s="48"/>
      <c r="I153" s="46"/>
      <c r="J153" s="40"/>
      <c r="K153" s="49">
        <f>K154</f>
        <v>605.7</v>
      </c>
    </row>
    <row r="154" spans="2:11" ht="117" customHeight="1">
      <c r="B154" s="43"/>
      <c r="C154" s="44" t="s">
        <v>230</v>
      </c>
      <c r="D154" s="45">
        <v>992</v>
      </c>
      <c r="E154" s="45" t="s">
        <v>51</v>
      </c>
      <c r="F154" s="45" t="s">
        <v>14</v>
      </c>
      <c r="G154" s="48" t="s">
        <v>210</v>
      </c>
      <c r="H154" s="48"/>
      <c r="I154" s="46"/>
      <c r="J154" s="40"/>
      <c r="K154" s="49">
        <f>K155</f>
        <v>605.7</v>
      </c>
    </row>
    <row r="155" spans="2:11" ht="82.5" customHeight="1">
      <c r="B155" s="43"/>
      <c r="C155" s="44" t="s">
        <v>245</v>
      </c>
      <c r="D155" s="45">
        <v>992</v>
      </c>
      <c r="E155" s="45" t="s">
        <v>51</v>
      </c>
      <c r="F155" s="45" t="s">
        <v>14</v>
      </c>
      <c r="G155" s="48" t="s">
        <v>210</v>
      </c>
      <c r="H155" s="48" t="s">
        <v>243</v>
      </c>
      <c r="I155" s="46"/>
      <c r="J155" s="40"/>
      <c r="K155" s="49">
        <v>605.7</v>
      </c>
    </row>
    <row r="156" spans="2:11" ht="62.25" customHeight="1">
      <c r="B156" s="43"/>
      <c r="C156" s="44" t="s">
        <v>76</v>
      </c>
      <c r="D156" s="45">
        <v>992</v>
      </c>
      <c r="E156" s="45" t="s">
        <v>51</v>
      </c>
      <c r="F156" s="45" t="s">
        <v>14</v>
      </c>
      <c r="G156" s="48" t="s">
        <v>157</v>
      </c>
      <c r="H156" s="48"/>
      <c r="I156" s="46">
        <f>I158</f>
        <v>0</v>
      </c>
      <c r="J156" s="40"/>
      <c r="K156" s="49">
        <f>K158</f>
        <v>222</v>
      </c>
    </row>
    <row r="157" spans="2:11" ht="84.75" customHeight="1">
      <c r="B157" s="43"/>
      <c r="C157" s="44" t="s">
        <v>190</v>
      </c>
      <c r="D157" s="45">
        <v>992</v>
      </c>
      <c r="E157" s="45" t="s">
        <v>51</v>
      </c>
      <c r="F157" s="45" t="s">
        <v>14</v>
      </c>
      <c r="G157" s="48" t="s">
        <v>156</v>
      </c>
      <c r="H157" s="48"/>
      <c r="I157" s="46"/>
      <c r="J157" s="40"/>
      <c r="K157" s="49">
        <f>K159</f>
        <v>222</v>
      </c>
    </row>
    <row r="158" spans="2:11" ht="58.5" customHeight="1">
      <c r="B158" s="43"/>
      <c r="C158" s="44" t="s">
        <v>191</v>
      </c>
      <c r="D158" s="45">
        <v>992</v>
      </c>
      <c r="E158" s="45" t="s">
        <v>51</v>
      </c>
      <c r="F158" s="45" t="s">
        <v>14</v>
      </c>
      <c r="G158" s="48" t="s">
        <v>158</v>
      </c>
      <c r="H158" s="48"/>
      <c r="I158" s="46">
        <f>I159</f>
        <v>0</v>
      </c>
      <c r="J158" s="40"/>
      <c r="K158" s="49">
        <f>K159</f>
        <v>222</v>
      </c>
    </row>
    <row r="159" spans="2:11" ht="56.25">
      <c r="B159" s="43"/>
      <c r="C159" s="44" t="s">
        <v>238</v>
      </c>
      <c r="D159" s="45">
        <v>992</v>
      </c>
      <c r="E159" s="45" t="s">
        <v>51</v>
      </c>
      <c r="F159" s="45" t="s">
        <v>14</v>
      </c>
      <c r="G159" s="48" t="s">
        <v>158</v>
      </c>
      <c r="H159" s="48" t="s">
        <v>236</v>
      </c>
      <c r="I159" s="46"/>
      <c r="J159" s="40"/>
      <c r="K159" s="49">
        <v>222</v>
      </c>
    </row>
    <row r="160" spans="2:253" s="66" customFormat="1" ht="21" customHeight="1">
      <c r="B160" s="67"/>
      <c r="C160" s="27" t="s">
        <v>77</v>
      </c>
      <c r="D160" s="35">
        <v>992</v>
      </c>
      <c r="E160" s="35" t="s">
        <v>78</v>
      </c>
      <c r="F160" s="36"/>
      <c r="G160" s="46"/>
      <c r="H160" s="46"/>
      <c r="I160" s="39">
        <f>I161</f>
        <v>0</v>
      </c>
      <c r="J160" s="68"/>
      <c r="K160" s="41">
        <f>K161</f>
        <v>140</v>
      </c>
      <c r="IS160" s="6"/>
    </row>
    <row r="161" spans="2:11" ht="18.75">
      <c r="B161" s="67"/>
      <c r="C161" s="69" t="s">
        <v>79</v>
      </c>
      <c r="D161" s="45">
        <v>992</v>
      </c>
      <c r="E161" s="45" t="s">
        <v>78</v>
      </c>
      <c r="F161" s="45" t="s">
        <v>14</v>
      </c>
      <c r="G161" s="48"/>
      <c r="H161" s="48"/>
      <c r="I161" s="46">
        <f>I162</f>
        <v>0</v>
      </c>
      <c r="J161" s="40"/>
      <c r="K161" s="49">
        <f>K162</f>
        <v>140</v>
      </c>
    </row>
    <row r="162" spans="2:11" ht="56.25">
      <c r="B162" s="67"/>
      <c r="C162" s="44" t="s">
        <v>80</v>
      </c>
      <c r="D162" s="45">
        <v>992</v>
      </c>
      <c r="E162" s="45" t="s">
        <v>78</v>
      </c>
      <c r="F162" s="45" t="s">
        <v>14</v>
      </c>
      <c r="G162" s="48" t="s">
        <v>159</v>
      </c>
      <c r="H162" s="48"/>
      <c r="I162" s="46">
        <f>I165</f>
        <v>0</v>
      </c>
      <c r="J162" s="40"/>
      <c r="K162" s="49">
        <f>K165</f>
        <v>140</v>
      </c>
    </row>
    <row r="163" spans="2:11" ht="37.5">
      <c r="B163" s="74"/>
      <c r="C163" s="44" t="s">
        <v>195</v>
      </c>
      <c r="D163" s="45">
        <v>992</v>
      </c>
      <c r="E163" s="45" t="s">
        <v>78</v>
      </c>
      <c r="F163" s="45" t="s">
        <v>14</v>
      </c>
      <c r="G163" s="48" t="s">
        <v>194</v>
      </c>
      <c r="H163" s="48"/>
      <c r="I163" s="46"/>
      <c r="J163" s="40"/>
      <c r="K163" s="49">
        <f>K166</f>
        <v>140</v>
      </c>
    </row>
    <row r="164" spans="2:11" ht="56.25">
      <c r="B164" s="74"/>
      <c r="C164" s="44" t="s">
        <v>192</v>
      </c>
      <c r="D164" s="45">
        <v>992</v>
      </c>
      <c r="E164" s="45" t="s">
        <v>78</v>
      </c>
      <c r="F164" s="45" t="s">
        <v>14</v>
      </c>
      <c r="G164" s="48" t="s">
        <v>160</v>
      </c>
      <c r="H164" s="48"/>
      <c r="I164" s="46"/>
      <c r="J164" s="40"/>
      <c r="K164" s="49">
        <f>K166</f>
        <v>140</v>
      </c>
    </row>
    <row r="165" spans="2:11" ht="37.5">
      <c r="B165" s="43"/>
      <c r="C165" s="44" t="s">
        <v>193</v>
      </c>
      <c r="D165" s="45">
        <v>992</v>
      </c>
      <c r="E165" s="45" t="s">
        <v>78</v>
      </c>
      <c r="F165" s="45" t="s">
        <v>14</v>
      </c>
      <c r="G165" s="48" t="s">
        <v>161</v>
      </c>
      <c r="H165" s="48"/>
      <c r="I165" s="46">
        <f>I166</f>
        <v>0</v>
      </c>
      <c r="J165" s="40"/>
      <c r="K165" s="49">
        <f>K166</f>
        <v>140</v>
      </c>
    </row>
    <row r="166" spans="2:11" ht="56.25">
      <c r="B166" s="67"/>
      <c r="C166" s="44" t="s">
        <v>238</v>
      </c>
      <c r="D166" s="45">
        <v>992</v>
      </c>
      <c r="E166" s="45" t="s">
        <v>78</v>
      </c>
      <c r="F166" s="45" t="s">
        <v>14</v>
      </c>
      <c r="G166" s="48" t="s">
        <v>161</v>
      </c>
      <c r="H166" s="48" t="s">
        <v>236</v>
      </c>
      <c r="I166" s="46"/>
      <c r="J166" s="40"/>
      <c r="K166" s="49">
        <v>140</v>
      </c>
    </row>
    <row r="167" spans="3:8" ht="18.75">
      <c r="C167" s="88" t="s">
        <v>96</v>
      </c>
      <c r="D167" s="88"/>
      <c r="E167" s="70"/>
      <c r="F167" s="70"/>
      <c r="G167" s="70"/>
      <c r="H167" s="70"/>
    </row>
    <row r="168" spans="3:11" ht="36.75" customHeight="1">
      <c r="C168" s="88"/>
      <c r="D168" s="88"/>
      <c r="E168" s="70"/>
      <c r="F168" s="89" t="s">
        <v>162</v>
      </c>
      <c r="G168" s="89"/>
      <c r="H168" s="89"/>
      <c r="I168" s="89"/>
      <c r="J168" s="89"/>
      <c r="K168" s="89"/>
    </row>
    <row r="169" spans="1:6" ht="15.75">
      <c r="A169" s="6"/>
      <c r="C169" s="54"/>
      <c r="D169" s="6"/>
      <c r="E169" s="6"/>
      <c r="F169" s="6"/>
    </row>
    <row r="170" spans="1:6" ht="15.75">
      <c r="A170" s="6"/>
      <c r="C170" s="54"/>
      <c r="D170" s="6"/>
      <c r="E170" s="6"/>
      <c r="F170" s="6"/>
    </row>
    <row r="197" ht="15.75"/>
    <row r="198" ht="15.75"/>
    <row r="199" ht="15.75"/>
    <row r="200" ht="15.75"/>
    <row r="201" ht="15.75"/>
    <row r="202" ht="15.75"/>
    <row r="203" ht="15.75"/>
    <row r="204" ht="15.75"/>
    <row r="205" ht="15.75"/>
  </sheetData>
  <sheetProtection selectLockedCells="1" selectUnlockedCells="1"/>
  <autoFilter ref="D14:I166"/>
  <mergeCells count="6">
    <mergeCell ref="C167:D168"/>
    <mergeCell ref="F168:K168"/>
    <mergeCell ref="D2:K7"/>
    <mergeCell ref="D8:K8"/>
    <mergeCell ref="B10:K10"/>
    <mergeCell ref="G12:K12"/>
  </mergeCells>
  <printOptions/>
  <pageMargins left="0.5902777777777778" right="0.39375" top="0.5118055555555555" bottom="0.27569444444444446" header="0.5118055555555555" footer="0.5118055555555555"/>
  <pageSetup horizontalDpi="600" verticalDpi="600" orientation="portrait" paperSize="9" scale="74" r:id="rId3"/>
  <rowBreaks count="1" manualBreakCount="1">
    <brk id="150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2017-01-09T11:45:45Z</cp:lastPrinted>
  <dcterms:modified xsi:type="dcterms:W3CDTF">2017-01-09T11:46:36Z</dcterms:modified>
  <cp:category/>
  <cp:version/>
  <cp:contentType/>
  <cp:contentStatus/>
</cp:coreProperties>
</file>