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Функциональная" sheetId="2" r:id="rId2"/>
    <sheet name="Расходы" sheetId="3" r:id="rId3"/>
    <sheet name="Источники" sheetId="4" r:id="rId4"/>
  </sheets>
  <definedNames>
    <definedName name="__bookmark_1">'Доходы'!#REF!</definedName>
    <definedName name="__bookmark_2">'Доходы'!$A$9:$D$150</definedName>
    <definedName name="__bookmark_4">'Расходы'!$A$8:$F$681</definedName>
    <definedName name="__bookmark_5">#REF!</definedName>
    <definedName name="__bookmark_6">#REF!</definedName>
    <definedName name="_xlnm.Print_Titles" localSheetId="0">'Доходы'!$9:$12</definedName>
    <definedName name="_xlnm.Print_Titles" localSheetId="3">'Источники'!$10:$12</definedName>
    <definedName name="_xlnm.Print_Titles" localSheetId="2">'Расходы'!$11:$11</definedName>
    <definedName name="_xlnm.Print_Titles" localSheetId="1">'Функциональная'!$10:$11</definedName>
    <definedName name="_xlnm.Print_Area" localSheetId="0">'Доходы'!$A$1:$D$152</definedName>
    <definedName name="_xlnm.Print_Area" localSheetId="3">'Источники'!$A$1:$D$43</definedName>
    <definedName name="_xlnm.Print_Area" localSheetId="2">'Расходы'!$A$1:$F$685</definedName>
    <definedName name="_xlnm.Print_Area" localSheetId="1">'Функциональная'!$A$1:$G$67</definedName>
    <definedName name="ФУ" localSheetId="2">'Расходы'!$8:$11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<sst xmlns="http://schemas.openxmlformats.org/spreadsheetml/2006/main" count="1913" uniqueCount="1289">
  <si>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</si>
  <si>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</si>
  <si>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Отдельные непрограммные направления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</si>
  <si>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</si>
  <si>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3</t>
  </si>
  <si>
    <t>Ведомственная структура расходов бюджета муниципального образования Павловский район за 2016 год</t>
  </si>
  <si>
    <t>Доходы бюджета муниципального образования Павловский район по кодам классификации доходов бюджетов                                     за 2016 год</t>
  </si>
  <si>
    <t>Источники финансирования дефицита бюджета муниципального образования Павловский район по кодам 
классификации источников финансирования дефицитов бюджетов за 2016 год</t>
  </si>
  <si>
    <t>ПРИЛОЖЕНИЕ № 4</t>
  </si>
  <si>
    <t>Обеспечение отдыха, оздоровления, занятости детей, профилактика безнадзорности и беспризорности</t>
  </si>
  <si>
    <t>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Павловском районе</t>
  </si>
  <si>
    <t>Реализация мероприятий муниципальной программы на условиях софинансирования с краевым бюджетом по организации работы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</si>
  <si>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Муниципальная программа «Профилактика незаконного потребления и оборота наркотических средств в муниципальном образовании Павловский район»</t>
  </si>
  <si>
    <t>Осуществление мероприятий по повышению эффективности системы противодействия злоупотреблению наркотиками и их незаконному обороту</t>
  </si>
  <si>
    <t>Противодействие злоупотреблению наркотикам и их незаконному обороту</t>
  </si>
  <si>
    <t>Муниципальная программа «Гармонизация межнациональных отношений и развитие национально-культурных традиций в муниципальном образовании Павловский район»</t>
  </si>
  <si>
    <t>Создание благоприятной среды для комфортного проживания лиц различных национальностей на территории Павлоского района</t>
  </si>
  <si>
    <t>Другие вопросы в области образования</t>
  </si>
  <si>
    <t>Реализация мероприятий государственной программы Краснодарского края "Развитие образования"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</si>
  <si>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</si>
  <si>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 муниципальной программы на условиях софинансирования с федеральным бюджетом по капитальному ремонту спортивных залов МАОУ СОШ № 2 ст. Павловской</t>
  </si>
  <si>
    <t>902 0204 9990010140 200</t>
  </si>
  <si>
    <t>902 0204 9990010140 000</t>
  </si>
  <si>
    <t>902 0204 9990000000 000</t>
  </si>
  <si>
    <t>902 0204 9900000000 000</t>
  </si>
  <si>
    <t>902 0204 0000000000 000</t>
  </si>
  <si>
    <t>902 0200 0000000000 000</t>
  </si>
  <si>
    <t>902 0309 1140100590 100</t>
  </si>
  <si>
    <t>902 0309 1140100590 200</t>
  </si>
  <si>
    <t>902 0309 1140100590 800</t>
  </si>
  <si>
    <t>902 0309 1140100590 000</t>
  </si>
  <si>
    <t>902 0309 1140100000 000</t>
  </si>
  <si>
    <t>902 0309 1140000000 000</t>
  </si>
  <si>
    <t>902 0309 1110110100 000</t>
  </si>
  <si>
    <t>902 0309 1110110100 200</t>
  </si>
  <si>
    <t>902 0309 1110100000 000</t>
  </si>
  <si>
    <t>902 0309 1110000000 000</t>
  </si>
  <si>
    <t>902 0309 1100000000 000</t>
  </si>
  <si>
    <t>902 0309 0000000000 000</t>
  </si>
  <si>
    <t>902 0309 5510060070 200</t>
  </si>
  <si>
    <t>902 0309 5510060070 000</t>
  </si>
  <si>
    <t>902 0309 5510000000 000</t>
  </si>
  <si>
    <t>902 0309 5500000000 000</t>
  </si>
  <si>
    <t>902 0314 1120110070 200</t>
  </si>
  <si>
    <t>902 0314 1120110070 000</t>
  </si>
  <si>
    <t>902 0314 1120100000 000</t>
  </si>
  <si>
    <t>902 0314 1120000000 000</t>
  </si>
  <si>
    <t>902 0314 1130110070 200</t>
  </si>
  <si>
    <t>902 0314 1130110070 000</t>
  </si>
  <si>
    <t>902 0314 1130100000 000</t>
  </si>
  <si>
    <t>902 0314 1130000000 000</t>
  </si>
  <si>
    <t>902 0300 0000000000 000</t>
  </si>
  <si>
    <t>902 0314 1100000000 000</t>
  </si>
  <si>
    <t>902 0314 0000000000 000</t>
  </si>
  <si>
    <t>902 0113 0000000000 000</t>
  </si>
  <si>
    <t>902 0405 1510110070 200</t>
  </si>
  <si>
    <t>902 0405 1510110070 000</t>
  </si>
  <si>
    <t>902 0405 1510110070 300</t>
  </si>
  <si>
    <t>902 0405 1510100000 000</t>
  </si>
  <si>
    <t>902 0405 1510000000 000</t>
  </si>
  <si>
    <t>902 0405 1500000000 000</t>
  </si>
  <si>
    <t>902 0405 5210061650 200</t>
  </si>
  <si>
    <t>902 0405 5210061650 000</t>
  </si>
  <si>
    <t>902 0405 5210000000 000</t>
  </si>
  <si>
    <t>902 0405 5220060090 800</t>
  </si>
  <si>
    <t>902 0405 5220060090 000</t>
  </si>
  <si>
    <t>902 0405 5220050550 800</t>
  </si>
  <si>
    <t>902 0405 5220050550 000</t>
  </si>
  <si>
    <t>902 0405 5220000000 000</t>
  </si>
  <si>
    <t>902 0405 52200R0550 800</t>
  </si>
  <si>
    <t>902 0405 52200R0550 000</t>
  </si>
  <si>
    <t>902 0408 2110110070 200</t>
  </si>
  <si>
    <t>902 0408 2110110070 000</t>
  </si>
  <si>
    <t>902 0408 2110100000 000</t>
  </si>
  <si>
    <t>902 0408 2110000000 000</t>
  </si>
  <si>
    <t>902 0408 2100000000 000</t>
  </si>
  <si>
    <t>902 0408 0000000000 000</t>
  </si>
  <si>
    <t>902 0409 0810110120 200</t>
  </si>
  <si>
    <t>902 0409 0810110120 000</t>
  </si>
  <si>
    <t>902 0409 0810100000 000</t>
  </si>
  <si>
    <t>902 0409 0810000000 000</t>
  </si>
  <si>
    <t>902 0409 0800000000 000</t>
  </si>
  <si>
    <t>902 0409 0000000000 000</t>
  </si>
  <si>
    <t>902 0410 1160160250 200</t>
  </si>
  <si>
    <t>902 0410 1160160250 000</t>
  </si>
  <si>
    <t>902 0410 1160100000 000</t>
  </si>
  <si>
    <t>902 0410 1160000000 000</t>
  </si>
  <si>
    <t>902 0410 1100000000 000</t>
  </si>
  <si>
    <t>902 0410 0000000000 000</t>
  </si>
  <si>
    <t>902 0412 0710110070 200</t>
  </si>
  <si>
    <t>902 0412 0710110070 000</t>
  </si>
  <si>
    <t>902 0412 0710100000 000</t>
  </si>
  <si>
    <t>902 0412 0710000000 000</t>
  </si>
  <si>
    <t>902 0412 0700000000 000</t>
  </si>
  <si>
    <t>902 0412 09101L0640 800</t>
  </si>
  <si>
    <t>902 0412 09101L0640 000</t>
  </si>
  <si>
    <t>902 0412 0910150640 800</t>
  </si>
  <si>
    <t>902 0412 0910150640 000</t>
  </si>
  <si>
    <t>902 0412 09101R0640 800</t>
  </si>
  <si>
    <t>902 0412 09101R0640 000</t>
  </si>
  <si>
    <t>902 0412 0910100000 000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</si>
  <si>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их числа детей-сирот и детей, оставшихся без попечения родителей</t>
  </si>
  <si>
    <t>Обеспечение деятельности высшего органа исполнительной власти муниципального образования Павловский район</t>
  </si>
  <si>
    <t>Обеспечение деятельности администрации муниципального образования Павловский район</t>
  </si>
  <si>
    <t>Обеспечение функционирования администрации муниципального образования Павловский район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</si>
  <si>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</si>
  <si>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</si>
  <si>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Управление муниципальными финансами</t>
  </si>
  <si>
    <t>Обеспечение деятельности финансового органа</t>
  </si>
  <si>
    <t>Обеспечение деятельности контрольно-счетной палаты муниципального образования Павловский район</t>
  </si>
  <si>
    <t>Руководитель Контрольно-счетной палаты муниципального образования Павловский район и его заместитель</t>
  </si>
  <si>
    <t xml:space="preserve">Содержание и обслуживание казны муниципального образования Павловский район </t>
  </si>
  <si>
    <t>Муниципальная программа «Обеспечение безопасности населения на территории муниципального образования Павловский район»</t>
  </si>
  <si>
    <t>Муниципальная программа "Улучшение условий и охраны труда в администрации муниципального образования Павловский район"</t>
  </si>
  <si>
    <t>Повышение уровня и качества труда сотрудников администрации муниципального образования Павловский район</t>
  </si>
  <si>
    <t>Реализация муниципальных функций, связанных с муниципальным управлением</t>
  </si>
  <si>
    <t xml:space="preserve">Приобретение муниципальными учреждениями движимого имущества </t>
  </si>
  <si>
    <t>Организация и проведение аварийно-спасательных и других неотложных  работ при чрезвычайных ситуациях</t>
  </si>
  <si>
    <t>Предупреждение и ликвидация  чрезвычайных ситуаций и стихийных бедствий природного и техногенного характера и их последствий на территории Краснодарского края</t>
  </si>
  <si>
    <t>Отдел по вопросам физической культуры и спорта администрации муниципального образования Павловский район</t>
  </si>
  <si>
    <t>Обеспечение деятельности управления культуры администрации муниципального образования Павловский район</t>
  </si>
  <si>
    <t>ЗДРАВООХРАНЕНИЕ</t>
  </si>
  <si>
    <t>Стационарная медицинская помощь</t>
  </si>
  <si>
    <t>Профилактика заболеваний и формирование здорового образа жизни. Развитие первичной медико-санитарной помощи</t>
  </si>
  <si>
    <t>Совершенствование оказания скорой специализированной медицинской помощи, развитие системы раннего выявления заболеваний</t>
  </si>
  <si>
    <t>Осуществление отдельных государственных полномочий по организации оказания медицинской помощи</t>
  </si>
  <si>
    <t>Амбулаторная помощь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</si>
  <si>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</si>
  <si>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Мероприятия государственной программы Российской Федерации "Доступная среда" на 2011 - 2020 годы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</si>
  <si>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</si>
  <si>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</si>
  <si>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Денежные обязательства получателей средств муниципального образования Павловский район, неисполненные в 2013 году в связи с отсутствием возможности их финансового обеспечения</t>
  </si>
  <si>
    <t>Осуществление мероприятий по повышению безопасности жизнедеятельности на территории муниципального района</t>
  </si>
  <si>
    <t>Создание системы комплексного обеспечения безопасности жизнедеятельности</t>
  </si>
  <si>
    <t>Другие вопросы в области национальной экономики</t>
  </si>
  <si>
    <t>Муниципальная программа «Обеспечение градостроительной деятельности муниципального образования Павловский район"</t>
  </si>
  <si>
    <t>Разработка генеральных планов, выдача разрешений на стороительство, реализация других мероприятий, касающихся градостроительной деятельности</t>
  </si>
  <si>
    <t>Муниципальная программа «Экономическое развитие и инновационная экономика»</t>
  </si>
  <si>
    <t>Муниципальная поддержка малого и среднего предпринимательства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</si>
  <si>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</si>
  <si>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</si>
  <si>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</si>
  <si>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</si>
  <si>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</si>
  <si>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</si>
  <si>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</si>
  <si>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925 0707 0000000000 000</t>
  </si>
  <si>
    <t>934 0709 0310200190 000</t>
  </si>
  <si>
    <t>934 0709 0310200000 000</t>
  </si>
  <si>
    <t>934 0709 0310000000 000</t>
  </si>
  <si>
    <t>934 0709 0300000000 000</t>
  </si>
  <si>
    <t>934 0707 2010110070 200</t>
  </si>
  <si>
    <t>Федеральное казначейство</t>
  </si>
  <si>
    <t>Федеральная служба государственной регистрации, кадастра и картографии</t>
  </si>
  <si>
    <t>Департамент   сельского   хозяйства   и   перерабатывающей промышленности Краснодарского края</t>
  </si>
  <si>
    <t>Министерство труда и социального развития  Краснодарского края</t>
  </si>
  <si>
    <t>Администрации сельских поселений Павловского района</t>
  </si>
  <si>
    <t>Доходы бюджета - ВСЕГО: 
в том числе:</t>
  </si>
  <si>
    <t>Расходы, связанные с содержанием и управлением имуществом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</si>
  <si>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</si>
  <si>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«Обеспечение безопасности населения на территории му-ниципального образования Павловский район»</t>
  </si>
  <si>
    <t>Противодействие коррупции в муниципальном образовании Павловский район</t>
  </si>
  <si>
    <t>Осуществление мероприятий по повышению эффективности системы противодействия коррупции</t>
  </si>
  <si>
    <t>Реализация мероприятий муниципальной программы</t>
  </si>
  <si>
    <t>Муниципальная программа «Информатизация администрации муниципального образования Павловский район»</t>
  </si>
  <si>
    <t>Осуществление расходов по обеспечению оргтехникой, программным обеспечением, необходимых при осуществлении деятельности адмимнистрации и подведомственных учреждений</t>
  </si>
  <si>
    <t>Муниципальная программа «Программно-информационное сопровождение бюджетного процесса в муниципальном образовании Павловский район»</t>
  </si>
  <si>
    <t>Осуществление отдельных расходов необходимых при реализации бюджетного процесса</t>
  </si>
  <si>
    <t>Предоставление субсидий бюджетным, автономным учреждениям и иным некоммерческим организациям</t>
  </si>
  <si>
    <t>Прочие обязательства муниципального образования</t>
  </si>
  <si>
    <t>Обеспечение хозяйственного обслуживания</t>
  </si>
  <si>
    <t>Капитальные вложения в объекты государственной (муниципальной) собственности</t>
  </si>
  <si>
    <t>Другие непрограмные направления деятельности органов местного самоуправления</t>
  </si>
  <si>
    <t>Непрограмные расходы</t>
  </si>
  <si>
    <t>934 0707 2010110070 000</t>
  </si>
  <si>
    <t>934 0707 2010100000 000</t>
  </si>
  <si>
    <t>934 0707 2010000000 000</t>
  </si>
  <si>
    <t>934 0707 2000000000 000</t>
  </si>
  <si>
    <t>934 0707 1310110130 200</t>
  </si>
  <si>
    <t>934 0707 1310110130 000</t>
  </si>
  <si>
    <t>934 0707 1310100000 000</t>
  </si>
  <si>
    <t>934 0707 1310000000 000</t>
  </si>
  <si>
    <t>934 0707 1300000000 000</t>
  </si>
  <si>
    <t>934 0707 0510210070 200</t>
  </si>
  <si>
    <t>934 0707 0510210070 000</t>
  </si>
  <si>
    <t>934 0707 0510200000 000</t>
  </si>
  <si>
    <t>934 0707 0510000000 000</t>
  </si>
  <si>
    <t>934 0707 0500000000 000</t>
  </si>
  <si>
    <t>934 0707 0310110070 800</t>
  </si>
  <si>
    <t>934 0707 0310110070 200</t>
  </si>
  <si>
    <t>934 0707 0310110070 000</t>
  </si>
  <si>
    <t>934 0707 0310100590 800</t>
  </si>
  <si>
    <t>934 0707 0310100590 200</t>
  </si>
  <si>
    <t>934 0707 0310100590 100</t>
  </si>
  <si>
    <t>934 0707 0310100590 000</t>
  </si>
  <si>
    <t>934 0707 0310100000 000</t>
  </si>
  <si>
    <t>934 0707 0310000000 000</t>
  </si>
  <si>
    <t>934 0707 0000000000 000</t>
  </si>
  <si>
    <t>934 0707 0300000000 000</t>
  </si>
  <si>
    <t>934 0700 0000000000 000</t>
  </si>
  <si>
    <t>934 0709 0000000000 000</t>
  </si>
  <si>
    <t>925 0709 2410110070 200</t>
  </si>
  <si>
    <t>925 0709 2410110070 000</t>
  </si>
  <si>
    <t>925 0709 2410100000 000</t>
  </si>
  <si>
    <t>925 0709 2410000000 000</t>
  </si>
  <si>
    <t>925 0709 2400000000 000</t>
  </si>
  <si>
    <t>925 0709 0130100190 800</t>
  </si>
  <si>
    <t>925 0709 0130100190 200</t>
  </si>
  <si>
    <t>925 0709 0130100190 100</t>
  </si>
  <si>
    <t>925 0709 0130100190 000</t>
  </si>
  <si>
    <t>925 0709 0130100000 000</t>
  </si>
  <si>
    <t>925 0709 0130000000 000</t>
  </si>
  <si>
    <t>925 0709 01201S0600 600</t>
  </si>
  <si>
    <t>925 0709 01201S0600 000</t>
  </si>
  <si>
    <t>925 0709 01201S0120 600</t>
  </si>
  <si>
    <t>925 0709 01201S0120 000</t>
  </si>
  <si>
    <t>925 0709 01201R0970 600</t>
  </si>
  <si>
    <t>925 0709 01201R0970 000</t>
  </si>
  <si>
    <t>925 0709 01201L0970 600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</si>
  <si>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</si>
  <si>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</si>
  <si>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</si>
  <si>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</si>
  <si>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</si>
  <si>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</si>
  <si>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</si>
  <si>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</si>
  <si>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</si>
  <si>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</si>
  <si>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</si>
  <si>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</si>
  <si>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</si>
  <si>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</si>
  <si>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</si>
  <si>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</si>
  <si>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</si>
  <si>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</si>
  <si>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</si>
  <si>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925 1004 1230160680 300</t>
  </si>
  <si>
    <t>925 1004 1230160680 200</t>
  </si>
  <si>
    <t>925 1004 1230160680 000</t>
  </si>
  <si>
    <t>925 1004 1230160670 300</t>
  </si>
  <si>
    <t>925 1004 1230160670 200</t>
  </si>
  <si>
    <t>925 1004 1230160670 000</t>
  </si>
  <si>
    <t>925 1004 1230100000 000</t>
  </si>
  <si>
    <t>925 1004 1230000000 000</t>
  </si>
  <si>
    <t>925 1004 1200000000 000</t>
  </si>
  <si>
    <t>925 1004 0120160710 300</t>
  </si>
  <si>
    <t>925 1004 0120160710 200</t>
  </si>
  <si>
    <t>925 1004 0120160710 000</t>
  </si>
  <si>
    <t>925 1004 0120100000 000</t>
  </si>
  <si>
    <t>925 1004 0120000000 000</t>
  </si>
  <si>
    <t>925 1004 0100000000 000</t>
  </si>
  <si>
    <t>925 1004 0000000000 000</t>
  </si>
  <si>
    <t>902 1003 2600000000 000</t>
  </si>
  <si>
    <t>902 1003 2610000000 000</t>
  </si>
  <si>
    <t>902 1003 2610100000 000</t>
  </si>
  <si>
    <t>902 1003 2610110180 000</t>
  </si>
  <si>
    <t>902 1003 2610110180 600</t>
  </si>
  <si>
    <t>902 1003 1220110200 000</t>
  </si>
  <si>
    <t>902 1003 1220110200 300</t>
  </si>
  <si>
    <t>902 1003 1220100000 000</t>
  </si>
  <si>
    <t>902 1003 1220000000 000</t>
  </si>
  <si>
    <t>902 1003 1200000000 000</t>
  </si>
  <si>
    <t>902 1003 1100000000 000</t>
  </si>
  <si>
    <t>902 1003 1120000000 000</t>
  </si>
  <si>
    <t>902 1003 1120100000 000</t>
  </si>
  <si>
    <t>902 1003 1120160660 000</t>
  </si>
  <si>
    <t>902 1003 1120160660 400</t>
  </si>
  <si>
    <t>902 1003 0000000000 000</t>
  </si>
  <si>
    <t>902 1001 1220110040 300</t>
  </si>
  <si>
    <t>902 1001 1220110040 000</t>
  </si>
  <si>
    <t>902 1001 1220100000 000</t>
  </si>
  <si>
    <t>902 1001 1220000000 000</t>
  </si>
  <si>
    <t>902 1001 1200000000 000</t>
  </si>
  <si>
    <t>902 1001 0000000000 000</t>
  </si>
  <si>
    <t>902 1000 0000000000 000</t>
  </si>
  <si>
    <t>928 0909 9990054220 600</t>
  </si>
  <si>
    <t>928 0909 9990054220 000</t>
  </si>
  <si>
    <t>928 0909 9900000000 000</t>
  </si>
  <si>
    <t>928 0909 9990000000 000</t>
  </si>
  <si>
    <t>928 0909 2410110070 200</t>
  </si>
  <si>
    <t>928 0909 2410110070 000</t>
  </si>
  <si>
    <t>928 0909 2400000000 000</t>
  </si>
  <si>
    <t>928 0909 2410000000 000</t>
  </si>
  <si>
    <t>928 0909 2410100000 000</t>
  </si>
  <si>
    <t>928 0909 2230100190 800</t>
  </si>
  <si>
    <t>928 0909 2230100190 200</t>
  </si>
  <si>
    <t>928 0909 2230100190 100</t>
  </si>
  <si>
    <t>928 0909 2230100190 000</t>
  </si>
  <si>
    <t>928 0909 2230100000 000</t>
  </si>
  <si>
    <t>928 0909 2230000000 000</t>
  </si>
  <si>
    <t>928 0909 2210160850 800</t>
  </si>
  <si>
    <t>928 0909 2210160850 200</t>
  </si>
  <si>
    <t>928 0909 2210160850 100</t>
  </si>
  <si>
    <t>928 0909 2210160850 000</t>
  </si>
  <si>
    <t>928 0909 2210100000 000</t>
  </si>
  <si>
    <t>928 0909 2210000000 000</t>
  </si>
  <si>
    <t>928 0909 2200000000 000</t>
  </si>
  <si>
    <t>928 0909 1130160480 600</t>
  </si>
  <si>
    <t>928 0909 1130160480 000</t>
  </si>
  <si>
    <t>928 0909 1130100000 000</t>
  </si>
  <si>
    <t>928 0909 1130000000 000</t>
  </si>
  <si>
    <t>928 0909 1100000000 000</t>
  </si>
  <si>
    <t>928 0909 0000000000 000</t>
  </si>
  <si>
    <t>928 0906 2210160850 600</t>
  </si>
  <si>
    <t>928 0906 2210160850 000</t>
  </si>
  <si>
    <t>928 0906 2210100000 000</t>
  </si>
  <si>
    <t>928 0906 2210000000 000</t>
  </si>
  <si>
    <t>928 0906 2200000000 000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</si>
  <si>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</si>
  <si>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</si>
  <si>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</si>
  <si>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</si>
  <si>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</si>
  <si>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928 0902 2250160960 400</t>
  </si>
  <si>
    <t>928 0902 2250160960 000</t>
  </si>
  <si>
    <t>928 0902 2250100000 000</t>
  </si>
  <si>
    <t>928 0902 2250000000 000</t>
  </si>
  <si>
    <t>928 0902 2220161080 300</t>
  </si>
  <si>
    <t>928 0902 2220161080 000</t>
  </si>
  <si>
    <t>928 0902 2220100000 000</t>
  </si>
  <si>
    <t>928 0902 2220000000 000</t>
  </si>
  <si>
    <t>928 0902 2210160850 000</t>
  </si>
  <si>
    <t>928 0902 2210160850 600</t>
  </si>
  <si>
    <t>928 0902 2210160810 600</t>
  </si>
  <si>
    <t>928 0902 2210160810 000</t>
  </si>
  <si>
    <t>928 0902 2210110070 600</t>
  </si>
  <si>
    <t>928 0902 2210110070 000</t>
  </si>
  <si>
    <t>928 0902 2210100000 000</t>
  </si>
  <si>
    <t>928 0902 2210000000 000</t>
  </si>
  <si>
    <t>928 0902 2200000000 000</t>
  </si>
  <si>
    <t>928 0902 0000000000 000</t>
  </si>
  <si>
    <t>928 0901 2210160850 600</t>
  </si>
  <si>
    <t>928 0901 2210160850 000</t>
  </si>
  <si>
    <t>928 0901 2210100000 000</t>
  </si>
  <si>
    <t>928 0901 2210000000 000</t>
  </si>
  <si>
    <t>928 0901 2200000000 000</t>
  </si>
  <si>
    <t>928 0901 0000000000 000</t>
  </si>
  <si>
    <t>928 0900 0000000000 000</t>
  </si>
  <si>
    <t>Отдел по социальным вопросам администрации муниципального образования Павловский район</t>
  </si>
  <si>
    <t>Оказание финансовой поддержки социально ориентированным некоммерческим организациям при реализации ими собственных общественно-полезных программ</t>
  </si>
  <si>
    <t>Поддержка социально-ориентированных некоммерческих организаций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</si>
  <si>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</si>
  <si>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</si>
  <si>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Совершенствование социальной поддержки семьи и детей</t>
  </si>
  <si>
    <t>Меры финансовой поддержки детей-сирот и детей, оставшихся без попечения родителей, а также лиц из их числа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</si>
  <si>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</si>
  <si>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</si>
  <si>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</si>
  <si>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</si>
  <si>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</si>
  <si>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</si>
  <si>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</si>
  <si>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</si>
  <si>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</si>
  <si>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администратора источников финансирования дефицита бюджета</t>
  </si>
  <si>
    <t>Источников финансирования дефицита бюджета</t>
  </si>
  <si>
    <t>Кассовое исполнение             за 2016 год</t>
  </si>
  <si>
    <t>Бюджет, утвержденный Решением Совета  муниципального образования Павловский район от 17 декабря 2015 года № 5/25 «О бюджете муниципального образования Павловский район на 2016 год»</t>
  </si>
  <si>
    <t>Расходы бюджета муниципального образования Павловский район по разделам, подразделам классификации расходов бюджетов за 2016 год</t>
  </si>
  <si>
    <t>Министерство природных ресурсов Краснодарского края</t>
  </si>
  <si>
    <t>Государственное управление ветеринарии Краснодарского края</t>
  </si>
  <si>
    <t>Министерство экономики Краснодарского края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</si>
  <si>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</si>
  <si>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Совершенствование деятельности муниципальных учреждений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</si>
  <si>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</si>
  <si>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Начальник финансового управления                                                                                                                                                          администрации муниципального образования                                                                                                                                                                        Павловский район</t>
  </si>
  <si>
    <t>Создание условий для развития общественной инфраструктуры  муниципальных учреждений здравоохранения</t>
  </si>
  <si>
    <t xml:space="preserve">Муниципальная программа «Поддержка социально-ориентированных некоммерческих организаций в муниципаль-ном образовании Павловский район»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</si>
  <si>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</si>
  <si>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</si>
  <si>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</si>
  <si>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</si>
  <si>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</si>
  <si>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мероприятий по информационному сопровождению деятельности органов местного самоуправления</t>
  </si>
  <si>
    <t>902 0100 0000000000 000</t>
  </si>
  <si>
    <t>902 0102 0000000000 000</t>
  </si>
  <si>
    <t>902 0102 5000000000 000</t>
  </si>
  <si>
    <t>902 0102 5010000000 000</t>
  </si>
  <si>
    <t>902 0102 5010000190 000</t>
  </si>
  <si>
    <t>902 0102 5010000190 100</t>
  </si>
  <si>
    <t>902 0104 0000000000 000</t>
  </si>
  <si>
    <t>902 0104 5100000000 000</t>
  </si>
  <si>
    <t>902 0104 5110000000 000</t>
  </si>
  <si>
    <t>902 0104 5110000190 000</t>
  </si>
  <si>
    <t>902 0104 5110000190 100</t>
  </si>
  <si>
    <t>902 0104 5110000190 200</t>
  </si>
  <si>
    <t>902 0104 5110000190 800</t>
  </si>
  <si>
    <t>902 0104 5110060880 000</t>
  </si>
  <si>
    <t>902 0104 5110060880 100</t>
  </si>
  <si>
    <t>902 0104 5110060880 200</t>
  </si>
  <si>
    <t>902 0104 5110060900 000</t>
  </si>
  <si>
    <t>902 0104 5110060900 100</t>
  </si>
  <si>
    <t>902 0104 5110060900 200</t>
  </si>
  <si>
    <t>902 0104 5110060910 000</t>
  </si>
  <si>
    <t>902 0104 5110060910 100</t>
  </si>
  <si>
    <t>902 0104 5110060910 200</t>
  </si>
  <si>
    <t>902 0104 5110062340 000</t>
  </si>
  <si>
    <t>902 0104 5110062340 100</t>
  </si>
  <si>
    <t>902 0104 5110062340 200</t>
  </si>
  <si>
    <t>902 0104 5120000000 000</t>
  </si>
  <si>
    <t>902 0104 5120060870 000</t>
  </si>
  <si>
    <t>902 0104 5120060870 100</t>
  </si>
  <si>
    <t>902 0104 5120060870 200</t>
  </si>
  <si>
    <t>902 0104 5120060890 000</t>
  </si>
  <si>
    <t>902 0104 5120060890 100</t>
  </si>
  <si>
    <t>902 0104 5120060890 200</t>
  </si>
  <si>
    <t>902 0105 0000000000 000</t>
  </si>
  <si>
    <t>902 0105 5100000000 000</t>
  </si>
  <si>
    <t>902 0105 5160000000 000</t>
  </si>
  <si>
    <t>902 0105 5160051200 000</t>
  </si>
  <si>
    <t>902 0105 5160051200 200</t>
  </si>
  <si>
    <t>905 0106 0000000000 000</t>
  </si>
  <si>
    <t>905 0106 5300000000 000</t>
  </si>
  <si>
    <t>905 0106 5310000000 000</t>
  </si>
  <si>
    <t>905 0106 5310000190 000</t>
  </si>
  <si>
    <t>905 0106 5310000190 100</t>
  </si>
  <si>
    <t>905 0106 5310000190 200</t>
  </si>
  <si>
    <t>905 0106 5310000190 800</t>
  </si>
  <si>
    <t>910 0106 5400000000 000</t>
  </si>
  <si>
    <t>910 0106 5410000000 000</t>
  </si>
  <si>
    <t>910 0106 5410000190 000</t>
  </si>
  <si>
    <t>910 0106 5410000190 100</t>
  </si>
  <si>
    <t>910 0106 5420000000 000</t>
  </si>
  <si>
    <t>910 0106 5420000190 000</t>
  </si>
  <si>
    <t>910 0106 5420000190 100</t>
  </si>
  <si>
    <t>910 0106 5420000190 800</t>
  </si>
  <si>
    <t>910 0106 5420000190 300</t>
  </si>
  <si>
    <t>910 0106 5420000190 200</t>
  </si>
  <si>
    <t>902 0111 0000000000 000</t>
  </si>
  <si>
    <t>902 0111 5100000000 000</t>
  </si>
  <si>
    <t>902 0111 5130000000 000</t>
  </si>
  <si>
    <t>902 0111 5130020590 000</t>
  </si>
  <si>
    <t>902 0111 5130020590 800</t>
  </si>
  <si>
    <t>905 0113 1700000000 000</t>
  </si>
  <si>
    <t>905 0113 1710000000 000</t>
  </si>
  <si>
    <t>905 0113 1710100000 000</t>
  </si>
  <si>
    <t>905 0113 1710110070 000</t>
  </si>
  <si>
    <t>905 0113 1710110070 200</t>
  </si>
  <si>
    <t>905 0113 0000000000 000</t>
  </si>
  <si>
    <t>905 0113 2410110070 200</t>
  </si>
  <si>
    <t>905 0113 2410110070 000</t>
  </si>
  <si>
    <t>905 0113 2410100000 000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</si>
  <si>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</si>
  <si>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Источники финансирования дефицита бюджета - ВСЕГО 
В том числе: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</si>
  <si>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</si>
  <si>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</si>
  <si>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</si>
  <si>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Обеспечение деятельности отдела по вопросам физической культуры и спорта администрации муниципального образования Павловский район</t>
  </si>
  <si>
    <t>СРЕДСТВА МАССОВОЙ ИНФОРМАЦИИ</t>
  </si>
  <si>
    <t>Периодическая печать и издательства</t>
  </si>
  <si>
    <t>Муниципальная программа «Информационное освещение деятельности органов местного самоуправления муниципального образования Павловский район»</t>
  </si>
  <si>
    <t>Освещение деятельности органов местного самоуправления в средствах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</si>
  <si>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</si>
  <si>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</si>
  <si>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 муниципального образования Павловский район</t>
  </si>
  <si>
    <t>Процентные платежи по муниципальному долгу муниципального образования Павловский район</t>
  </si>
  <si>
    <t>Обслуживание государственного (муниципального)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</si>
  <si>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</si>
  <si>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</si>
  <si>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Поддержание устойчивого исполнения местных бюджетов</t>
  </si>
  <si>
    <t>Управление образованием администрации муниципального образования Павловский район</t>
  </si>
  <si>
    <t>Управление культуры администрации муниципального образования Павловский  район</t>
  </si>
  <si>
    <t>Отдел по делам молодежи администрации муниципального образования Павловский район</t>
  </si>
  <si>
    <t>Администрация муниципального образования Павловский район</t>
  </si>
  <si>
    <t>Финансовое управление администрации муниципального образования Павловский район</t>
  </si>
  <si>
    <t>11406013100000430</t>
  </si>
  <si>
    <t>11105314100000120</t>
  </si>
  <si>
    <t>11105013100000120</t>
  </si>
  <si>
    <t>21905000050000151</t>
  </si>
  <si>
    <t>11302995050000130</t>
  </si>
  <si>
    <t>20203024050000151</t>
  </si>
  <si>
    <t>20202999050000151</t>
  </si>
  <si>
    <t>20204999050000151</t>
  </si>
  <si>
    <t>20705030050000180</t>
  </si>
  <si>
    <t>20204025050000151</t>
  </si>
  <si>
    <t>11705050050000180</t>
  </si>
  <si>
    <t>11302065050000130</t>
  </si>
  <si>
    <t>21805010050000180</t>
  </si>
  <si>
    <t>20203029050000151</t>
  </si>
  <si>
    <t>20203027050000151</t>
  </si>
  <si>
    <t>11701050050000180</t>
  </si>
  <si>
    <t>20204014050000151</t>
  </si>
  <si>
    <t>11618050050000140</t>
  </si>
  <si>
    <t>20201001050000151</t>
  </si>
  <si>
    <t>11103050050000120</t>
  </si>
  <si>
    <t>20203119050000151</t>
  </si>
  <si>
    <t>20203121050000151</t>
  </si>
  <si>
    <t>20203115050000151</t>
  </si>
  <si>
    <t>20203007050000151</t>
  </si>
  <si>
    <t>20202009050000151</t>
  </si>
  <si>
    <t>11690050050000140</t>
  </si>
  <si>
    <t>11623051050000140</t>
  </si>
  <si>
    <t>11406025050000430</t>
  </si>
  <si>
    <t>11402053050000410</t>
  </si>
  <si>
    <t>11402052050000410</t>
  </si>
  <si>
    <t>11301995050000130</t>
  </si>
  <si>
    <t>11109045050000120</t>
  </si>
  <si>
    <t>11107015050000120</t>
  </si>
  <si>
    <t>11105075050000120</t>
  </si>
  <si>
    <t>11105035050000120</t>
  </si>
  <si>
    <t>10807150010000110</t>
  </si>
  <si>
    <t>11625050010000140</t>
  </si>
  <si>
    <t>11633050050000140</t>
  </si>
  <si>
    <t>11625060010000140</t>
  </si>
  <si>
    <t>10807020010000110</t>
  </si>
  <si>
    <t>11643000010000140</t>
  </si>
  <si>
    <t>11630030010000140</t>
  </si>
  <si>
    <t>11621050050000140</t>
  </si>
  <si>
    <t>11608010010000140</t>
  </si>
  <si>
    <t>10807100010000110</t>
  </si>
  <si>
    <t>10806000010000110</t>
  </si>
  <si>
    <t>11606000010000140</t>
  </si>
  <si>
    <t>11603030010000140</t>
  </si>
  <si>
    <t>11603010010000140</t>
  </si>
  <si>
    <t>10907053050000110</t>
  </si>
  <si>
    <t>10907033050000110</t>
  </si>
  <si>
    <t>источники внутреннего финансирования бюджета 
Из них:</t>
  </si>
  <si>
    <t>С.В. Тертица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</si>
  <si>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</si>
  <si>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Административные комиссии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</si>
  <si>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</si>
  <si>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Дорожное хозяйство (дорожные фонды)</t>
  </si>
  <si>
    <t>Контрольно-счетная палата муниципального образования Павловский район</t>
  </si>
  <si>
    <t>Социальное обеспечение и иные выплаты населению</t>
  </si>
  <si>
    <t>Резервные фонды</t>
  </si>
  <si>
    <t>Финансовое обеспечение непредвиденных расходов</t>
  </si>
  <si>
    <t>Резервные фонды администрации муниципального образования Павловский район</t>
  </si>
  <si>
    <t>Другие общегосударственные вопросы</t>
  </si>
  <si>
    <t>Поисковые и аварийно-спасательные учреждения</t>
  </si>
  <si>
    <t>Мероприятия, направленные на предупреждение и ликвидацию чрезвычайных ситуаций и стихийных бедствий и их последствий, не относящиеся к публичным нормативным обязательствам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</si>
  <si>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чрезвачайных ситуаций</t>
  </si>
  <si>
    <t>Другие вопросы в области национальной безопасности и правоохранительной деятельности</t>
  </si>
  <si>
    <t>Укрепление правопорядка, профилактика правонарушений, усиление борьбы с преступностью в муниципальном образовании Павловский район</t>
  </si>
  <si>
    <t>НАЦИОНАЛЬНАЯ ЭКОНОМИКА</t>
  </si>
  <si>
    <t>Сельское хозяйство и рыболовство</t>
  </si>
  <si>
    <t>Муниципальная программа «Организация трудового соревнования на уборке урожая зерновых колосовых и зернобобовых культур и подведение итогов уборки в Павловском районе»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</si>
  <si>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</si>
  <si>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Развитие малых форм хозяйствования на селе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</si>
  <si>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</si>
  <si>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</si>
  <si>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государствен-ных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</si>
  <si>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Транспорт</t>
  </si>
  <si>
    <t>Муниципальная программа «Развитие пригородного транспорта в муниципальном образовании Павловский район»</t>
  </si>
  <si>
    <t>Улучшение качества обслуживания потребностей населения в безопасных и качественных перевозках в пригородном сообще-нии на территории района</t>
  </si>
  <si>
    <t>Муниципальная программа «Дорожная деятельность на территории муниципального образования Павловский район»</t>
  </si>
  <si>
    <t>Поддержка дорожного хозяйства</t>
  </si>
  <si>
    <t>Мероприятия в части проектирования, строительства, реконструкции, капитального ремонта и содержания дорожной сети</t>
  </si>
  <si>
    <t>Строительство, реконструкция, капитальный ремонт, ремонт и содержание автомобильных дорог местного значения муниципального образования Павловский район</t>
  </si>
  <si>
    <t>Связь и информатика</t>
  </si>
  <si>
    <t>Система комплексного обеспечения безопасности жизнедеятельности на территории муниципального образования Павловский район на 2015-2017 годы</t>
  </si>
  <si>
    <t>Развитие системы финансовойподдержки субъектов малого и среднего предпринимательства</t>
  </si>
  <si>
    <t>10807010010000110</t>
  </si>
  <si>
    <t>10803010010000110</t>
  </si>
  <si>
    <t>10504020020000110</t>
  </si>
  <si>
    <t>10503020010000110</t>
  </si>
  <si>
    <t>10503010010000110</t>
  </si>
  <si>
    <t>10502020020000110</t>
  </si>
  <si>
    <t>10502010020000110</t>
  </si>
  <si>
    <t>10501050010000110</t>
  </si>
  <si>
    <t>10501021010000110</t>
  </si>
  <si>
    <t>10501011010000110</t>
  </si>
  <si>
    <t>10102040010000110</t>
  </si>
  <si>
    <t>10102030010000110</t>
  </si>
  <si>
    <t>10102020010000110</t>
  </si>
  <si>
    <t>10102010010000110</t>
  </si>
  <si>
    <t>10101012020000110</t>
  </si>
  <si>
    <t>11628000010000140</t>
  </si>
  <si>
    <t>11608020010000140</t>
  </si>
  <si>
    <t>10302260010000110</t>
  </si>
  <si>
    <t>10302250010000110</t>
  </si>
  <si>
    <t>10302240010000110</t>
  </si>
  <si>
    <t>10302230010000110</t>
  </si>
  <si>
    <t>11625010010000140</t>
  </si>
  <si>
    <t>11201050010000120</t>
  </si>
  <si>
    <t>11201040010000120</t>
  </si>
  <si>
    <t>11201030010000120</t>
  </si>
  <si>
    <t>11201020010000120</t>
  </si>
  <si>
    <t>11201010010000120</t>
  </si>
  <si>
    <t xml:space="preserve">ПРИЛОЖЕНИЕ № 2 </t>
  </si>
  <si>
    <t>Муниципальная программа «Управление муниципальным имуществом в муниципальном образовании Павловский район»</t>
  </si>
  <si>
    <t>Отдельные мероприятия муниципальной программы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</si>
  <si>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</si>
  <si>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Расходы бюджета - ВСЕГО 
в том числе: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</si>
  <si>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террритории Краснодарского края</t>
  </si>
  <si>
    <t>Реализация мероприятий муниципальной программы на условиях софинансирования с краевым бюджетом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</si>
  <si>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Муниципальная программа «Развитие массовой физической культуры и спорта в Павловском районе»</t>
  </si>
  <si>
    <t>Осуществление деятельности учреждений спортивной направленности, развитие физической культуры и спорта</t>
  </si>
  <si>
    <t>Реализация мероприятий муниципальной программы на условиях софинансирования с краевым бюджетом по капитальному ремонту стадиона "Урожай"</t>
  </si>
  <si>
    <t>Наименование показателя</t>
  </si>
  <si>
    <t>Код дохода по бюджетной классификации</t>
  </si>
  <si>
    <t>1</t>
  </si>
  <si>
    <t>3</t>
  </si>
  <si>
    <t>X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</si>
  <si>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</si>
  <si>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Муниципальная программа "Доступная среда в муниципальном образовании Павловский район"</t>
  </si>
  <si>
    <t>Отдельные мероприятия по управлению реализацией программы</t>
  </si>
  <si>
    <t>№ п/п</t>
  </si>
  <si>
    <t>Код бюджетной классификации</t>
  </si>
  <si>
    <t>Наименование</t>
  </si>
  <si>
    <t>Всего расходов</t>
  </si>
  <si>
    <t xml:space="preserve">в том числе: 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</si>
  <si>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</si>
  <si>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</si>
  <si>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</si>
  <si>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</si>
  <si>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Муниципальная программа «Развитие культуры в муниципальном образовании Павловский район»</t>
  </si>
  <si>
    <t>Содержание, организация и поддержка муниципальных учреждений, подведомственных управлению культуры администрации муниципального образования Павловский район</t>
  </si>
  <si>
    <t xml:space="preserve">Совершенствование спортивной инфраструктуры и укрепление материально-технической базы в целях обеспечения условий для занятий физической культурой и массовым спортом </t>
  </si>
  <si>
    <t>Реализация мероприятий муниципальной программы на условиях софинансирования с федеральным бюджетом по обеспечению условий для развития физической культуры и массового спорта путем доступности для ин-валидов и других маломобильных групп населения зданий муниципальных уч-реждений спортивной направленности, в том числе по адаптивной физической культуре и спорту.</t>
  </si>
  <si>
    <t>Мероприятия государственной программы Российской Федерации "Доступная среда" на 2011 - 2020 годы - 2020 годы</t>
  </si>
  <si>
    <t xml:space="preserve">Повышение уровня профессиональных знаний работников медицинских организаций </t>
  </si>
  <si>
    <t>Реализация мероприятий муниципальной программы на условиях софинансирования с краевым бюджетом по повышению квалификации работников муниципальных учреждений здравоохранения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</si>
  <si>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</si>
  <si>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925 0709 01201L0970 000</t>
  </si>
  <si>
    <t>925 0709 0120162500 600</t>
  </si>
  <si>
    <t>925 0709 0120162500 000</t>
  </si>
  <si>
    <t>925 0709 0120110070 600</t>
  </si>
  <si>
    <t>925 0709 0120110070 400</t>
  </si>
  <si>
    <t>925 0709 0120110070 200</t>
  </si>
  <si>
    <t>925 0709 0120110070 100</t>
  </si>
  <si>
    <t>925 0709 0120110070 000</t>
  </si>
  <si>
    <t>925 0709 0120100590 800</t>
  </si>
  <si>
    <t>925 0709 0120100590 200</t>
  </si>
  <si>
    <t>925 0709 0120100590 100</t>
  </si>
  <si>
    <t>925 0709 0120100590 000</t>
  </si>
  <si>
    <t>925 0709 0120100000 000</t>
  </si>
  <si>
    <t>925 0709 0120000000 000</t>
  </si>
  <si>
    <t>925 0709 0110160600 600</t>
  </si>
  <si>
    <t>925 0709 0110160600 000</t>
  </si>
  <si>
    <t>925 0709 0110100000 000</t>
  </si>
  <si>
    <t>925 0709 0110000000 000</t>
  </si>
  <si>
    <t>925 0709 0100000000 000</t>
  </si>
  <si>
    <t>925 0709 0000000000 000</t>
  </si>
  <si>
    <t>925 0707 0500000000 000</t>
  </si>
  <si>
    <t>925 0707 0510000000 000</t>
  </si>
  <si>
    <t>925 0707 0510200000 000</t>
  </si>
  <si>
    <t>925 0707 0510210070 000</t>
  </si>
  <si>
    <t>925 0707 0510210070 200</t>
  </si>
  <si>
    <t>925 0707 0510210070 600</t>
  </si>
  <si>
    <t>925 0707 0510260590 000</t>
  </si>
  <si>
    <t>925 0707 0510260590 600</t>
  </si>
  <si>
    <t>925 0707 05102S0590 000</t>
  </si>
  <si>
    <t>925 0707 05102S0590 600</t>
  </si>
  <si>
    <t>925 0702 9900000000 000</t>
  </si>
  <si>
    <t>925 0702 9930000000 000</t>
  </si>
  <si>
    <t>925 0702 9930000590 000</t>
  </si>
  <si>
    <t>925 0702 9930000590 600</t>
  </si>
  <si>
    <t>925 0702 0120162370 600</t>
  </si>
  <si>
    <t>925 0702 0120162370 000</t>
  </si>
  <si>
    <t>925 0702 0120160820 000</t>
  </si>
  <si>
    <t>925 0702 0120160820 600</t>
  </si>
  <si>
    <t>925 0702 0120100000 000</t>
  </si>
  <si>
    <t>925 0702 0120000000 000</t>
  </si>
  <si>
    <t>925 0702 0110160860 600</t>
  </si>
  <si>
    <t>925 0702 0110160860 000</t>
  </si>
  <si>
    <t>925 0702 0110160120 000</t>
  </si>
  <si>
    <t>925 0702 0110160120 600</t>
  </si>
  <si>
    <t>925 0702 0110160050 600</t>
  </si>
  <si>
    <t>925 0702 0110160050 000</t>
  </si>
  <si>
    <t>925 0702 0110100590 600</t>
  </si>
  <si>
    <t>925 0702 0110100590 000</t>
  </si>
  <si>
    <t>925 0702 0110100000 000</t>
  </si>
  <si>
    <t>925 0702 0110000000 000</t>
  </si>
  <si>
    <t>925 0702 0100000000 000</t>
  </si>
  <si>
    <t>925 0702 0000000000 000</t>
  </si>
  <si>
    <t>925 0701 0120160820 600</t>
  </si>
  <si>
    <t>925 0701 0120160820 000</t>
  </si>
  <si>
    <t>925 0701 0120100000 000</t>
  </si>
  <si>
    <t>925 0701 0120000000 000</t>
  </si>
  <si>
    <t>925 0701 0110160860 600</t>
  </si>
  <si>
    <t>925 0701 0110160860 000</t>
  </si>
  <si>
    <t>925 0701 0110160050 600</t>
  </si>
  <si>
    <t>925 0701 0110160050 000</t>
  </si>
  <si>
    <t>925 0701 0110100590 600</t>
  </si>
  <si>
    <t>925 0701 0110100590 000</t>
  </si>
  <si>
    <t>925 0701 0110100000 000</t>
  </si>
  <si>
    <t>925 0701 0110000000 000</t>
  </si>
  <si>
    <t>925 0701 0100000000 000</t>
  </si>
  <si>
    <t>925 0701 0000000000 000</t>
  </si>
  <si>
    <t>925 0700 0000000000 000</t>
  </si>
  <si>
    <t xml:space="preserve">925 </t>
  </si>
  <si>
    <t>925 1000 0000000000 000</t>
  </si>
  <si>
    <t>Государственная поддержка малого и среднего предпринимательства, включая крестьянские (фермерские) хозяйства: Субсидирование части затрат субъектов малого и среднего предпринимательства</t>
  </si>
  <si>
    <t>Формирование и продвижение экономически и инвестиционно-привлекательного образа муниципального образования Павловский район</t>
  </si>
  <si>
    <t>Продвижение и коммерциализация инновационных проектов и разработок, посредством участия в форумах, выставках и других мероприятиях инвестиционной направленности</t>
  </si>
  <si>
    <t>Формирование инвестиционной привлекательности муниципального образования Павловский район</t>
  </si>
  <si>
    <t>ЖИЛИЩНО-КОММУНАЛЬНОЕ ХОЗЯЙСТВО</t>
  </si>
  <si>
    <t>Жилищное хозяйство</t>
  </si>
  <si>
    <t>Муниципальная программа «Дети Кубани»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</si>
  <si>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</si>
  <si>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</si>
  <si>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</si>
  <si>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</si>
  <si>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</si>
  <si>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</si>
  <si>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</si>
  <si>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</si>
  <si>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</si>
  <si>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</si>
  <si>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</si>
  <si>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Льготное лекарственное обеспечение в амбулаторных условиях</t>
  </si>
  <si>
    <t>Меры социальной поддержки отдельных категорий граждан</t>
  </si>
  <si>
    <t>Строительство и реконструкция объектов здравоохранения</t>
  </si>
  <si>
    <t>Создание условий для развития сети учреждений здравоохранения</t>
  </si>
  <si>
    <t>Строительство и реконструкция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</si>
  <si>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Реализация мероприятий муниципальной программы на условиях софинансирования с краевым бюджетом по обеспечению здания врачей общей практики в ст. Новопластуновской инженерно-техническими сетями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</si>
  <si>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</si>
  <si>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</si>
  <si>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</si>
  <si>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Обеспечение деятельности отдела по социальным вопросам администрации муниципального образования Павловский район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</si>
  <si>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2014-2016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</si>
  <si>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СОЦИАЛЬНАЯ ПОЛИТИКА</t>
  </si>
  <si>
    <t>Пенсионное обеспечение</t>
  </si>
  <si>
    <t>Муниципальная программа «Социальная поддержка граждан в муниципальном образовании Павловский район»</t>
  </si>
  <si>
    <t>Развитие мер социальной поддержки отдельных категорий граждан</t>
  </si>
  <si>
    <t>Меры финансовой поддержки работников, замещавших муниципальные должности, должности муниципальной службы на территории муниципального образования Павловский район, граждан, попавших в трудную жизненную ситуацию</t>
  </si>
  <si>
    <t>Выплата дополнительного материального обеспечения, доплаты к пенсиям</t>
  </si>
  <si>
    <t>Социальное обеспечение населения</t>
  </si>
  <si>
    <t>Укрепление правопорядка, профилактика правонарушений, усиление борьбы с преступностью</t>
  </si>
  <si>
    <t>Дополнительная социальная поддержка и помощь отдельным категориям граждан, проживающих на территории муниципального образования Павловский район</t>
  </si>
  <si>
    <t>Поддержка социально-ориентированных некоммерческих организаций в муниципальном образовании Павловский район</t>
  </si>
  <si>
    <t>Повышение эффективности мер, направленных на обеспечение  общественной  безопасности, укреплению правопорядка и профилактики нарушений</t>
  </si>
  <si>
    <t>Профилактика терроризма и экстремизма в муниципальном образовании Павловский район</t>
  </si>
  <si>
    <t>Повышение инжинерно-технической защищённости социально-значимых объектов, а также информационно-пропагандистское сопровождение  антитеррористической деятельности</t>
  </si>
  <si>
    <t>Подготовка и осуществление мероприятий по премированию и поощрению лиц, отличившихся в ходе трудового соревнования на уборке урожая</t>
  </si>
  <si>
    <t>Развитие сельского хозяйства и регулирование рынков сельскохозяйственной продукции, сырья и продовольствия</t>
  </si>
  <si>
    <t>Поддержка сельскохозяйственного производства</t>
  </si>
  <si>
    <t xml:space="preserve">Реализация мероприятий муниципальной программы на условиях софинансирования с федеральным бюджетом по субсидированию части затрат субъектов малого и среднего предпринимательства </t>
  </si>
  <si>
    <t>Муниципальная программа  "Пополнение муниципального специализированного жилищного фонда"</t>
  </si>
  <si>
    <t>Муниципальная программа  "Укрепление материально-технической базы муниципального жилищного фонда администрации муниципального  образования Павловский район"</t>
  </si>
  <si>
    <t>Муниципальная программа «Поддержка и развитие объектов жилищно-коммунального хозяйства и благоустройство муниципального образования Павловский район»</t>
  </si>
  <si>
    <t>Национальная оборона</t>
  </si>
  <si>
    <t>3.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</si>
  <si>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</si>
  <si>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</si>
  <si>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Другие вопросы в области национальной безопасности и правоохранительной деятельности </t>
  </si>
  <si>
    <t>4.</t>
  </si>
  <si>
    <t>Национальная экономика</t>
  </si>
  <si>
    <t>5.</t>
  </si>
  <si>
    <t>Жилищно-коммунальное хозяйство</t>
  </si>
  <si>
    <t>6.</t>
  </si>
  <si>
    <t xml:space="preserve">Образование </t>
  </si>
  <si>
    <t xml:space="preserve">Дошкольное образование </t>
  </si>
  <si>
    <t xml:space="preserve">Общее образование </t>
  </si>
  <si>
    <t>7.</t>
  </si>
  <si>
    <t xml:space="preserve">Культура, кинематография </t>
  </si>
  <si>
    <t>8.</t>
  </si>
  <si>
    <t>Здравоохранение</t>
  </si>
  <si>
    <t>Заготовка, переработка, хранение и обеспечение безопасности донорской крови и её компонентов</t>
  </si>
  <si>
    <t>9.</t>
  </si>
  <si>
    <t>Социальная политика</t>
  </si>
  <si>
    <t>10.</t>
  </si>
  <si>
    <t>Физическая культура и спорт</t>
  </si>
  <si>
    <t>11.</t>
  </si>
  <si>
    <t xml:space="preserve">Средства массой информации </t>
  </si>
  <si>
    <t>12.</t>
  </si>
  <si>
    <t>Обслуживание государственного и муниципального долга</t>
  </si>
  <si>
    <t>13.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</si>
  <si>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</si>
  <si>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 субъектов Российской Федерации и муниципальных образований</t>
  </si>
  <si>
    <t>0100</t>
  </si>
  <si>
    <t>0102</t>
  </si>
  <si>
    <t>0104</t>
  </si>
  <si>
    <t>0105</t>
  </si>
  <si>
    <t>0106</t>
  </si>
  <si>
    <t>0111</t>
  </si>
  <si>
    <t>0113</t>
  </si>
  <si>
    <t>0200</t>
  </si>
  <si>
    <t>0204</t>
  </si>
  <si>
    <t>0300</t>
  </si>
  <si>
    <t>0309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</si>
  <si>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</si>
  <si>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</si>
  <si>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</si>
  <si>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</si>
  <si>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</si>
  <si>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</si>
  <si>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</si>
  <si>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</si>
  <si>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</si>
  <si>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</si>
  <si>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</si>
  <si>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</si>
  <si>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</si>
  <si>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</si>
  <si>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</si>
  <si>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</si>
  <si>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</si>
  <si>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</si>
  <si>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</si>
  <si>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</si>
  <si>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</si>
  <si>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</si>
  <si>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</si>
  <si>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</si>
  <si>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0906</t>
  </si>
  <si>
    <t>0909</t>
  </si>
  <si>
    <t>Профессиональная подготовка, переподготовка и повышение квалификации</t>
  </si>
  <si>
    <t>Муниципальная программа «Развитие здравоохранения в муниципальном образовании Павловский район»</t>
  </si>
  <si>
    <t>Кадровое обеспечение системы здравоохранения</t>
  </si>
  <si>
    <t>Повышение квалификации работников муниципальных учреждений здравоохранения</t>
  </si>
  <si>
    <t>Молодежная политика и оздоровление детей</t>
  </si>
  <si>
    <t>Муниципальная программа «Молодежь района в муниципальном образовании Павловский район»</t>
  </si>
  <si>
    <t>Организационное обеспечение реализации молодёжной политики, формирование ценностей здорового образа жизни, создание условий для воспитания, развития и занятости молодёжи</t>
  </si>
  <si>
    <t>Реализация мероприятий государственной программы Краснодарского края "Дети Кубани"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</si>
  <si>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</si>
  <si>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</si>
  <si>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</si>
  <si>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</si>
  <si>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</si>
  <si>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</si>
  <si>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ОБЩЕГОСУДАРСТВЕННЫЕ ВОПРОСЫ</t>
  </si>
  <si>
    <t>Кассовое исполнение за 2016 год</t>
  </si>
  <si>
    <t>к решению Совета муниципального образования Павловский район</t>
  </si>
  <si>
    <t xml:space="preserve">ПРИЛОЖЕНИЕ № 1 </t>
  </si>
  <si>
    <t>от _____________ № _______</t>
  </si>
  <si>
    <t>"Об исполнении бюджета                              муниципального образования                                      Павловский район за 2016 год"</t>
  </si>
  <si>
    <t>Федеральная налоговая служба</t>
  </si>
  <si>
    <t>доходов районного бюджета</t>
  </si>
  <si>
    <t>администратора поступлений</t>
  </si>
  <si>
    <t>048</t>
  </si>
  <si>
    <t>902</t>
  </si>
  <si>
    <t>925</t>
  </si>
  <si>
    <t>926</t>
  </si>
  <si>
    <t>910</t>
  </si>
  <si>
    <t>934</t>
  </si>
  <si>
    <t>992</t>
  </si>
  <si>
    <t>182</t>
  </si>
  <si>
    <t>188</t>
  </si>
  <si>
    <t>141</t>
  </si>
  <si>
    <t>854</t>
  </si>
  <si>
    <t>081</t>
  </si>
  <si>
    <t>321</t>
  </si>
  <si>
    <t>161</t>
  </si>
  <si>
    <t>816</t>
  </si>
  <si>
    <t>106</t>
  </si>
  <si>
    <t>819</t>
  </si>
  <si>
    <t>830</t>
  </si>
  <si>
    <t>833</t>
  </si>
  <si>
    <t>905</t>
  </si>
  <si>
    <t>929</t>
  </si>
  <si>
    <t>928</t>
  </si>
  <si>
    <t>Федеральная служба по надзору в сфере природопользования</t>
  </si>
  <si>
    <t>Министерство внутренних дел Российской Федерации</t>
  </si>
  <si>
    <t>Федеральная служба по надзору в сфере защиты прав потребителей и благополучия человека</t>
  </si>
  <si>
    <t>Федеральная служба по ветеринарному и фитосанитарному надзору</t>
  </si>
  <si>
    <t>Федеральная служба по надзору в сфере транспорта</t>
  </si>
  <si>
    <t>Федеральная антимонопольная служба</t>
  </si>
  <si>
    <t>1280,2</t>
  </si>
  <si>
    <t>32558,3</t>
  </si>
  <si>
    <t>1049,5</t>
  </si>
  <si>
    <t>204,1</t>
  </si>
  <si>
    <t>2622,7</t>
  </si>
  <si>
    <t>83,3</t>
  </si>
  <si>
    <t>488,3</t>
  </si>
  <si>
    <t>18,1</t>
  </si>
  <si>
    <t>974,4</t>
  </si>
  <si>
    <t>36,2</t>
  </si>
  <si>
    <t>487,1</t>
  </si>
  <si>
    <t>19,1</t>
  </si>
  <si>
    <t>2038,5</t>
  </si>
  <si>
    <t>68,4</t>
  </si>
  <si>
    <t>72,1</t>
  </si>
  <si>
    <t>571,1</t>
  </si>
  <si>
    <t>5,6</t>
  </si>
  <si>
    <t>902 0700 0000000000 000</t>
  </si>
  <si>
    <t>905 0100 0000000000 000</t>
  </si>
  <si>
    <t>910 0100 0000000000 000</t>
  </si>
  <si>
    <t>928 0700 0000000000 000</t>
  </si>
  <si>
    <t>929 0700 0000000000 000</t>
  </si>
  <si>
    <t>929 0702 0000000000 000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</si>
  <si>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</si>
  <si>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</si>
  <si>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</si>
  <si>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</si>
  <si>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</si>
  <si>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</si>
  <si>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</si>
  <si>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</si>
  <si>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</si>
  <si>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</si>
  <si>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выдачу разрешения на установку рекламной конструкции</t>
  </si>
  <si>
    <t>905 0113 2410000000 000</t>
  </si>
  <si>
    <t>905 0113 2400000000 000</t>
  </si>
  <si>
    <t>902 0113 1600000000 000</t>
  </si>
  <si>
    <t>902 0113 1610000000 000</t>
  </si>
  <si>
    <t>902 0113 1610100000 000</t>
  </si>
  <si>
    <t>902 0113 1610110070 000</t>
  </si>
  <si>
    <t>902 0113 1610110070 200</t>
  </si>
  <si>
    <t>902 0113 1150110070 200</t>
  </si>
  <si>
    <t>902 0113 1150110070 000</t>
  </si>
  <si>
    <t>902 0113 1150100000 000</t>
  </si>
  <si>
    <t>902 0113 1150000000 000</t>
  </si>
  <si>
    <t>902 0113 1100000000 000</t>
  </si>
  <si>
    <t>902 0113 1010110020 000</t>
  </si>
  <si>
    <t>902 0113 1010110020 200</t>
  </si>
  <si>
    <t>902 0113 1010110010 800</t>
  </si>
  <si>
    <t>902 0113 1010110010 200</t>
  </si>
  <si>
    <t>902 0113 1010110010 000</t>
  </si>
  <si>
    <t>902 0113 5110000190 100</t>
  </si>
  <si>
    <t>902 0113 5110000190 200</t>
  </si>
  <si>
    <t>902 0113 5110000190 800</t>
  </si>
  <si>
    <t>902 0113 5110000590 100</t>
  </si>
  <si>
    <t>902 0113 5110000590 000</t>
  </si>
  <si>
    <t>902 0113 5110000590 200</t>
  </si>
  <si>
    <t>902 0113 5110000590 600</t>
  </si>
  <si>
    <t>902 0113 5140010050 800</t>
  </si>
  <si>
    <t>902 0113 5140010050 200</t>
  </si>
  <si>
    <t>902 0113 5140010050 000</t>
  </si>
  <si>
    <t>902 0113 5140000000 000</t>
  </si>
  <si>
    <t>902 0113 5150000590 100</t>
  </si>
  <si>
    <t>902 0113 5150000590 200</t>
  </si>
  <si>
    <t>902 0113 5150000590 400</t>
  </si>
  <si>
    <t>902 0113 5150000590 800</t>
  </si>
  <si>
    <t>902 0113 5150009010 200</t>
  </si>
  <si>
    <t>902 0113 5150009010 000</t>
  </si>
  <si>
    <t>902 0113 5110000190 000</t>
  </si>
  <si>
    <t>902 0113 5110000590 800</t>
  </si>
  <si>
    <t>902 0113 5150000590 000</t>
  </si>
  <si>
    <t>902 0113 5150000000 000</t>
  </si>
  <si>
    <t>902 0113 5110000000 000</t>
  </si>
  <si>
    <t>902 0113 5100000000 000</t>
  </si>
  <si>
    <t>902 0113 2410110070 200</t>
  </si>
  <si>
    <t>902 0113 2410110070 000</t>
  </si>
  <si>
    <t>902 0113 2410100000 000</t>
  </si>
  <si>
    <t>902 0113 2410000000 000</t>
  </si>
  <si>
    <t>902 0113 2400000000 000</t>
  </si>
  <si>
    <t>902 0113 1010100000 000</t>
  </si>
  <si>
    <t>902 0113 1010000000 000</t>
  </si>
  <si>
    <t>902 0113 1000000000 000</t>
  </si>
  <si>
    <t>902 0113 9900000000 000</t>
  </si>
  <si>
    <t>902 0113 9990000000 000</t>
  </si>
  <si>
    <t>902 0113 9990053910 000</t>
  </si>
  <si>
    <t>902 0113 9990053910 200</t>
  </si>
  <si>
    <t>Создание в общеобразовательныхорганизациях расположенных в сельской местности, условий для занятия физической культрой и спортом</t>
  </si>
  <si>
    <t>Реализация мероприятий муниципальной программы на условиях софинансирования с краевым бюджетом по капитальному ремонту спортивных залов МАОУ СОШ № 2 ст. Павловской и приобретение автобуса для МБОУ СОШ № 4</t>
  </si>
  <si>
    <t>Обеспечение деятельности управления образованием администрации муниципального образования Павловский район</t>
  </si>
  <si>
    <t>Обеспечение деятельности отдела по делам молодёжи администрации муниципального образования Павловский район</t>
  </si>
  <si>
    <t>КУЛЬТУРА, КИНЕМАТОГРАФИЯ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</si>
  <si>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</si>
  <si>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</si>
  <si>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Подготовка, организация, проведение и оформление официальных культурно-массовых мероприятий</t>
  </si>
  <si>
    <t>Организация и проведение мероприятий культурно-массовой направленности</t>
  </si>
  <si>
    <t>Другие вопросы в области культуры, кинематографии</t>
  </si>
  <si>
    <t>925 1004 1230160720 300</t>
  </si>
  <si>
    <t>925 1004 1230160720 200</t>
  </si>
  <si>
    <t>925 1004 1230160720 000</t>
  </si>
  <si>
    <t>Осуществление государственных полномочий по подготовке и проведению Всероссийской сельскохозяйственной переписи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</si>
  <si>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</si>
  <si>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</si>
  <si>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</si>
  <si>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</si>
  <si>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</si>
  <si>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муниципального образования от чрезвычайных ситуаций, стихийных бедствий и их последствий</t>
  </si>
  <si>
    <t>Организация и осуществление мероприятий по гражданской обороне, защите населения и территории Павловского района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</si>
  <si>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</si>
  <si>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Уточнённая сводная бюджетная роспись на 2016 год</t>
  </si>
  <si>
    <t xml:space="preserve">Процент исполнения </t>
  </si>
  <si>
    <t>Расходы, связанные с приобретением жилых помещений для пополнения муниципального специализированного жилищного фонда</t>
  </si>
  <si>
    <t>Мероприятия, связанные с содержанием и использованием муниципального жилищного фонда</t>
  </si>
  <si>
    <t>Коммунальное хозяйство</t>
  </si>
  <si>
    <t>Мероприятия в области коммунального хозяйства</t>
  </si>
  <si>
    <t>Безаварийное прохождение осенне-зимнего периода, создание условий для развития объектов жилищно-коммунального хозяйства</t>
  </si>
  <si>
    <t>Благоустройство</t>
  </si>
  <si>
    <t>Обращение с твердыми бытовыми отходами</t>
  </si>
  <si>
    <t>Оуществление утилизации и переработки бытовых и промышленных отходов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</si>
  <si>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</si>
  <si>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</si>
  <si>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</si>
  <si>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Муниципальная программа «Развитие образования в муниципальном образовании Павловский район»</t>
  </si>
  <si>
    <t>Развитие дошкольного, общего и дополнительного образования</t>
  </si>
  <si>
    <t>Развитие современных механизмов, содержания и технологий дошкольного, общего и дополнительного образования</t>
  </si>
  <si>
    <t>Дополнительная помощь местным бюджетам для решения социально-значимых вопросов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</si>
  <si>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</si>
  <si>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реализации муниципальной программы и прочие мероприятия в области образования</t>
  </si>
  <si>
    <t>Осуществление отдельных мероприятий программы, обеспечивающих население качественными услугами образования</t>
  </si>
  <si>
    <t>928 0906 0000000000 000</t>
  </si>
  <si>
    <t>928 0902 22502S0960 400</t>
  </si>
  <si>
    <t>928 0902 22502S0960 000</t>
  </si>
  <si>
    <t>928 0902 2250200000 000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</si>
  <si>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</si>
  <si>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Общее образование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</si>
  <si>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</si>
  <si>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</si>
  <si>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</si>
  <si>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</si>
  <si>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</si>
  <si>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</si>
  <si>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</si>
  <si>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</si>
  <si>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</si>
  <si>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</si>
  <si>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</si>
  <si>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</si>
  <si>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</si>
  <si>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</si>
  <si>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</si>
  <si>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</si>
  <si>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</si>
  <si>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</si>
  <si>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</si>
  <si>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</si>
  <si>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</si>
  <si>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</si>
  <si>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</si>
  <si>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</si>
  <si>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</si>
  <si>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</si>
  <si>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</si>
  <si>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902 0707 0510210070 200</t>
  </si>
  <si>
    <t>902 0707 0510210070 000</t>
  </si>
  <si>
    <t>902 0707 0510200000 000</t>
  </si>
  <si>
    <t>902 0707 0510000000 000</t>
  </si>
  <si>
    <t>902 0707 0500000000 000</t>
  </si>
  <si>
    <t>902 0707 0000000000 000</t>
  </si>
  <si>
    <t>928 0705 22401S1630 600</t>
  </si>
  <si>
    <t>928 0705 22401S1630 000</t>
  </si>
  <si>
    <t>928 0705 2240161630 600</t>
  </si>
  <si>
    <t>928 0705 2240161630 000</t>
  </si>
  <si>
    <t>928 0705 2240100000 000</t>
  </si>
  <si>
    <t>928 0705 0000000000 000</t>
  </si>
  <si>
    <t>928 0705 2200000000 000</t>
  </si>
  <si>
    <t>928 0705 2240000000 000</t>
  </si>
  <si>
    <t>926 0804 2400000000 000</t>
  </si>
  <si>
    <t>926 0804 2410000000 000</t>
  </si>
  <si>
    <t>926 0804 2410100000 000</t>
  </si>
  <si>
    <t>926 0804 2410110070 000</t>
  </si>
  <si>
    <t>926 0804 2410110070 200</t>
  </si>
  <si>
    <t>926 0804 0230100190 800</t>
  </si>
  <si>
    <t>926 0804 0230100000 000</t>
  </si>
  <si>
    <t>926 0804 0230100190 000</t>
  </si>
  <si>
    <t>926 0804 0230100190 100</t>
  </si>
  <si>
    <t>926 0804 0230100190 200</t>
  </si>
  <si>
    <t>926 0804 0230000000 000</t>
  </si>
  <si>
    <t>926 0804 0210160120 100</t>
  </si>
  <si>
    <t>926 0804 0210160120 000</t>
  </si>
  <si>
    <t>926 0804 0210100590 800</t>
  </si>
  <si>
    <t>926 0804 0210100590 200</t>
  </si>
  <si>
    <t>926 0804 0210100590 100</t>
  </si>
  <si>
    <t>926 0804 0210100590 000</t>
  </si>
  <si>
    <t>926 0804 0210100000 000</t>
  </si>
  <si>
    <t>926 0804 0210000000 000</t>
  </si>
  <si>
    <t>926 0804 0200000000 000</t>
  </si>
  <si>
    <t>926 0804 0000000000 000</t>
  </si>
  <si>
    <t>926 0801 2010110070 200</t>
  </si>
  <si>
    <t>926 0801 2010110070 000</t>
  </si>
  <si>
    <t>926 0801 2010100000 000</t>
  </si>
  <si>
    <t>926 0801 2010000000 000</t>
  </si>
  <si>
    <t>926 0801 2000000000 000</t>
  </si>
  <si>
    <t>926 0801 0220000000 000</t>
  </si>
  <si>
    <t>926 0801 0220100000 000</t>
  </si>
  <si>
    <t>926 0801 0220110070 000</t>
  </si>
  <si>
    <t>926 0801 0220110070 200</t>
  </si>
  <si>
    <t>926 0801 02101S0120 000</t>
  </si>
  <si>
    <t>926 0801 02101S0120 600</t>
  </si>
  <si>
    <t>926 0801 0210160120 600</t>
  </si>
  <si>
    <t>926 0801 0210160120 000</t>
  </si>
  <si>
    <t>926 0801 0210151440 600</t>
  </si>
  <si>
    <t>926 0801 0210151440 000</t>
  </si>
  <si>
    <t>926 0801 0210100590 600</t>
  </si>
  <si>
    <t>926 0801 0210100590 000</t>
  </si>
  <si>
    <t>926 0801 0210100000 000</t>
  </si>
  <si>
    <t>926 0801 0210000000 000</t>
  </si>
  <si>
    <t>926 0801 0200000000 000</t>
  </si>
  <si>
    <t>926 0801 0000000000 000</t>
  </si>
  <si>
    <t>926 0800 0000000000 000</t>
  </si>
  <si>
    <t>926 0702 0000000000 000</t>
  </si>
  <si>
    <t>926 0700 0000000000 000</t>
  </si>
  <si>
    <t>Управление культуры администрации муниципального образования Павловский район</t>
  </si>
  <si>
    <t>Образование</t>
  </si>
  <si>
    <t>926 0707 0000000000 000</t>
  </si>
  <si>
    <t>926 0707 0510210070 200</t>
  </si>
  <si>
    <t>926 0707 0510210070 000</t>
  </si>
  <si>
    <t>926 0707 0510200000 000</t>
  </si>
  <si>
    <t>926 0707 0510000000 000</t>
  </si>
  <si>
    <t>926 0707 0500000000 000</t>
  </si>
  <si>
    <t>926 0702 1810110070 600</t>
  </si>
  <si>
    <t>926 0702 1810110070 000</t>
  </si>
  <si>
    <t>926 0702 1810100000 000</t>
  </si>
  <si>
    <t>926 0702 1810000000 000</t>
  </si>
  <si>
    <t>926 0702 1800000000 000</t>
  </si>
  <si>
    <t>926 0702 02101S0120 600</t>
  </si>
  <si>
    <t>926 0702 02101S0120 000</t>
  </si>
  <si>
    <t>926 0702 0210160820 600</t>
  </si>
  <si>
    <t>926 0702 0210160820 000</t>
  </si>
  <si>
    <t>926 0702 0210160120 600</t>
  </si>
  <si>
    <t>926 0702 0210160120 000</t>
  </si>
  <si>
    <t>926 0702 0210160050 600</t>
  </si>
  <si>
    <t>926 0702 0210160050 000</t>
  </si>
  <si>
    <t>926 0702 0210110070 600</t>
  </si>
  <si>
    <t>926 0702 0210110070 000</t>
  </si>
  <si>
    <t>926 0702 0210100590 600</t>
  </si>
  <si>
    <t>926 0702 0210100590 000</t>
  </si>
  <si>
    <t>926 0702 0210100000 000</t>
  </si>
  <si>
    <t>926 0702 0210000000 000</t>
  </si>
  <si>
    <t>926 0702 0200000000 000</t>
  </si>
  <si>
    <t>929 0702 18101R0270 600</t>
  </si>
  <si>
    <t>929 0702 18101R0270 000</t>
  </si>
  <si>
    <t>929 0702 18101L0270 600</t>
  </si>
  <si>
    <t>929 0702 18101L0270 000</t>
  </si>
  <si>
    <t>929 0702 1810150270 600</t>
  </si>
  <si>
    <t>929 0702 1810150270 000</t>
  </si>
  <si>
    <t>929 0702 1810100000 000</t>
  </si>
  <si>
    <t>929 0702 1810000000 000</t>
  </si>
  <si>
    <t>929 0702 1800000000 000</t>
  </si>
  <si>
    <t>929 0702 04101S0340 600</t>
  </si>
  <si>
    <t>929 0702 04101S0340 000</t>
  </si>
  <si>
    <t>929 0702 0410160820 600</t>
  </si>
  <si>
    <t>929 0702 0410160820 000</t>
  </si>
  <si>
    <t>929 0702 0410160740 600</t>
  </si>
  <si>
    <t>929 0702 0410160740 000</t>
  </si>
  <si>
    <t>929 0702 0410160340 600</t>
  </si>
  <si>
    <t>929 0702 0410160340 000</t>
  </si>
  <si>
    <t>929 0702 0410110070 600</t>
  </si>
  <si>
    <t>929 0702 0410110070 000</t>
  </si>
  <si>
    <t>929 0702 0410100590 600</t>
  </si>
  <si>
    <t>929 0702 0410100590 000</t>
  </si>
  <si>
    <t>929 0702 0410100000 000</t>
  </si>
  <si>
    <t>929 0702 0410000000 000</t>
  </si>
  <si>
    <t>929 0702 0400000000 000</t>
  </si>
  <si>
    <t>910 0106 0000000000 000</t>
  </si>
  <si>
    <t>910 0106 5000000000 000</t>
  </si>
  <si>
    <t>905 0106 5000000000 000</t>
  </si>
  <si>
    <t>905 1401 53300S0030 500</t>
  </si>
  <si>
    <t>905 1401 53300S0030 000</t>
  </si>
  <si>
    <t>905 1401 5330060030 500</t>
  </si>
  <si>
    <t>905 1401 5330060030 000</t>
  </si>
  <si>
    <t>905 1401 5330000000 000</t>
  </si>
  <si>
    <t>905 1401 5300000000 000</t>
  </si>
  <si>
    <t>905 1401 0000000000 000</t>
  </si>
  <si>
    <t>905 1400 0000000000 000</t>
  </si>
  <si>
    <t>905 1301 5320010150 700</t>
  </si>
  <si>
    <t>905 1301 5320010150 000</t>
  </si>
  <si>
    <t>905 1301 5320000000 000</t>
  </si>
  <si>
    <t>905 1301 5300000000 000</t>
  </si>
  <si>
    <t>905 1301 0000000000 000</t>
  </si>
  <si>
    <t>905 1300 0000000000 000</t>
  </si>
  <si>
    <t>902 0707 0510260840 200</t>
  </si>
  <si>
    <t>902 0707 0510260840 000</t>
  </si>
  <si>
    <t>934 0709 2410110070 200</t>
  </si>
  <si>
    <t>934 0709 2410110070 000</t>
  </si>
  <si>
    <t>934 0709 2410100000 000</t>
  </si>
  <si>
    <t>934 0709 2410000000 000</t>
  </si>
  <si>
    <t>934 0709 2400000000 000</t>
  </si>
  <si>
    <t>934 0709 0310200190 800</t>
  </si>
  <si>
    <t>934 0709 0310200190 200</t>
  </si>
  <si>
    <t>934 0709 0310200190 100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</si>
  <si>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</si>
  <si>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</si>
  <si>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</si>
  <si>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</si>
  <si>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</si>
  <si>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проведение Всероссийской сельскохозяйственной переписи в 2016 году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</si>
  <si>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</si>
  <si>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Дотация на выравнивание бюджетной обеспеченности поселений</t>
  </si>
  <si>
    <t>Межбюджетные трансферты</t>
  </si>
  <si>
    <t>Кредиты кредитных организаций в валюте Российской Федерации</t>
  </si>
  <si>
    <t>000 01020000000000000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</si>
  <si>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</si>
  <si>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</si>
  <si>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муниципальных районов кредитов от кредитных организаций в валюте Российской Федерации</t>
  </si>
  <si>
    <t>000 01020000050000810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</si>
  <si>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</si>
  <si>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</si>
  <si>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</si>
  <si>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</si>
  <si>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</si>
  <si>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</si>
  <si>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</si>
  <si>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</si>
  <si>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Иные источники внутреннего финансирования дефицитов бюджетов</t>
  </si>
  <si>
    <t>000 01060000000000000</t>
  </si>
  <si>
    <t>Бюджетные кредиты, предоставленные внутри страны в валюте Российской Федерации</t>
  </si>
  <si>
    <t>000 01060500000000000</t>
  </si>
  <si>
    <t>Предоставление бюджетных кредитов внутри страны в валюте Российской Федерации</t>
  </si>
  <si>
    <t>000 01060500000000500</t>
  </si>
  <si>
    <t>Возврат бюджетных кредитов, предоставленных внутри страны в валюте Российской Федерации</t>
  </si>
  <si>
    <t>000 01060500000000600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</si>
  <si>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</si>
  <si>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000 01060502000000500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</si>
  <si>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</si>
  <si>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</si>
  <si>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</si>
  <si>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Повышение инженерно-технической защищённости социально-значимых объектов, а также информационно-пропагандистское сопровождение  антитеррористической деятельности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</si>
  <si>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</si>
  <si>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</si>
  <si>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</si>
  <si>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</si>
  <si>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</si>
  <si>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</si>
  <si>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организации оздоровления и отдыха детей</t>
  </si>
  <si>
    <t>902 0412 0910000000 000</t>
  </si>
  <si>
    <t>902 0412 0920110170 200</t>
  </si>
  <si>
    <t>902 0412 0920110170 000</t>
  </si>
  <si>
    <t>902 0412 0920100000 000</t>
  </si>
  <si>
    <t>902 0412 0920000000 000</t>
  </si>
  <si>
    <t>902 0412 2410110070 200</t>
  </si>
  <si>
    <t>902 0412 2410110070 000</t>
  </si>
  <si>
    <t>902 0412 2410100000 000</t>
  </si>
  <si>
    <t>902 0412 2410000000 000</t>
  </si>
  <si>
    <t>902 0412 2400000000 000</t>
  </si>
  <si>
    <t>902 0412 5110000190 100</t>
  </si>
  <si>
    <t>902 0412 5110000190 200</t>
  </si>
  <si>
    <t>902 0412 5110000190 300</t>
  </si>
  <si>
    <t>902 0412 5110000190 800</t>
  </si>
  <si>
    <t>902 0412 5110000190 000</t>
  </si>
  <si>
    <t>902 0412 5110000000 000</t>
  </si>
  <si>
    <t>902 0412 5100000000 000</t>
  </si>
  <si>
    <t>902 0405 5200000000 000</t>
  </si>
  <si>
    <t>902 0405 0000000000 000</t>
  </si>
  <si>
    <t>902 0412 0000000000 000</t>
  </si>
  <si>
    <t>902 0412 0900000000 000</t>
  </si>
  <si>
    <t>902 0400 0000000000 000</t>
  </si>
  <si>
    <t>902 0501 0510150820 400</t>
  </si>
  <si>
    <t>902 0501 0510150820 000</t>
  </si>
  <si>
    <t>902 0501 0510100000 000</t>
  </si>
  <si>
    <t>902 0501 0510000000 000</t>
  </si>
  <si>
    <t>902 0501 0500000000 000</t>
  </si>
  <si>
    <t>902 0501 2310110070 400</t>
  </si>
  <si>
    <t>902 0501 2310110070 000</t>
  </si>
  <si>
    <t>902 0501 2310100000 000</t>
  </si>
  <si>
    <t>902 0501 2310000000 000</t>
  </si>
  <si>
    <t>902 0501 2300000000 000</t>
  </si>
  <si>
    <t>902 0501 2810110070 200</t>
  </si>
  <si>
    <t>902 0501 2810110070 000</t>
  </si>
  <si>
    <t>902 0501 2810100000 000</t>
  </si>
  <si>
    <t>902 0501 2810000000 000</t>
  </si>
  <si>
    <t>902 0501 2800000000 000</t>
  </si>
  <si>
    <t>902 0501 0000000000 000</t>
  </si>
  <si>
    <t>902 0502 0610110070 200</t>
  </si>
  <si>
    <t>902 0502 0610110070 000</t>
  </si>
  <si>
    <t>902 0502 0610100000 000</t>
  </si>
  <si>
    <t>902 0502 0610000000 000</t>
  </si>
  <si>
    <t>902 0502 0600000000 000</t>
  </si>
  <si>
    <t>902 0502 0000000000 000</t>
  </si>
  <si>
    <t>902 0503 0620110070 800</t>
  </si>
  <si>
    <t>902 0503 0620110070 000</t>
  </si>
  <si>
    <t>902 0503 0620100000 000</t>
  </si>
  <si>
    <t>902 0503 0620000000 000</t>
  </si>
  <si>
    <t>902 0503 0600000000 000</t>
  </si>
  <si>
    <t>902 0503 0000000000 000</t>
  </si>
  <si>
    <t>902 0505 5110000190 100</t>
  </si>
  <si>
    <t>902 0505 5110000190 200</t>
  </si>
  <si>
    <t>902 0505 5110000190 800</t>
  </si>
  <si>
    <t>902 0505 5110000190 300</t>
  </si>
  <si>
    <t>902 0505 5110000190 000</t>
  </si>
  <si>
    <t>902 0505 5110000000 000</t>
  </si>
  <si>
    <t>902 0505 5100000000 000</t>
  </si>
  <si>
    <t>902 0505 0000000000 000</t>
  </si>
  <si>
    <t>902 0500 0000000000 000</t>
  </si>
  <si>
    <t>902 1202 1410110210 200</t>
  </si>
  <si>
    <t>902 1202 1410110210 000</t>
  </si>
  <si>
    <t>902 1202 1410100000 000</t>
  </si>
  <si>
    <t>902 1202 1410000000 000</t>
  </si>
  <si>
    <t>902 1202 1400000000 000</t>
  </si>
  <si>
    <t>902 1202 0000000000 000</t>
  </si>
  <si>
    <t>902 1200 0000000000 000</t>
  </si>
  <si>
    <t>928 1202 1410110210 200</t>
  </si>
  <si>
    <t>928 1202 1410110210 000</t>
  </si>
  <si>
    <t>928 1202 1410100000 000</t>
  </si>
  <si>
    <t>928 1202 1410000000 000</t>
  </si>
  <si>
    <t>928 1202 1400000000 000</t>
  </si>
  <si>
    <t>928 1202 0000000000 000</t>
  </si>
  <si>
    <t>928 1200 0000000000 000</t>
  </si>
  <si>
    <t>929 1105 2410110070 200</t>
  </si>
  <si>
    <t>929 1105 2410110070 000</t>
  </si>
  <si>
    <t>929 1105 2410100000 000</t>
  </si>
  <si>
    <t>929 1105 2410000000 000</t>
  </si>
  <si>
    <t>929 1105 2400000000 000</t>
  </si>
  <si>
    <t>929 1105 0410200190 800</t>
  </si>
  <si>
    <t>929 1105 0410200190 200</t>
  </si>
  <si>
    <t>929 1105 0410200190 100</t>
  </si>
  <si>
    <t>929 1105 0410200190 000</t>
  </si>
  <si>
    <t>929 1105 0410200000 000</t>
  </si>
  <si>
    <t>929 1105 0410000000 000</t>
  </si>
  <si>
    <t>929 1105 0400000000 000</t>
  </si>
  <si>
    <t>929 1105 0000000000 000</t>
  </si>
  <si>
    <t>929 1101 0410110070 200</t>
  </si>
  <si>
    <t>929 1101 0410110070 000</t>
  </si>
  <si>
    <t>929 1101 0410100000 000</t>
  </si>
  <si>
    <t>929 1101 0410000000 000</t>
  </si>
  <si>
    <t>929 1101 0400000000 000</t>
  </si>
  <si>
    <t>929 1101 0000000000 000</t>
  </si>
  <si>
    <t>929 1100 0000000000 000</t>
  </si>
  <si>
    <t>925 1004 1230160730 300</t>
  </si>
  <si>
    <t>925 1004 1230160730 200</t>
  </si>
  <si>
    <t>925 1004 1230160730 000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</si>
</sst>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00000"/>
    <numFmt numFmtId="176" formatCode="#,##0.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0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justify" wrapText="1"/>
    </xf>
    <xf numFmtId="176" fontId="6" fillId="0" borderId="10" xfId="0" applyNumberFormat="1" applyFont="1" applyBorder="1" applyAlignment="1">
      <alignment horizontal="center" wrapText="1"/>
    </xf>
    <xf numFmtId="174" fontId="6" fillId="0" borderId="0" xfId="0" applyNumberFormat="1" applyFont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justify" vertical="top" wrapText="1"/>
    </xf>
    <xf numFmtId="176" fontId="6" fillId="0" borderId="0" xfId="0" applyNumberFormat="1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6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justify" wrapText="1"/>
    </xf>
    <xf numFmtId="49" fontId="6" fillId="0" borderId="0" xfId="0" applyNumberFormat="1" applyFont="1" applyBorder="1" applyAlignment="1">
      <alignment wrapText="1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176" fontId="8" fillId="0" borderId="0" xfId="0" applyNumberFormat="1" applyFont="1" applyAlignment="1">
      <alignment/>
    </xf>
    <xf numFmtId="176" fontId="3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view="pageBreakPreview" zoomScale="85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71.8515625" style="6" customWidth="1"/>
    <col min="2" max="2" width="19.421875" style="6" customWidth="1"/>
    <col min="3" max="3" width="24.28125" style="6" customWidth="1"/>
    <col min="4" max="4" width="20.00390625" style="6" customWidth="1"/>
    <col min="5" max="5" width="14.421875" style="10" customWidth="1"/>
    <col min="6" max="16384" width="9.140625" style="6" customWidth="1"/>
  </cols>
  <sheetData>
    <row r="1" spans="3:5" s="4" customFormat="1" ht="18.75">
      <c r="C1" s="58" t="s">
        <v>816</v>
      </c>
      <c r="D1" s="58"/>
      <c r="E1" s="5"/>
    </row>
    <row r="2" spans="3:5" s="4" customFormat="1" ht="35.25" customHeight="1">
      <c r="C2" s="58" t="s">
        <v>815</v>
      </c>
      <c r="D2" s="58"/>
      <c r="E2" s="5"/>
    </row>
    <row r="3" spans="3:5" s="4" customFormat="1" ht="23.25" customHeight="1">
      <c r="C3" s="58" t="s">
        <v>817</v>
      </c>
      <c r="D3" s="58"/>
      <c r="E3" s="5"/>
    </row>
    <row r="4" spans="3:5" s="4" customFormat="1" ht="60" customHeight="1">
      <c r="C4" s="58" t="s">
        <v>818</v>
      </c>
      <c r="D4" s="58"/>
      <c r="E4" s="5"/>
    </row>
    <row r="5" spans="3:5" s="4" customFormat="1" ht="18.75">
      <c r="C5" s="5"/>
      <c r="D5" s="5"/>
      <c r="E5" s="5"/>
    </row>
    <row r="6" spans="3:5" s="4" customFormat="1" ht="18.75">
      <c r="C6" s="5"/>
      <c r="D6" s="5"/>
      <c r="E6" s="5"/>
    </row>
    <row r="7" spans="3:5" s="4" customFormat="1" ht="18.75">
      <c r="C7" s="5"/>
      <c r="D7" s="5"/>
      <c r="E7" s="5"/>
    </row>
    <row r="8" spans="1:5" s="4" customFormat="1" ht="43.5" customHeight="1">
      <c r="A8" s="58" t="s">
        <v>6</v>
      </c>
      <c r="B8" s="58"/>
      <c r="C8" s="58"/>
      <c r="D8" s="58"/>
      <c r="E8" s="5"/>
    </row>
    <row r="9" spans="1:4" ht="18.75">
      <c r="A9" s="8"/>
      <c r="B9" s="8"/>
      <c r="C9" s="8"/>
      <c r="D9" s="20"/>
    </row>
    <row r="10" spans="1:4" ht="18.75">
      <c r="A10" s="59" t="s">
        <v>590</v>
      </c>
      <c r="B10" s="59" t="s">
        <v>591</v>
      </c>
      <c r="C10" s="59"/>
      <c r="D10" s="59" t="s">
        <v>814</v>
      </c>
    </row>
    <row r="11" spans="1:4" ht="42" customHeight="1">
      <c r="A11" s="59"/>
      <c r="B11" s="9" t="s">
        <v>821</v>
      </c>
      <c r="C11" s="9" t="s">
        <v>820</v>
      </c>
      <c r="D11" s="59"/>
    </row>
    <row r="12" spans="1:4" ht="18.75">
      <c r="A12" s="11" t="s">
        <v>592</v>
      </c>
      <c r="B12" s="9">
        <v>2</v>
      </c>
      <c r="C12" s="9">
        <v>3</v>
      </c>
      <c r="D12" s="11">
        <v>4</v>
      </c>
    </row>
    <row r="13" spans="1:4" ht="37.5">
      <c r="A13" s="12" t="s">
        <v>157</v>
      </c>
      <c r="B13" s="17"/>
      <c r="C13" s="57" t="s">
        <v>594</v>
      </c>
      <c r="D13" s="18">
        <f>D14+D22+D25+D30+D32+D37+D39+D60+D68+D71+D73+D75+D77+D79+D81+D105+D109+D114+D126+D134+D139+D143+D146</f>
        <v>1327802.07883</v>
      </c>
    </row>
    <row r="14" spans="1:4" ht="23.25" customHeight="1">
      <c r="A14" s="22" t="s">
        <v>844</v>
      </c>
      <c r="B14" s="21" t="s">
        <v>822</v>
      </c>
      <c r="C14" s="21"/>
      <c r="D14" s="19">
        <f>D15+D16+D17+D18+D19+D20+D21</f>
        <v>3331.02065</v>
      </c>
    </row>
    <row r="15" spans="1:4" ht="37.5">
      <c r="A15" s="12" t="s">
        <v>228</v>
      </c>
      <c r="B15" s="21" t="s">
        <v>822</v>
      </c>
      <c r="C15" s="21" t="s">
        <v>579</v>
      </c>
      <c r="D15" s="19">
        <v>197.22927</v>
      </c>
    </row>
    <row r="16" spans="1:4" ht="37.5">
      <c r="A16" s="12" t="s">
        <v>229</v>
      </c>
      <c r="B16" s="21" t="s">
        <v>822</v>
      </c>
      <c r="C16" s="21" t="s">
        <v>578</v>
      </c>
      <c r="D16" s="19">
        <v>18.61048</v>
      </c>
    </row>
    <row r="17" spans="1:4" ht="23.25" customHeight="1">
      <c r="A17" s="12" t="s">
        <v>230</v>
      </c>
      <c r="B17" s="21" t="s">
        <v>822</v>
      </c>
      <c r="C17" s="21" t="s">
        <v>577</v>
      </c>
      <c r="D17" s="19">
        <v>475.3482</v>
      </c>
    </row>
    <row r="18" spans="1:4" ht="22.5" customHeight="1">
      <c r="A18" s="12" t="s">
        <v>231</v>
      </c>
      <c r="B18" s="21" t="s">
        <v>822</v>
      </c>
      <c r="C18" s="21" t="s">
        <v>576</v>
      </c>
      <c r="D18" s="19">
        <v>2170.50447</v>
      </c>
    </row>
    <row r="19" spans="1:4" ht="37.5">
      <c r="A19" s="12" t="s">
        <v>232</v>
      </c>
      <c r="B19" s="21" t="s">
        <v>822</v>
      </c>
      <c r="C19" s="21" t="s">
        <v>575</v>
      </c>
      <c r="D19" s="19">
        <v>0.32823</v>
      </c>
    </row>
    <row r="20" spans="1:4" ht="37.5">
      <c r="A20" s="12" t="s">
        <v>312</v>
      </c>
      <c r="B20" s="21" t="s">
        <v>822</v>
      </c>
      <c r="C20" s="21" t="s">
        <v>574</v>
      </c>
      <c r="D20" s="19">
        <v>22</v>
      </c>
    </row>
    <row r="21" spans="1:4" ht="39.75" customHeight="1">
      <c r="A21" s="12" t="s">
        <v>313</v>
      </c>
      <c r="B21" s="21" t="s">
        <v>822</v>
      </c>
      <c r="C21" s="21" t="s">
        <v>503</v>
      </c>
      <c r="D21" s="19">
        <v>447</v>
      </c>
    </row>
    <row r="22" spans="1:4" ht="37.5">
      <c r="A22" s="12" t="s">
        <v>847</v>
      </c>
      <c r="B22" s="21" t="s">
        <v>833</v>
      </c>
      <c r="C22" s="21"/>
      <c r="D22" s="19">
        <f>D23+D24</f>
        <v>1990.99</v>
      </c>
    </row>
    <row r="23" spans="1:4" ht="37.5">
      <c r="A23" s="12" t="s">
        <v>314</v>
      </c>
      <c r="B23" s="21" t="s">
        <v>833</v>
      </c>
      <c r="C23" s="21" t="s">
        <v>505</v>
      </c>
      <c r="D23" s="19">
        <v>1586.79</v>
      </c>
    </row>
    <row r="24" spans="1:4" ht="56.25">
      <c r="A24" s="12" t="s">
        <v>349</v>
      </c>
      <c r="B24" s="21" t="s">
        <v>833</v>
      </c>
      <c r="C24" s="21" t="s">
        <v>492</v>
      </c>
      <c r="D24" s="19">
        <v>404.2</v>
      </c>
    </row>
    <row r="25" spans="1:4" ht="18.75">
      <c r="A25" s="12" t="s">
        <v>152</v>
      </c>
      <c r="B25" s="13">
        <v>100</v>
      </c>
      <c r="C25" s="21"/>
      <c r="D25" s="19">
        <f>D26+D27+D28+D29</f>
        <v>643.0685</v>
      </c>
    </row>
    <row r="26" spans="1:4" ht="93.75" customHeight="1">
      <c r="A26" s="12" t="s">
        <v>371</v>
      </c>
      <c r="B26" s="13">
        <v>100</v>
      </c>
      <c r="C26" s="21" t="s">
        <v>573</v>
      </c>
      <c r="D26" s="19">
        <v>219.83881</v>
      </c>
    </row>
    <row r="27" spans="1:4" ht="113.25" customHeight="1">
      <c r="A27" s="12" t="s">
        <v>139</v>
      </c>
      <c r="B27" s="13">
        <v>100</v>
      </c>
      <c r="C27" s="21" t="s">
        <v>572</v>
      </c>
      <c r="D27" s="19">
        <v>3.35578</v>
      </c>
    </row>
    <row r="28" spans="1:4" ht="93" customHeight="1">
      <c r="A28" s="12" t="s">
        <v>140</v>
      </c>
      <c r="B28" s="13">
        <v>100</v>
      </c>
      <c r="C28" s="21" t="s">
        <v>571</v>
      </c>
      <c r="D28" s="19">
        <v>452.43502</v>
      </c>
    </row>
    <row r="29" spans="1:4" ht="94.5" customHeight="1">
      <c r="A29" s="12" t="s">
        <v>141</v>
      </c>
      <c r="B29" s="13">
        <v>100</v>
      </c>
      <c r="C29" s="21" t="s">
        <v>570</v>
      </c>
      <c r="D29" s="19">
        <v>-32.56111</v>
      </c>
    </row>
    <row r="30" spans="1:4" ht="18.75">
      <c r="A30" s="12" t="s">
        <v>848</v>
      </c>
      <c r="B30" s="13">
        <v>106</v>
      </c>
      <c r="C30" s="21"/>
      <c r="D30" s="19">
        <f>D31</f>
        <v>4</v>
      </c>
    </row>
    <row r="31" spans="1:4" ht="56.25">
      <c r="A31" s="12" t="s">
        <v>349</v>
      </c>
      <c r="B31" s="21" t="s">
        <v>837</v>
      </c>
      <c r="C31" s="21" t="s">
        <v>492</v>
      </c>
      <c r="D31" s="19">
        <v>4</v>
      </c>
    </row>
    <row r="32" spans="1:4" ht="37.5">
      <c r="A32" s="12" t="s">
        <v>846</v>
      </c>
      <c r="B32" s="13">
        <v>141</v>
      </c>
      <c r="C32" s="21"/>
      <c r="D32" s="19">
        <f>D33+D34+D35+D36</f>
        <v>884</v>
      </c>
    </row>
    <row r="33" spans="1:4" ht="58.5" customHeight="1">
      <c r="A33" s="12" t="s">
        <v>698</v>
      </c>
      <c r="B33" s="21" t="s">
        <v>831</v>
      </c>
      <c r="C33" s="21" t="s">
        <v>569</v>
      </c>
      <c r="D33" s="19">
        <v>14</v>
      </c>
    </row>
    <row r="34" spans="1:4" ht="75">
      <c r="A34" s="12" t="s">
        <v>700</v>
      </c>
      <c r="B34" s="21" t="s">
        <v>831</v>
      </c>
      <c r="C34" s="21" t="s">
        <v>568</v>
      </c>
      <c r="D34" s="19">
        <v>771</v>
      </c>
    </row>
    <row r="35" spans="1:4" ht="76.5" customHeight="1">
      <c r="A35" s="12" t="s">
        <v>348</v>
      </c>
      <c r="B35" s="21" t="s">
        <v>831</v>
      </c>
      <c r="C35" s="21" t="s">
        <v>507</v>
      </c>
      <c r="D35" s="19">
        <v>1</v>
      </c>
    </row>
    <row r="36" spans="1:4" ht="56.25">
      <c r="A36" s="12" t="s">
        <v>349</v>
      </c>
      <c r="B36" s="21" t="s">
        <v>831</v>
      </c>
      <c r="C36" s="21" t="s">
        <v>492</v>
      </c>
      <c r="D36" s="19">
        <v>98</v>
      </c>
    </row>
    <row r="37" spans="1:4" ht="18.75">
      <c r="A37" s="12" t="s">
        <v>849</v>
      </c>
      <c r="B37" s="13">
        <v>161</v>
      </c>
      <c r="C37" s="21"/>
      <c r="D37" s="19">
        <f>D38</f>
        <v>63</v>
      </c>
    </row>
    <row r="38" spans="1:4" ht="79.5" customHeight="1">
      <c r="A38" s="12" t="s">
        <v>347</v>
      </c>
      <c r="B38" s="21" t="s">
        <v>835</v>
      </c>
      <c r="C38" s="21" t="s">
        <v>504</v>
      </c>
      <c r="D38" s="19">
        <v>63</v>
      </c>
    </row>
    <row r="39" spans="1:4" ht="18.75">
      <c r="A39" s="12" t="s">
        <v>819</v>
      </c>
      <c r="B39" s="13">
        <v>182</v>
      </c>
      <c r="C39" s="21"/>
      <c r="D39" s="19">
        <f>D40+D41+D42+D43+D44+D45+D46+D47+D48+D49+D50+D51+D52+D53+D54+D55+D56+D57+D58+D59</f>
        <v>332963.4711699999</v>
      </c>
    </row>
    <row r="40" spans="1:4" ht="58.5" customHeight="1">
      <c r="A40" s="12" t="s">
        <v>595</v>
      </c>
      <c r="B40" s="13">
        <v>182</v>
      </c>
      <c r="C40" s="21" t="s">
        <v>567</v>
      </c>
      <c r="D40" s="19">
        <v>1409.42331</v>
      </c>
    </row>
    <row r="41" spans="1:4" ht="96" customHeight="1">
      <c r="A41" s="12" t="s">
        <v>129</v>
      </c>
      <c r="B41" s="13">
        <v>182</v>
      </c>
      <c r="C41" s="21" t="s">
        <v>566</v>
      </c>
      <c r="D41" s="19">
        <v>224879.57444</v>
      </c>
    </row>
    <row r="42" spans="1:4" ht="131.25" customHeight="1">
      <c r="A42" s="12" t="s">
        <v>130</v>
      </c>
      <c r="B42" s="13">
        <v>182</v>
      </c>
      <c r="C42" s="21" t="s">
        <v>565</v>
      </c>
      <c r="D42" s="19">
        <v>1504.19876</v>
      </c>
    </row>
    <row r="43" spans="1:4" ht="57" customHeight="1">
      <c r="A43" s="12" t="s">
        <v>873</v>
      </c>
      <c r="B43" s="13">
        <v>182</v>
      </c>
      <c r="C43" s="21" t="s">
        <v>564</v>
      </c>
      <c r="D43" s="19">
        <v>2807.51545</v>
      </c>
    </row>
    <row r="44" spans="1:4" ht="112.5" customHeight="1">
      <c r="A44" s="12" t="s">
        <v>370</v>
      </c>
      <c r="B44" s="13">
        <v>182</v>
      </c>
      <c r="C44" s="21" t="s">
        <v>563</v>
      </c>
      <c r="D44" s="19">
        <v>425.23229</v>
      </c>
    </row>
    <row r="45" spans="1:4" ht="37.5">
      <c r="A45" s="12" t="s">
        <v>142</v>
      </c>
      <c r="B45" s="13">
        <v>182</v>
      </c>
      <c r="C45" s="21" t="s">
        <v>562</v>
      </c>
      <c r="D45" s="19">
        <v>5798.57385</v>
      </c>
    </row>
    <row r="46" spans="1:4" ht="56.25">
      <c r="A46" s="12" t="s">
        <v>143</v>
      </c>
      <c r="B46" s="13">
        <v>182</v>
      </c>
      <c r="C46" s="21" t="s">
        <v>561</v>
      </c>
      <c r="D46" s="19">
        <v>1857.85719</v>
      </c>
    </row>
    <row r="47" spans="1:4" ht="37.5">
      <c r="A47" s="12" t="s">
        <v>144</v>
      </c>
      <c r="B47" s="13">
        <v>182</v>
      </c>
      <c r="C47" s="21" t="s">
        <v>560</v>
      </c>
      <c r="D47" s="19">
        <v>285.30229</v>
      </c>
    </row>
    <row r="48" spans="1:4" ht="37.5">
      <c r="A48" s="12" t="s">
        <v>145</v>
      </c>
      <c r="B48" s="13">
        <v>182</v>
      </c>
      <c r="C48" s="21" t="s">
        <v>559</v>
      </c>
      <c r="D48" s="19">
        <v>26786.75813</v>
      </c>
    </row>
    <row r="49" spans="1:4" ht="56.25">
      <c r="A49" s="12" t="s">
        <v>874</v>
      </c>
      <c r="B49" s="13">
        <v>182</v>
      </c>
      <c r="C49" s="21" t="s">
        <v>558</v>
      </c>
      <c r="D49" s="19">
        <v>6.03182</v>
      </c>
    </row>
    <row r="50" spans="1:4" ht="18.75">
      <c r="A50" s="12" t="s">
        <v>875</v>
      </c>
      <c r="B50" s="13">
        <v>182</v>
      </c>
      <c r="C50" s="21" t="s">
        <v>557</v>
      </c>
      <c r="D50" s="19">
        <v>61648.32462</v>
      </c>
    </row>
    <row r="51" spans="1:4" ht="37.5">
      <c r="A51" s="12" t="s">
        <v>876</v>
      </c>
      <c r="B51" s="13">
        <v>182</v>
      </c>
      <c r="C51" s="21" t="s">
        <v>556</v>
      </c>
      <c r="D51" s="19">
        <v>19.33528</v>
      </c>
    </row>
    <row r="52" spans="1:4" ht="56.25">
      <c r="A52" s="12" t="s">
        <v>877</v>
      </c>
      <c r="B52" s="13">
        <v>182</v>
      </c>
      <c r="C52" s="21" t="s">
        <v>555</v>
      </c>
      <c r="D52" s="19">
        <v>149.85261</v>
      </c>
    </row>
    <row r="53" spans="1:4" ht="59.25" customHeight="1">
      <c r="A53" s="12" t="s">
        <v>878</v>
      </c>
      <c r="B53" s="13">
        <v>182</v>
      </c>
      <c r="C53" s="21" t="s">
        <v>554</v>
      </c>
      <c r="D53" s="19">
        <v>5283.89774</v>
      </c>
    </row>
    <row r="54" spans="1:4" ht="113.25" customHeight="1">
      <c r="A54" s="12" t="s">
        <v>880</v>
      </c>
      <c r="B54" s="13">
        <v>182</v>
      </c>
      <c r="C54" s="21" t="s">
        <v>553</v>
      </c>
      <c r="D54" s="19">
        <v>7.9864</v>
      </c>
    </row>
    <row r="55" spans="1:4" ht="77.25" customHeight="1">
      <c r="A55" s="12" t="s">
        <v>219</v>
      </c>
      <c r="B55" s="13">
        <v>182</v>
      </c>
      <c r="C55" s="21" t="s">
        <v>517</v>
      </c>
      <c r="D55" s="19">
        <v>0.27838</v>
      </c>
    </row>
    <row r="56" spans="1:4" ht="37.5">
      <c r="A56" s="12" t="s">
        <v>220</v>
      </c>
      <c r="B56" s="13">
        <v>182</v>
      </c>
      <c r="C56" s="21" t="s">
        <v>516</v>
      </c>
      <c r="D56" s="19">
        <v>7.43604</v>
      </c>
    </row>
    <row r="57" spans="1:4" ht="96" customHeight="1">
      <c r="A57" s="12" t="s">
        <v>694</v>
      </c>
      <c r="B57" s="21" t="s">
        <v>829</v>
      </c>
      <c r="C57" s="21" t="s">
        <v>515</v>
      </c>
      <c r="D57" s="19">
        <v>18.41757</v>
      </c>
    </row>
    <row r="58" spans="1:4" ht="75">
      <c r="A58" s="12" t="s">
        <v>695</v>
      </c>
      <c r="B58" s="21" t="s">
        <v>829</v>
      </c>
      <c r="C58" s="21" t="s">
        <v>514</v>
      </c>
      <c r="D58" s="19">
        <v>4.475</v>
      </c>
    </row>
    <row r="59" spans="1:4" ht="79.5" customHeight="1">
      <c r="A59" s="12" t="s">
        <v>696</v>
      </c>
      <c r="B59" s="21" t="s">
        <v>829</v>
      </c>
      <c r="C59" s="21" t="s">
        <v>513</v>
      </c>
      <c r="D59" s="19">
        <v>63</v>
      </c>
    </row>
    <row r="60" spans="1:4" ht="18.75">
      <c r="A60" s="12" t="s">
        <v>845</v>
      </c>
      <c r="B60" s="13">
        <v>188</v>
      </c>
      <c r="C60" s="21"/>
      <c r="D60" s="19">
        <f>D61+D62+D63+D64+D65+D66+D67</f>
        <v>2169.51322</v>
      </c>
    </row>
    <row r="61" spans="1:4" ht="93.75">
      <c r="A61" s="12" t="s">
        <v>879</v>
      </c>
      <c r="B61" s="13">
        <v>188</v>
      </c>
      <c r="C61" s="21" t="s">
        <v>512</v>
      </c>
      <c r="D61" s="19">
        <v>4.69</v>
      </c>
    </row>
    <row r="62" spans="1:4" ht="37.5">
      <c r="A62" s="12" t="s">
        <v>882</v>
      </c>
      <c r="B62" s="13">
        <v>188</v>
      </c>
      <c r="C62" s="21" t="s">
        <v>511</v>
      </c>
      <c r="D62" s="19">
        <v>89.512</v>
      </c>
    </row>
    <row r="63" spans="1:4" ht="75">
      <c r="A63" s="12" t="s">
        <v>697</v>
      </c>
      <c r="B63" s="21" t="s">
        <v>830</v>
      </c>
      <c r="C63" s="21" t="s">
        <v>510</v>
      </c>
      <c r="D63" s="19">
        <v>34.5</v>
      </c>
    </row>
    <row r="64" spans="1:4" ht="75">
      <c r="A64" s="12" t="s">
        <v>310</v>
      </c>
      <c r="B64" s="21" t="s">
        <v>830</v>
      </c>
      <c r="C64" s="21" t="s">
        <v>509</v>
      </c>
      <c r="D64" s="19">
        <v>243.78091</v>
      </c>
    </row>
    <row r="65" spans="1:4" ht="37.5">
      <c r="A65" s="12" t="s">
        <v>701</v>
      </c>
      <c r="B65" s="21" t="s">
        <v>830</v>
      </c>
      <c r="C65" s="21" t="s">
        <v>508</v>
      </c>
      <c r="D65" s="19">
        <v>100.55498</v>
      </c>
    </row>
    <row r="66" spans="1:4" ht="78" customHeight="1">
      <c r="A66" s="12" t="s">
        <v>348</v>
      </c>
      <c r="B66" s="21" t="s">
        <v>830</v>
      </c>
      <c r="C66" s="21" t="s">
        <v>507</v>
      </c>
      <c r="D66" s="19">
        <v>311.49103</v>
      </c>
    </row>
    <row r="67" spans="1:4" ht="56.25">
      <c r="A67" s="12" t="s">
        <v>349</v>
      </c>
      <c r="B67" s="21" t="s">
        <v>830</v>
      </c>
      <c r="C67" s="21" t="s">
        <v>492</v>
      </c>
      <c r="D67" s="19">
        <v>1384.9843</v>
      </c>
    </row>
    <row r="68" spans="1:4" ht="37.5">
      <c r="A68" s="12" t="s">
        <v>153</v>
      </c>
      <c r="B68" s="13">
        <v>321</v>
      </c>
      <c r="C68" s="21"/>
      <c r="D68" s="19">
        <f>D69+D70</f>
        <v>4867.0391</v>
      </c>
    </row>
    <row r="69" spans="1:4" ht="56.25">
      <c r="A69" s="12" t="s">
        <v>881</v>
      </c>
      <c r="B69" s="13">
        <v>321</v>
      </c>
      <c r="C69" s="21" t="s">
        <v>506</v>
      </c>
      <c r="D69" s="19">
        <v>4622.02801</v>
      </c>
    </row>
    <row r="70" spans="1:4" ht="37.5">
      <c r="A70" s="12" t="s">
        <v>314</v>
      </c>
      <c r="B70" s="21" t="s">
        <v>834</v>
      </c>
      <c r="C70" s="21" t="s">
        <v>505</v>
      </c>
      <c r="D70" s="19">
        <v>245.01109</v>
      </c>
    </row>
    <row r="71" spans="1:4" ht="18.75">
      <c r="A71" s="12" t="s">
        <v>363</v>
      </c>
      <c r="B71" s="21" t="s">
        <v>836</v>
      </c>
      <c r="C71" s="21"/>
      <c r="D71" s="19">
        <f>D72</f>
        <v>27</v>
      </c>
    </row>
    <row r="72" spans="1:4" ht="78.75" customHeight="1">
      <c r="A72" s="12" t="s">
        <v>347</v>
      </c>
      <c r="B72" s="21" t="s">
        <v>836</v>
      </c>
      <c r="C72" s="21" t="s">
        <v>504</v>
      </c>
      <c r="D72" s="19">
        <v>27</v>
      </c>
    </row>
    <row r="73" spans="1:4" ht="39.75" customHeight="1">
      <c r="A73" s="12" t="s">
        <v>154</v>
      </c>
      <c r="B73" s="21" t="s">
        <v>838</v>
      </c>
      <c r="C73" s="21"/>
      <c r="D73" s="19">
        <f>D74</f>
        <v>18.5</v>
      </c>
    </row>
    <row r="74" spans="1:4" ht="56.25">
      <c r="A74" s="12" t="s">
        <v>349</v>
      </c>
      <c r="B74" s="21" t="s">
        <v>838</v>
      </c>
      <c r="C74" s="21" t="s">
        <v>492</v>
      </c>
      <c r="D74" s="19">
        <v>18.5</v>
      </c>
    </row>
    <row r="75" spans="1:4" ht="37.5">
      <c r="A75" s="12" t="s">
        <v>155</v>
      </c>
      <c r="B75" s="21" t="s">
        <v>839</v>
      </c>
      <c r="C75" s="21"/>
      <c r="D75" s="19">
        <f>D76</f>
        <v>190.5</v>
      </c>
    </row>
    <row r="76" spans="1:4" ht="56.25">
      <c r="A76" s="12" t="s">
        <v>349</v>
      </c>
      <c r="B76" s="21" t="s">
        <v>839</v>
      </c>
      <c r="C76" s="21" t="s">
        <v>492</v>
      </c>
      <c r="D76" s="19">
        <v>190.5</v>
      </c>
    </row>
    <row r="77" spans="1:4" ht="21.75" customHeight="1">
      <c r="A77" s="12" t="s">
        <v>362</v>
      </c>
      <c r="B77" s="21" t="s">
        <v>840</v>
      </c>
      <c r="C77" s="21"/>
      <c r="D77" s="19">
        <f>D78</f>
        <v>167</v>
      </c>
    </row>
    <row r="78" spans="1:4" ht="58.5" customHeight="1">
      <c r="A78" s="12" t="s">
        <v>349</v>
      </c>
      <c r="B78" s="21" t="s">
        <v>840</v>
      </c>
      <c r="C78" s="21" t="s">
        <v>492</v>
      </c>
      <c r="D78" s="19">
        <v>167</v>
      </c>
    </row>
    <row r="79" spans="1:4" ht="18.75">
      <c r="A79" s="23" t="s">
        <v>361</v>
      </c>
      <c r="B79" s="13">
        <v>854</v>
      </c>
      <c r="C79" s="21"/>
      <c r="D79" s="19">
        <f>D80</f>
        <v>-10</v>
      </c>
    </row>
    <row r="80" spans="1:4" ht="38.25" customHeight="1">
      <c r="A80" s="12" t="s">
        <v>313</v>
      </c>
      <c r="B80" s="21" t="s">
        <v>832</v>
      </c>
      <c r="C80" s="21" t="s">
        <v>503</v>
      </c>
      <c r="D80" s="19">
        <v>-10</v>
      </c>
    </row>
    <row r="81" spans="1:4" ht="21.75" customHeight="1">
      <c r="A81" s="12" t="s">
        <v>465</v>
      </c>
      <c r="B81" s="21" t="s">
        <v>823</v>
      </c>
      <c r="C81" s="21"/>
      <c r="D81" s="19">
        <f>D82+D83+D84+D85+D86+D87+D88+D89+D90+D91+D92+D93+D94+D95+D96+D97+D98+D99+D100+D101+D102+D103+D104</f>
        <v>46380.18302</v>
      </c>
    </row>
    <row r="82" spans="1:4" ht="37.5">
      <c r="A82" s="12" t="s">
        <v>883</v>
      </c>
      <c r="B82" s="13">
        <v>902</v>
      </c>
      <c r="C82" s="21" t="s">
        <v>502</v>
      </c>
      <c r="D82" s="19">
        <v>75</v>
      </c>
    </row>
    <row r="83" spans="1:4" ht="93.75" customHeight="1">
      <c r="A83" s="12" t="s">
        <v>223</v>
      </c>
      <c r="B83" s="13">
        <v>902</v>
      </c>
      <c r="C83" s="21" t="s">
        <v>501</v>
      </c>
      <c r="D83" s="19">
        <v>8.91035</v>
      </c>
    </row>
    <row r="84" spans="1:4" ht="41.25" customHeight="1">
      <c r="A84" s="12" t="s">
        <v>224</v>
      </c>
      <c r="B84" s="13">
        <v>902</v>
      </c>
      <c r="C84" s="21" t="s">
        <v>500</v>
      </c>
      <c r="D84" s="19">
        <v>1533.62963</v>
      </c>
    </row>
    <row r="85" spans="1:4" ht="60.75" customHeight="1">
      <c r="A85" s="12" t="s">
        <v>226</v>
      </c>
      <c r="B85" s="13">
        <v>902</v>
      </c>
      <c r="C85" s="21" t="s">
        <v>499</v>
      </c>
      <c r="D85" s="19">
        <v>148.51106</v>
      </c>
    </row>
    <row r="86" spans="1:4" ht="94.5" customHeight="1">
      <c r="A86" s="12" t="s">
        <v>227</v>
      </c>
      <c r="B86" s="13">
        <v>902</v>
      </c>
      <c r="C86" s="21" t="s">
        <v>498</v>
      </c>
      <c r="D86" s="19">
        <v>242.67542</v>
      </c>
    </row>
    <row r="87" spans="1:4" ht="40.5" customHeight="1">
      <c r="A87" s="12" t="s">
        <v>233</v>
      </c>
      <c r="B87" s="21" t="s">
        <v>823</v>
      </c>
      <c r="C87" s="21" t="s">
        <v>497</v>
      </c>
      <c r="D87" s="19">
        <v>186.2</v>
      </c>
    </row>
    <row r="88" spans="1:4" ht="56.25">
      <c r="A88" s="12" t="s">
        <v>234</v>
      </c>
      <c r="B88" s="21" t="s">
        <v>823</v>
      </c>
      <c r="C88" s="21" t="s">
        <v>478</v>
      </c>
      <c r="D88" s="19">
        <v>22.09805</v>
      </c>
    </row>
    <row r="89" spans="1:4" ht="37.5">
      <c r="A89" s="12" t="s">
        <v>235</v>
      </c>
      <c r="B89" s="21" t="s">
        <v>823</v>
      </c>
      <c r="C89" s="21" t="s">
        <v>471</v>
      </c>
      <c r="D89" s="19">
        <v>351.63174</v>
      </c>
    </row>
    <row r="90" spans="1:4" ht="112.5" customHeight="1">
      <c r="A90" s="12" t="s">
        <v>236</v>
      </c>
      <c r="B90" s="21" t="s">
        <v>823</v>
      </c>
      <c r="C90" s="21" t="s">
        <v>496</v>
      </c>
      <c r="D90" s="19">
        <v>34.3</v>
      </c>
    </row>
    <row r="91" spans="1:4" ht="115.5" customHeight="1">
      <c r="A91" s="12" t="s">
        <v>237</v>
      </c>
      <c r="B91" s="21" t="s">
        <v>823</v>
      </c>
      <c r="C91" s="21" t="s">
        <v>495</v>
      </c>
      <c r="D91" s="19">
        <v>274.15821</v>
      </c>
    </row>
    <row r="92" spans="1:4" ht="75" customHeight="1">
      <c r="A92" s="12" t="s">
        <v>693</v>
      </c>
      <c r="B92" s="21" t="s">
        <v>823</v>
      </c>
      <c r="C92" s="21" t="s">
        <v>494</v>
      </c>
      <c r="D92" s="19">
        <v>63.51</v>
      </c>
    </row>
    <row r="93" spans="1:4" ht="78" customHeight="1">
      <c r="A93" s="12" t="s">
        <v>311</v>
      </c>
      <c r="B93" s="21" t="s">
        <v>823</v>
      </c>
      <c r="C93" s="21" t="s">
        <v>493</v>
      </c>
      <c r="D93" s="19">
        <v>15.6</v>
      </c>
    </row>
    <row r="94" spans="1:4" ht="56.25">
      <c r="A94" s="12" t="s">
        <v>349</v>
      </c>
      <c r="B94" s="21" t="s">
        <v>823</v>
      </c>
      <c r="C94" s="21" t="s">
        <v>492</v>
      </c>
      <c r="D94" s="19">
        <v>155.77809</v>
      </c>
    </row>
    <row r="95" spans="1:4" ht="22.5" customHeight="1">
      <c r="A95" s="12" t="s">
        <v>351</v>
      </c>
      <c r="B95" s="21" t="s">
        <v>823</v>
      </c>
      <c r="C95" s="21" t="s">
        <v>477</v>
      </c>
      <c r="D95" s="19">
        <v>421.3255</v>
      </c>
    </row>
    <row r="96" spans="1:4" ht="75">
      <c r="A96" s="12" t="s">
        <v>353</v>
      </c>
      <c r="B96" s="21" t="s">
        <v>823</v>
      </c>
      <c r="C96" s="21" t="s">
        <v>491</v>
      </c>
      <c r="D96" s="19">
        <v>2500</v>
      </c>
    </row>
    <row r="97" spans="1:4" ht="18.75">
      <c r="A97" s="12" t="s">
        <v>354</v>
      </c>
      <c r="B97" s="21" t="s">
        <v>823</v>
      </c>
      <c r="C97" s="21" t="s">
        <v>473</v>
      </c>
      <c r="D97" s="19">
        <v>9636.24085</v>
      </c>
    </row>
    <row r="98" spans="1:4" ht="59.25" customHeight="1">
      <c r="A98" s="12" t="s">
        <v>355</v>
      </c>
      <c r="B98" s="21" t="s">
        <v>823</v>
      </c>
      <c r="C98" s="21" t="s">
        <v>490</v>
      </c>
      <c r="D98" s="19">
        <v>58.88</v>
      </c>
    </row>
    <row r="99" spans="1:4" ht="39.75" customHeight="1">
      <c r="A99" s="12" t="s">
        <v>1149</v>
      </c>
      <c r="B99" s="21" t="s">
        <v>823</v>
      </c>
      <c r="C99" s="21" t="s">
        <v>472</v>
      </c>
      <c r="D99" s="19">
        <v>23558.01047</v>
      </c>
    </row>
    <row r="100" spans="1:4" ht="75">
      <c r="A100" s="12" t="s">
        <v>1152</v>
      </c>
      <c r="B100" s="21" t="s">
        <v>823</v>
      </c>
      <c r="C100" s="21" t="s">
        <v>489</v>
      </c>
      <c r="D100" s="19">
        <v>333.5</v>
      </c>
    </row>
    <row r="101" spans="1:4" ht="78" customHeight="1">
      <c r="A101" s="12" t="s">
        <v>1153</v>
      </c>
      <c r="B101" s="21" t="s">
        <v>823</v>
      </c>
      <c r="C101" s="21" t="s">
        <v>487</v>
      </c>
      <c r="D101" s="19">
        <v>5747.775</v>
      </c>
    </row>
    <row r="102" spans="1:4" ht="40.5" customHeight="1">
      <c r="A102" s="12" t="s">
        <v>1154</v>
      </c>
      <c r="B102" s="21" t="s">
        <v>823</v>
      </c>
      <c r="C102" s="21" t="s">
        <v>488</v>
      </c>
      <c r="D102" s="19">
        <v>681.88603</v>
      </c>
    </row>
    <row r="103" spans="1:4" ht="93.75">
      <c r="A103" s="12" t="s">
        <v>1155</v>
      </c>
      <c r="B103" s="21" t="s">
        <v>823</v>
      </c>
      <c r="C103" s="21" t="s">
        <v>483</v>
      </c>
      <c r="D103" s="19">
        <v>559.1</v>
      </c>
    </row>
    <row r="104" spans="1:4" ht="58.5" customHeight="1">
      <c r="A104" s="12" t="s">
        <v>811</v>
      </c>
      <c r="B104" s="21" t="s">
        <v>823</v>
      </c>
      <c r="C104" s="21" t="s">
        <v>470</v>
      </c>
      <c r="D104" s="19">
        <v>-228.53738</v>
      </c>
    </row>
    <row r="105" spans="1:4" ht="37.5">
      <c r="A105" s="12" t="s">
        <v>466</v>
      </c>
      <c r="B105" s="21" t="s">
        <v>841</v>
      </c>
      <c r="C105" s="21"/>
      <c r="D105" s="19">
        <f>D106+D107+D108</f>
        <v>88249.47283999999</v>
      </c>
    </row>
    <row r="106" spans="1:4" ht="56.25">
      <c r="A106" s="12" t="s">
        <v>221</v>
      </c>
      <c r="B106" s="13">
        <v>905</v>
      </c>
      <c r="C106" s="21" t="s">
        <v>486</v>
      </c>
      <c r="D106" s="19">
        <v>68.07284</v>
      </c>
    </row>
    <row r="107" spans="1:4" ht="37.5">
      <c r="A107" s="12" t="s">
        <v>352</v>
      </c>
      <c r="B107" s="21" t="s">
        <v>841</v>
      </c>
      <c r="C107" s="21" t="s">
        <v>485</v>
      </c>
      <c r="D107" s="19">
        <v>77991.2</v>
      </c>
    </row>
    <row r="108" spans="1:4" ht="18.75">
      <c r="A108" s="12" t="s">
        <v>354</v>
      </c>
      <c r="B108" s="21" t="s">
        <v>841</v>
      </c>
      <c r="C108" s="21" t="s">
        <v>473</v>
      </c>
      <c r="D108" s="19">
        <v>10190.2</v>
      </c>
    </row>
    <row r="109" spans="1:4" ht="37.5">
      <c r="A109" s="12" t="s">
        <v>524</v>
      </c>
      <c r="B109" s="21" t="s">
        <v>826</v>
      </c>
      <c r="C109" s="21"/>
      <c r="D109" s="19">
        <f>D110+D111+D112+D113</f>
        <v>828.85487</v>
      </c>
    </row>
    <row r="110" spans="1:4" ht="37.5">
      <c r="A110" s="12" t="s">
        <v>235</v>
      </c>
      <c r="B110" s="21" t="s">
        <v>826</v>
      </c>
      <c r="C110" s="21" t="s">
        <v>471</v>
      </c>
      <c r="D110" s="19">
        <v>2.22847</v>
      </c>
    </row>
    <row r="111" spans="1:4" ht="40.5" customHeight="1">
      <c r="A111" s="12" t="s">
        <v>699</v>
      </c>
      <c r="B111" s="21" t="s">
        <v>826</v>
      </c>
      <c r="C111" s="21" t="s">
        <v>484</v>
      </c>
      <c r="D111" s="19">
        <v>10</v>
      </c>
    </row>
    <row r="112" spans="1:4" ht="93.75">
      <c r="A112" s="12" t="s">
        <v>1155</v>
      </c>
      <c r="B112" s="21" t="s">
        <v>826</v>
      </c>
      <c r="C112" s="21" t="s">
        <v>483</v>
      </c>
      <c r="D112" s="19">
        <v>842</v>
      </c>
    </row>
    <row r="113" spans="1:4" ht="57" customHeight="1">
      <c r="A113" s="12" t="s">
        <v>811</v>
      </c>
      <c r="B113" s="21" t="s">
        <v>826</v>
      </c>
      <c r="C113" s="21" t="s">
        <v>470</v>
      </c>
      <c r="D113" s="19">
        <v>-25.3736</v>
      </c>
    </row>
    <row r="114" spans="1:4" ht="37.5">
      <c r="A114" s="12" t="s">
        <v>462</v>
      </c>
      <c r="B114" s="21" t="s">
        <v>824</v>
      </c>
      <c r="C114" s="21"/>
      <c r="D114" s="19">
        <f>D115+D116+D117+D118+D119+D120+D121+D122+D123+D124+D125</f>
        <v>690394.71945</v>
      </c>
    </row>
    <row r="115" spans="1:4" ht="56.25">
      <c r="A115" s="12" t="s">
        <v>234</v>
      </c>
      <c r="B115" s="21" t="s">
        <v>824</v>
      </c>
      <c r="C115" s="21" t="s">
        <v>478</v>
      </c>
      <c r="D115" s="19">
        <v>275.91266</v>
      </c>
    </row>
    <row r="116" spans="1:4" ht="37.5">
      <c r="A116" s="12" t="s">
        <v>235</v>
      </c>
      <c r="B116" s="21" t="s">
        <v>824</v>
      </c>
      <c r="C116" s="21" t="s">
        <v>471</v>
      </c>
      <c r="D116" s="19">
        <v>12.29459</v>
      </c>
    </row>
    <row r="117" spans="1:4" ht="37.5">
      <c r="A117" s="12" t="s">
        <v>350</v>
      </c>
      <c r="B117" s="21" t="s">
        <v>824</v>
      </c>
      <c r="C117" s="21" t="s">
        <v>482</v>
      </c>
      <c r="D117" s="19">
        <v>23.78138</v>
      </c>
    </row>
    <row r="118" spans="1:4" ht="25.5" customHeight="1">
      <c r="A118" s="12" t="s">
        <v>351</v>
      </c>
      <c r="B118" s="21" t="s">
        <v>824</v>
      </c>
      <c r="C118" s="21" t="s">
        <v>477</v>
      </c>
      <c r="D118" s="19">
        <v>21.65839</v>
      </c>
    </row>
    <row r="119" spans="1:4" ht="18.75">
      <c r="A119" s="12" t="s">
        <v>354</v>
      </c>
      <c r="B119" s="21" t="s">
        <v>824</v>
      </c>
      <c r="C119" s="21" t="s">
        <v>473</v>
      </c>
      <c r="D119" s="19">
        <v>9806.6</v>
      </c>
    </row>
    <row r="120" spans="1:4" ht="38.25" customHeight="1">
      <c r="A120" s="12" t="s">
        <v>1149</v>
      </c>
      <c r="B120" s="21" t="s">
        <v>824</v>
      </c>
      <c r="C120" s="21" t="s">
        <v>472</v>
      </c>
      <c r="D120" s="19">
        <v>532478.22825</v>
      </c>
    </row>
    <row r="121" spans="1:4" ht="58.5" customHeight="1">
      <c r="A121" s="12" t="s">
        <v>1150</v>
      </c>
      <c r="B121" s="21" t="s">
        <v>824</v>
      </c>
      <c r="C121" s="21" t="s">
        <v>481</v>
      </c>
      <c r="D121" s="19">
        <v>141423.18907</v>
      </c>
    </row>
    <row r="122" spans="1:4" ht="93.75" customHeight="1">
      <c r="A122" s="12" t="s">
        <v>1151</v>
      </c>
      <c r="B122" s="21" t="s">
        <v>824</v>
      </c>
      <c r="C122" s="21" t="s">
        <v>480</v>
      </c>
      <c r="D122" s="19">
        <v>5924.86257</v>
      </c>
    </row>
    <row r="123" spans="1:4" ht="37.5">
      <c r="A123" s="12" t="s">
        <v>809</v>
      </c>
      <c r="B123" s="21" t="s">
        <v>824</v>
      </c>
      <c r="C123" s="21" t="s">
        <v>475</v>
      </c>
      <c r="D123" s="19">
        <v>504.977</v>
      </c>
    </row>
    <row r="124" spans="1:4" ht="40.5" customHeight="1">
      <c r="A124" s="12" t="s">
        <v>810</v>
      </c>
      <c r="B124" s="21" t="s">
        <v>824</v>
      </c>
      <c r="C124" s="21" t="s">
        <v>479</v>
      </c>
      <c r="D124" s="19">
        <v>2.94139</v>
      </c>
    </row>
    <row r="125" spans="1:4" ht="59.25" customHeight="1">
      <c r="A125" s="12" t="s">
        <v>811</v>
      </c>
      <c r="B125" s="21" t="s">
        <v>824</v>
      </c>
      <c r="C125" s="21" t="s">
        <v>470</v>
      </c>
      <c r="D125" s="19">
        <v>-79.72585</v>
      </c>
    </row>
    <row r="126" spans="1:4" ht="37.5">
      <c r="A126" s="12" t="s">
        <v>463</v>
      </c>
      <c r="B126" s="21" t="s">
        <v>825</v>
      </c>
      <c r="C126" s="21"/>
      <c r="D126" s="19">
        <f>D127+D128+D129+D130+D131+D132+D133</f>
        <v>7637.158129999999</v>
      </c>
    </row>
    <row r="127" spans="1:4" ht="56.25">
      <c r="A127" s="12" t="s">
        <v>234</v>
      </c>
      <c r="B127" s="21" t="s">
        <v>825</v>
      </c>
      <c r="C127" s="21" t="s">
        <v>478</v>
      </c>
      <c r="D127" s="19">
        <v>178.23599</v>
      </c>
    </row>
    <row r="128" spans="1:4" ht="22.5" customHeight="1">
      <c r="A128" s="12" t="s">
        <v>351</v>
      </c>
      <c r="B128" s="21" t="s">
        <v>825</v>
      </c>
      <c r="C128" s="21" t="s">
        <v>477</v>
      </c>
      <c r="D128" s="19">
        <v>1.5</v>
      </c>
    </row>
    <row r="129" spans="1:4" ht="18.75">
      <c r="A129" s="12" t="s">
        <v>354</v>
      </c>
      <c r="B129" s="21" t="s">
        <v>825</v>
      </c>
      <c r="C129" s="21" t="s">
        <v>473</v>
      </c>
      <c r="D129" s="19">
        <v>6225.98396</v>
      </c>
    </row>
    <row r="130" spans="1:4" ht="41.25" customHeight="1">
      <c r="A130" s="12" t="s">
        <v>1149</v>
      </c>
      <c r="B130" s="21" t="s">
        <v>825</v>
      </c>
      <c r="C130" s="21" t="s">
        <v>472</v>
      </c>
      <c r="D130" s="19">
        <v>235.7</v>
      </c>
    </row>
    <row r="131" spans="1:4" ht="56.25">
      <c r="A131" s="12" t="s">
        <v>807</v>
      </c>
      <c r="B131" s="21" t="s">
        <v>825</v>
      </c>
      <c r="C131" s="21" t="s">
        <v>476</v>
      </c>
      <c r="D131" s="19">
        <v>25</v>
      </c>
    </row>
    <row r="132" spans="1:4" ht="37.5">
      <c r="A132" s="12" t="s">
        <v>809</v>
      </c>
      <c r="B132" s="21" t="s">
        <v>825</v>
      </c>
      <c r="C132" s="21" t="s">
        <v>475</v>
      </c>
      <c r="D132" s="19">
        <v>1807.462</v>
      </c>
    </row>
    <row r="133" spans="1:4" ht="56.25" customHeight="1">
      <c r="A133" s="12" t="s">
        <v>811</v>
      </c>
      <c r="B133" s="21" t="s">
        <v>825</v>
      </c>
      <c r="C133" s="21" t="s">
        <v>470</v>
      </c>
      <c r="D133" s="19">
        <v>-836.72382</v>
      </c>
    </row>
    <row r="134" spans="1:4" ht="37.5">
      <c r="A134" s="12" t="s">
        <v>340</v>
      </c>
      <c r="B134" s="21" t="s">
        <v>843</v>
      </c>
      <c r="C134" s="21"/>
      <c r="D134" s="19">
        <f>D135+D136+D137+D138</f>
        <v>83449.88429</v>
      </c>
    </row>
    <row r="135" spans="1:4" ht="18.75">
      <c r="A135" s="12" t="s">
        <v>354</v>
      </c>
      <c r="B135" s="21" t="s">
        <v>843</v>
      </c>
      <c r="C135" s="21" t="s">
        <v>473</v>
      </c>
      <c r="D135" s="19">
        <v>720.5</v>
      </c>
    </row>
    <row r="136" spans="1:4" ht="41.25" customHeight="1">
      <c r="A136" s="12" t="s">
        <v>1149</v>
      </c>
      <c r="B136" s="21" t="s">
        <v>843</v>
      </c>
      <c r="C136" s="21" t="s">
        <v>472</v>
      </c>
      <c r="D136" s="19">
        <v>81949.7</v>
      </c>
    </row>
    <row r="137" spans="1:4" ht="37.5">
      <c r="A137" s="12" t="s">
        <v>808</v>
      </c>
      <c r="B137" s="21" t="s">
        <v>843</v>
      </c>
      <c r="C137" s="21" t="s">
        <v>474</v>
      </c>
      <c r="D137" s="19">
        <v>779.89744</v>
      </c>
    </row>
    <row r="138" spans="1:4" ht="59.25" customHeight="1">
      <c r="A138" s="12" t="s">
        <v>811</v>
      </c>
      <c r="B138" s="21" t="s">
        <v>843</v>
      </c>
      <c r="C138" s="21" t="s">
        <v>470</v>
      </c>
      <c r="D138" s="19">
        <v>-0.21315</v>
      </c>
    </row>
    <row r="139" spans="1:4" ht="40.5" customHeight="1">
      <c r="A139" s="12" t="s">
        <v>119</v>
      </c>
      <c r="B139" s="21" t="s">
        <v>842</v>
      </c>
      <c r="C139" s="21"/>
      <c r="D139" s="19">
        <f>D140+D141+D142</f>
        <v>13762.027</v>
      </c>
    </row>
    <row r="140" spans="1:4" ht="18.75">
      <c r="A140" s="12" t="s">
        <v>354</v>
      </c>
      <c r="B140" s="21" t="s">
        <v>842</v>
      </c>
      <c r="C140" s="21" t="s">
        <v>473</v>
      </c>
      <c r="D140" s="19">
        <v>13665</v>
      </c>
    </row>
    <row r="141" spans="1:4" ht="41.25" customHeight="1">
      <c r="A141" s="12" t="s">
        <v>1149</v>
      </c>
      <c r="B141" s="21" t="s">
        <v>842</v>
      </c>
      <c r="C141" s="21" t="s">
        <v>472</v>
      </c>
      <c r="D141" s="19">
        <v>102.4</v>
      </c>
    </row>
    <row r="142" spans="1:4" ht="57" customHeight="1">
      <c r="A142" s="12" t="s">
        <v>811</v>
      </c>
      <c r="B142" s="21" t="s">
        <v>842</v>
      </c>
      <c r="C142" s="21" t="s">
        <v>470</v>
      </c>
      <c r="D142" s="19">
        <v>-5.373</v>
      </c>
    </row>
    <row r="143" spans="1:4" ht="37.5">
      <c r="A143" s="12" t="s">
        <v>464</v>
      </c>
      <c r="B143" s="21" t="s">
        <v>827</v>
      </c>
      <c r="C143" s="21"/>
      <c r="D143" s="19">
        <f>D144+D145</f>
        <v>1.410260000000001</v>
      </c>
    </row>
    <row r="144" spans="1:4" ht="37.5">
      <c r="A144" s="12" t="s">
        <v>235</v>
      </c>
      <c r="B144" s="21" t="s">
        <v>827</v>
      </c>
      <c r="C144" s="21" t="s">
        <v>471</v>
      </c>
      <c r="D144" s="19">
        <v>10.68546</v>
      </c>
    </row>
    <row r="145" spans="1:4" ht="57" customHeight="1">
      <c r="A145" s="12" t="s">
        <v>811</v>
      </c>
      <c r="B145" s="21" t="s">
        <v>827</v>
      </c>
      <c r="C145" s="21" t="s">
        <v>470</v>
      </c>
      <c r="D145" s="19">
        <v>-9.2752</v>
      </c>
    </row>
    <row r="146" spans="1:4" ht="18.75">
      <c r="A146" s="12" t="s">
        <v>156</v>
      </c>
      <c r="B146" s="13">
        <v>992</v>
      </c>
      <c r="C146" s="21"/>
      <c r="D146" s="19">
        <f>D147+D148+D149</f>
        <v>49789.266330000006</v>
      </c>
    </row>
    <row r="147" spans="1:4" ht="96" customHeight="1">
      <c r="A147" s="12" t="s">
        <v>222</v>
      </c>
      <c r="B147" s="13">
        <v>992</v>
      </c>
      <c r="C147" s="21" t="s">
        <v>469</v>
      </c>
      <c r="D147" s="19">
        <v>48737.93153</v>
      </c>
    </row>
    <row r="148" spans="1:4" ht="135" customHeight="1">
      <c r="A148" s="12" t="s">
        <v>225</v>
      </c>
      <c r="B148" s="13">
        <v>992</v>
      </c>
      <c r="C148" s="21" t="s">
        <v>468</v>
      </c>
      <c r="D148" s="19">
        <v>3.50033</v>
      </c>
    </row>
    <row r="149" spans="1:4" ht="57" customHeight="1">
      <c r="A149" s="12" t="s">
        <v>692</v>
      </c>
      <c r="B149" s="21" t="s">
        <v>828</v>
      </c>
      <c r="C149" s="21" t="s">
        <v>467</v>
      </c>
      <c r="D149" s="19">
        <v>1047.83447</v>
      </c>
    </row>
    <row r="150" spans="1:4" ht="18.75">
      <c r="A150" s="14"/>
      <c r="B150" s="14"/>
      <c r="C150" s="15"/>
      <c r="D150" s="16"/>
    </row>
    <row r="151" spans="1:4" ht="18.75">
      <c r="A151" s="14"/>
      <c r="B151" s="14"/>
      <c r="C151" s="15"/>
      <c r="D151" s="16"/>
    </row>
    <row r="152" spans="1:6" s="1" customFormat="1" ht="56.25">
      <c r="A152" s="3" t="s">
        <v>367</v>
      </c>
      <c r="B152" s="2"/>
      <c r="C152" s="2"/>
      <c r="D152" s="7" t="s">
        <v>519</v>
      </c>
      <c r="E152" s="7"/>
      <c r="F152" s="7"/>
    </row>
  </sheetData>
  <sheetProtection/>
  <mergeCells count="8">
    <mergeCell ref="A8:D8"/>
    <mergeCell ref="B10:C10"/>
    <mergeCell ref="A10:A11"/>
    <mergeCell ref="D10:D11"/>
    <mergeCell ref="C2:D2"/>
    <mergeCell ref="C1:D1"/>
    <mergeCell ref="C3:D3"/>
    <mergeCell ref="C4:D4"/>
  </mergeCells>
  <printOptions/>
  <pageMargins left="0.7874015748031497" right="0.7874015748031497" top="1.1811023622047245" bottom="0.3937007874015748" header="0.3937007874015748" footer="0.3937007874015748"/>
  <pageSetup fitToHeight="0" horizontalDpi="600" verticalDpi="600" orientation="landscape" paperSize="9" scale="97" r:id="rId1"/>
  <rowBreaks count="1" manualBreakCount="1">
    <brk id="14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85" zoomScaleSheetLayoutView="85" zoomScalePageLayoutView="0" workbookViewId="0" topLeftCell="A52">
      <selection activeCell="F42" sqref="F42"/>
    </sheetView>
  </sheetViews>
  <sheetFormatPr defaultColWidth="9.140625" defaultRowHeight="12.75"/>
  <cols>
    <col min="1" max="1" width="5.00390625" style="28" customWidth="1"/>
    <col min="2" max="2" width="10.57421875" style="28" customWidth="1"/>
    <col min="3" max="3" width="44.28125" style="28" customWidth="1"/>
    <col min="4" max="4" width="29.8515625" style="28" customWidth="1"/>
    <col min="5" max="5" width="14.8515625" style="28" customWidth="1"/>
    <col min="6" max="6" width="15.00390625" style="28" customWidth="1"/>
    <col min="7" max="7" width="15.57421875" style="28" customWidth="1"/>
    <col min="8" max="8" width="9.140625" style="28" customWidth="1"/>
    <col min="9" max="9" width="16.28125" style="28" bestFit="1" customWidth="1"/>
    <col min="10" max="16384" width="9.140625" style="28" customWidth="1"/>
  </cols>
  <sheetData>
    <row r="1" spans="5:7" s="6" customFormat="1" ht="18.75" customHeight="1">
      <c r="E1" s="58" t="s">
        <v>580</v>
      </c>
      <c r="F1" s="58"/>
      <c r="G1" s="58"/>
    </row>
    <row r="2" spans="5:7" s="6" customFormat="1" ht="38.25" customHeight="1">
      <c r="E2" s="58" t="s">
        <v>815</v>
      </c>
      <c r="F2" s="58"/>
      <c r="G2" s="58"/>
    </row>
    <row r="3" spans="5:7" s="6" customFormat="1" ht="26.25" customHeight="1">
      <c r="E3" s="58" t="s">
        <v>817</v>
      </c>
      <c r="F3" s="58"/>
      <c r="G3" s="58"/>
    </row>
    <row r="4" spans="5:7" s="6" customFormat="1" ht="59.25" customHeight="1">
      <c r="E4" s="58" t="s">
        <v>818</v>
      </c>
      <c r="F4" s="58"/>
      <c r="G4" s="58"/>
    </row>
    <row r="5" spans="6:7" ht="18">
      <c r="F5" s="29"/>
      <c r="G5" s="29"/>
    </row>
    <row r="6" spans="6:7" ht="18">
      <c r="F6" s="29"/>
      <c r="G6" s="29"/>
    </row>
    <row r="7" ht="18"/>
    <row r="8" spans="1:7" s="30" customFormat="1" ht="39" customHeight="1">
      <c r="A8" s="58" t="s">
        <v>360</v>
      </c>
      <c r="B8" s="58"/>
      <c r="C8" s="58"/>
      <c r="D8" s="58"/>
      <c r="E8" s="58"/>
      <c r="F8" s="58"/>
      <c r="G8" s="58"/>
    </row>
    <row r="9" ht="18.75">
      <c r="A9" s="6"/>
    </row>
    <row r="10" spans="1:7" ht="170.25" customHeight="1">
      <c r="A10" s="31" t="s">
        <v>598</v>
      </c>
      <c r="B10" s="31" t="s">
        <v>599</v>
      </c>
      <c r="C10" s="25" t="s">
        <v>600</v>
      </c>
      <c r="D10" s="25" t="s">
        <v>359</v>
      </c>
      <c r="E10" s="9" t="s">
        <v>958</v>
      </c>
      <c r="F10" s="9" t="s">
        <v>814</v>
      </c>
      <c r="G10" s="9" t="s">
        <v>959</v>
      </c>
    </row>
    <row r="11" spans="1:7" ht="18.75">
      <c r="A11" s="24">
        <v>1</v>
      </c>
      <c r="B11" s="24">
        <v>2</v>
      </c>
      <c r="C11" s="24">
        <v>3</v>
      </c>
      <c r="D11" s="24">
        <v>4</v>
      </c>
      <c r="E11" s="9">
        <v>5</v>
      </c>
      <c r="F11" s="9">
        <v>6</v>
      </c>
      <c r="G11" s="9">
        <v>7</v>
      </c>
    </row>
    <row r="12" spans="1:8" ht="18.75">
      <c r="A12" s="24"/>
      <c r="B12" s="32"/>
      <c r="C12" s="33" t="s">
        <v>601</v>
      </c>
      <c r="D12" s="34">
        <f>D14+D21+D23+D26+D32+D37+D43+D46+D51+D55+D58+D60+D62</f>
        <v>1318044.8</v>
      </c>
      <c r="E12" s="34">
        <f>E14+E21+E23+E26+E32+E37+E43+E46+E51+E55+E58+E60+E62</f>
        <v>1318044.7994900004</v>
      </c>
      <c r="F12" s="34">
        <f>F14+F21+F23+F26+F32+F37+F43+F46+F51+F55+F58+F60+F62</f>
        <v>1288454.91682</v>
      </c>
      <c r="G12" s="34">
        <f>F12*100/E12</f>
        <v>97.75501692495962</v>
      </c>
      <c r="H12" s="55"/>
    </row>
    <row r="13" spans="1:8" ht="18.75">
      <c r="A13" s="24"/>
      <c r="B13" s="32"/>
      <c r="C13" s="33" t="s">
        <v>602</v>
      </c>
      <c r="D13" s="49"/>
      <c r="E13" s="34"/>
      <c r="F13" s="34"/>
      <c r="G13" s="34"/>
      <c r="H13" s="55"/>
    </row>
    <row r="14" spans="1:8" ht="18.75">
      <c r="A14" s="24" t="s">
        <v>603</v>
      </c>
      <c r="B14" s="32" t="s">
        <v>762</v>
      </c>
      <c r="C14" s="33" t="s">
        <v>604</v>
      </c>
      <c r="D14" s="34">
        <f>D15+D16+D17+D18+D19+D20</f>
        <v>118193.5</v>
      </c>
      <c r="E14" s="34">
        <f>E15+E16+E17+E18+E19+E20</f>
        <v>118193.48402999999</v>
      </c>
      <c r="F14" s="34">
        <f>F15+F16+F17+F18+F19+F20</f>
        <v>113458.1</v>
      </c>
      <c r="G14" s="34">
        <f aca="true" t="shared" si="0" ref="G14:G63">F14*100/E14</f>
        <v>95.99353207254805</v>
      </c>
      <c r="H14" s="55"/>
    </row>
    <row r="15" spans="1:8" ht="75">
      <c r="A15" s="24"/>
      <c r="B15" s="32" t="s">
        <v>763</v>
      </c>
      <c r="C15" s="33" t="s">
        <v>1182</v>
      </c>
      <c r="D15" s="34">
        <v>1280.2</v>
      </c>
      <c r="E15" s="19">
        <v>1280.181</v>
      </c>
      <c r="F15" s="19">
        <v>1250.3</v>
      </c>
      <c r="G15" s="34">
        <f t="shared" si="0"/>
        <v>97.66587693458972</v>
      </c>
      <c r="H15" s="55"/>
    </row>
    <row r="16" spans="1:8" ht="93.75">
      <c r="A16" s="24"/>
      <c r="B16" s="32" t="s">
        <v>764</v>
      </c>
      <c r="C16" s="33" t="s">
        <v>605</v>
      </c>
      <c r="D16" s="34">
        <v>41310</v>
      </c>
      <c r="E16" s="19">
        <v>41309.95543</v>
      </c>
      <c r="F16" s="19">
        <v>40239.4</v>
      </c>
      <c r="G16" s="34">
        <f t="shared" si="0"/>
        <v>97.40848079147878</v>
      </c>
      <c r="H16" s="55"/>
    </row>
    <row r="17" spans="1:8" ht="18.75">
      <c r="A17" s="24"/>
      <c r="B17" s="32" t="s">
        <v>765</v>
      </c>
      <c r="C17" s="33" t="s">
        <v>1</v>
      </c>
      <c r="D17" s="34">
        <v>72.1</v>
      </c>
      <c r="E17" s="19">
        <v>72.1</v>
      </c>
      <c r="F17" s="19">
        <v>58.9</v>
      </c>
      <c r="G17" s="34">
        <f t="shared" si="0"/>
        <v>81.69209431345354</v>
      </c>
      <c r="H17" s="55"/>
    </row>
    <row r="18" spans="1:8" ht="93.75">
      <c r="A18" s="24"/>
      <c r="B18" s="32" t="s">
        <v>766</v>
      </c>
      <c r="C18" s="33" t="s">
        <v>3</v>
      </c>
      <c r="D18" s="34">
        <v>14583.6</v>
      </c>
      <c r="E18" s="19">
        <v>14583.6</v>
      </c>
      <c r="F18" s="19">
        <v>13944.1</v>
      </c>
      <c r="G18" s="34">
        <f t="shared" si="0"/>
        <v>95.6149373268603</v>
      </c>
      <c r="H18" s="55"/>
    </row>
    <row r="19" spans="1:8" ht="18.75">
      <c r="A19" s="24"/>
      <c r="B19" s="32" t="s">
        <v>767</v>
      </c>
      <c r="C19" s="33" t="s">
        <v>526</v>
      </c>
      <c r="D19" s="34">
        <v>200</v>
      </c>
      <c r="E19" s="19">
        <v>200</v>
      </c>
      <c r="F19" s="19">
        <v>0</v>
      </c>
      <c r="G19" s="34">
        <f t="shared" si="0"/>
        <v>0</v>
      </c>
      <c r="H19" s="55"/>
    </row>
    <row r="20" spans="1:8" ht="37.5">
      <c r="A20" s="24"/>
      <c r="B20" s="32" t="s">
        <v>768</v>
      </c>
      <c r="C20" s="33" t="s">
        <v>529</v>
      </c>
      <c r="D20" s="34">
        <v>60747.6</v>
      </c>
      <c r="E20" s="19">
        <v>60747.6476</v>
      </c>
      <c r="F20" s="19">
        <v>57965.4</v>
      </c>
      <c r="G20" s="34">
        <f t="shared" si="0"/>
        <v>95.41999120966786</v>
      </c>
      <c r="H20" s="55"/>
    </row>
    <row r="21" spans="1:8" ht="18.75">
      <c r="A21" s="24" t="s">
        <v>606</v>
      </c>
      <c r="B21" s="32" t="s">
        <v>769</v>
      </c>
      <c r="C21" s="33" t="s">
        <v>733</v>
      </c>
      <c r="D21" s="34">
        <f>D22</f>
        <v>63.6</v>
      </c>
      <c r="E21" s="34">
        <f>E22</f>
        <v>63.6</v>
      </c>
      <c r="F21" s="34">
        <f>F22</f>
        <v>63.6</v>
      </c>
      <c r="G21" s="34">
        <f t="shared" si="0"/>
        <v>100</v>
      </c>
      <c r="H21" s="55"/>
    </row>
    <row r="22" spans="1:8" ht="37.5">
      <c r="A22" s="24"/>
      <c r="B22" s="32" t="s">
        <v>770</v>
      </c>
      <c r="C22" s="33" t="s">
        <v>951</v>
      </c>
      <c r="D22" s="34">
        <v>63.6</v>
      </c>
      <c r="E22" s="19">
        <v>63.6</v>
      </c>
      <c r="F22" s="19">
        <v>63.6</v>
      </c>
      <c r="G22" s="34">
        <f t="shared" si="0"/>
        <v>100</v>
      </c>
      <c r="H22" s="55"/>
    </row>
    <row r="23" spans="1:8" ht="37.5">
      <c r="A23" s="9" t="s">
        <v>734</v>
      </c>
      <c r="B23" s="32" t="s">
        <v>771</v>
      </c>
      <c r="C23" s="33" t="s">
        <v>735</v>
      </c>
      <c r="D23" s="34">
        <f>D24+D25</f>
        <v>12381.6</v>
      </c>
      <c r="E23" s="34">
        <f>E24+E25</f>
        <v>12381.64766</v>
      </c>
      <c r="F23" s="34">
        <f>F24+F25</f>
        <v>11627.234699999999</v>
      </c>
      <c r="G23" s="34">
        <f t="shared" si="0"/>
        <v>93.90700671900721</v>
      </c>
      <c r="H23" s="55"/>
    </row>
    <row r="24" spans="1:8" ht="75">
      <c r="A24" s="24"/>
      <c r="B24" s="32" t="s">
        <v>772</v>
      </c>
      <c r="C24" s="33" t="s">
        <v>736</v>
      </c>
      <c r="D24" s="34">
        <v>12356.6</v>
      </c>
      <c r="E24" s="19">
        <v>12356.64766</v>
      </c>
      <c r="F24" s="19">
        <v>11606.3347</v>
      </c>
      <c r="G24" s="34">
        <f t="shared" si="0"/>
        <v>93.92785988040383</v>
      </c>
      <c r="H24" s="55"/>
    </row>
    <row r="25" spans="1:8" ht="56.25">
      <c r="A25" s="24"/>
      <c r="B25" s="32" t="s">
        <v>773</v>
      </c>
      <c r="C25" s="33" t="s">
        <v>737</v>
      </c>
      <c r="D25" s="34">
        <v>25</v>
      </c>
      <c r="E25" s="19">
        <v>25</v>
      </c>
      <c r="F25" s="19">
        <v>20.9</v>
      </c>
      <c r="G25" s="34">
        <f t="shared" si="0"/>
        <v>83.6</v>
      </c>
      <c r="H25" s="55"/>
    </row>
    <row r="26" spans="1:8" ht="18.75">
      <c r="A26" s="24" t="s">
        <v>738</v>
      </c>
      <c r="B26" s="32" t="s">
        <v>774</v>
      </c>
      <c r="C26" s="33" t="s">
        <v>739</v>
      </c>
      <c r="D26" s="34">
        <f>D27+D28+D29+D30+D31</f>
        <v>37463.6</v>
      </c>
      <c r="E26" s="34">
        <f>E27+E28+E29+E30+E31</f>
        <v>37463.62191</v>
      </c>
      <c r="F26" s="34">
        <f>F27+F28+F29+F30+F31</f>
        <v>36208.46687</v>
      </c>
      <c r="G26" s="34">
        <f t="shared" si="0"/>
        <v>96.64966979696916</v>
      </c>
      <c r="H26" s="55"/>
    </row>
    <row r="27" spans="1:8" ht="18.75">
      <c r="A27" s="24"/>
      <c r="B27" s="32" t="s">
        <v>775</v>
      </c>
      <c r="C27" s="33" t="s">
        <v>536</v>
      </c>
      <c r="D27" s="34">
        <v>16553</v>
      </c>
      <c r="E27" s="19">
        <v>16553</v>
      </c>
      <c r="F27" s="19">
        <v>16522.6</v>
      </c>
      <c r="G27" s="34">
        <f t="shared" si="0"/>
        <v>99.81634748988097</v>
      </c>
      <c r="H27" s="55"/>
    </row>
    <row r="28" spans="1:8" ht="18.75">
      <c r="A28" s="24"/>
      <c r="B28" s="32" t="s">
        <v>776</v>
      </c>
      <c r="C28" s="33" t="s">
        <v>543</v>
      </c>
      <c r="D28" s="34">
        <v>3649.3</v>
      </c>
      <c r="E28" s="19">
        <v>3649.32191</v>
      </c>
      <c r="F28" s="19">
        <v>3648.99165</v>
      </c>
      <c r="G28" s="34">
        <f t="shared" si="0"/>
        <v>99.99095009954875</v>
      </c>
      <c r="H28" s="55"/>
    </row>
    <row r="29" spans="1:8" ht="37.5">
      <c r="A29" s="24"/>
      <c r="B29" s="32" t="s">
        <v>777</v>
      </c>
      <c r="C29" s="33" t="s">
        <v>523</v>
      </c>
      <c r="D29" s="34">
        <v>1461.6</v>
      </c>
      <c r="E29" s="19">
        <v>1461.6</v>
      </c>
      <c r="F29" s="19">
        <v>735.98434</v>
      </c>
      <c r="G29" s="34">
        <f t="shared" si="0"/>
        <v>50.354703065134096</v>
      </c>
      <c r="H29" s="55"/>
    </row>
    <row r="30" spans="1:8" ht="18.75">
      <c r="A30" s="24"/>
      <c r="B30" s="32" t="s">
        <v>778</v>
      </c>
      <c r="C30" s="33" t="s">
        <v>550</v>
      </c>
      <c r="D30" s="34">
        <v>4983</v>
      </c>
      <c r="E30" s="19">
        <v>4983</v>
      </c>
      <c r="F30" s="19">
        <v>4982.98885</v>
      </c>
      <c r="G30" s="34">
        <f t="shared" si="0"/>
        <v>99.99977623921332</v>
      </c>
      <c r="H30" s="55"/>
    </row>
    <row r="31" spans="1:8" ht="37.5">
      <c r="A31" s="24"/>
      <c r="B31" s="32" t="s">
        <v>779</v>
      </c>
      <c r="C31" s="33" t="s">
        <v>134</v>
      </c>
      <c r="D31" s="34">
        <v>10816.7</v>
      </c>
      <c r="E31" s="19">
        <v>10816.7</v>
      </c>
      <c r="F31" s="19">
        <v>10317.90203</v>
      </c>
      <c r="G31" s="34">
        <f t="shared" si="0"/>
        <v>95.38863082086033</v>
      </c>
      <c r="H31" s="55"/>
    </row>
    <row r="32" spans="1:8" ht="18.75">
      <c r="A32" s="24" t="s">
        <v>740</v>
      </c>
      <c r="B32" s="32" t="s">
        <v>780</v>
      </c>
      <c r="C32" s="33" t="s">
        <v>741</v>
      </c>
      <c r="D32" s="34">
        <f>D33+D34+D35+D36</f>
        <v>13300.9</v>
      </c>
      <c r="E32" s="34">
        <f>E33+E34+E35+E36</f>
        <v>13300.894149999998</v>
      </c>
      <c r="F32" s="34">
        <f>F33+F34+F35+F36</f>
        <v>13107.13295</v>
      </c>
      <c r="G32" s="34">
        <f t="shared" si="0"/>
        <v>98.54324680871174</v>
      </c>
      <c r="H32" s="55"/>
    </row>
    <row r="33" spans="1:8" ht="18.75">
      <c r="A33" s="24"/>
      <c r="B33" s="32" t="s">
        <v>781</v>
      </c>
      <c r="C33" s="33" t="s">
        <v>689</v>
      </c>
      <c r="D33" s="34">
        <v>9403.8</v>
      </c>
      <c r="E33" s="19">
        <v>9403.8</v>
      </c>
      <c r="F33" s="19">
        <v>9258.49386</v>
      </c>
      <c r="G33" s="34">
        <f t="shared" si="0"/>
        <v>98.45481464939706</v>
      </c>
      <c r="H33" s="55"/>
    </row>
    <row r="34" spans="1:8" ht="18.75">
      <c r="A34" s="24"/>
      <c r="B34" s="32" t="s">
        <v>782</v>
      </c>
      <c r="C34" s="33" t="s">
        <v>962</v>
      </c>
      <c r="D34" s="34">
        <v>2804.4</v>
      </c>
      <c r="E34" s="19">
        <v>2804.4</v>
      </c>
      <c r="F34" s="19">
        <v>2755.94494</v>
      </c>
      <c r="G34" s="34">
        <f t="shared" si="0"/>
        <v>98.27217729282556</v>
      </c>
      <c r="H34" s="55"/>
    </row>
    <row r="35" spans="1:8" ht="18.75">
      <c r="A35" s="24"/>
      <c r="B35" s="32" t="s">
        <v>783</v>
      </c>
      <c r="C35" s="33" t="s">
        <v>965</v>
      </c>
      <c r="D35" s="34">
        <v>436</v>
      </c>
      <c r="E35" s="19">
        <v>436</v>
      </c>
      <c r="F35" s="19">
        <v>436</v>
      </c>
      <c r="G35" s="34">
        <f t="shared" si="0"/>
        <v>100</v>
      </c>
      <c r="H35" s="55"/>
    </row>
    <row r="36" spans="1:8" ht="37.5" customHeight="1">
      <c r="A36" s="24"/>
      <c r="B36" s="32" t="s">
        <v>784</v>
      </c>
      <c r="C36" s="33" t="s">
        <v>968</v>
      </c>
      <c r="D36" s="34">
        <v>656.7</v>
      </c>
      <c r="E36" s="19">
        <v>656.69415</v>
      </c>
      <c r="F36" s="19">
        <v>656.69415</v>
      </c>
      <c r="G36" s="34">
        <f t="shared" si="0"/>
        <v>100</v>
      </c>
      <c r="H36" s="55"/>
    </row>
    <row r="37" spans="1:9" ht="18.75">
      <c r="A37" s="24" t="s">
        <v>742</v>
      </c>
      <c r="B37" s="32" t="s">
        <v>785</v>
      </c>
      <c r="C37" s="33" t="s">
        <v>743</v>
      </c>
      <c r="D37" s="34">
        <f>D38+D39+D40+D41+D42</f>
        <v>857148.2999999999</v>
      </c>
      <c r="E37" s="34">
        <f>E38+E39+E40+E41+E42</f>
        <v>857148.31</v>
      </c>
      <c r="F37" s="34">
        <f>F38+F39+F40+F41+F42</f>
        <v>839794.00423</v>
      </c>
      <c r="G37" s="34">
        <f t="shared" si="0"/>
        <v>97.97534387368738</v>
      </c>
      <c r="H37" s="55"/>
      <c r="I37" s="55"/>
    </row>
    <row r="38" spans="1:8" ht="18.75">
      <c r="A38" s="24"/>
      <c r="B38" s="32" t="s">
        <v>786</v>
      </c>
      <c r="C38" s="33" t="s">
        <v>744</v>
      </c>
      <c r="D38" s="34">
        <v>235118.6</v>
      </c>
      <c r="E38" s="19">
        <v>235118.63</v>
      </c>
      <c r="F38" s="19">
        <v>235118.63</v>
      </c>
      <c r="G38" s="34">
        <f t="shared" si="0"/>
        <v>100</v>
      </c>
      <c r="H38" s="55"/>
    </row>
    <row r="39" spans="1:8" ht="18.75">
      <c r="A39" s="24"/>
      <c r="B39" s="32" t="s">
        <v>787</v>
      </c>
      <c r="C39" s="33" t="s">
        <v>745</v>
      </c>
      <c r="D39" s="34">
        <v>526741.5</v>
      </c>
      <c r="E39" s="19">
        <v>526741.5</v>
      </c>
      <c r="F39" s="19">
        <v>509665.54257</v>
      </c>
      <c r="G39" s="34">
        <f t="shared" si="0"/>
        <v>96.75819022613558</v>
      </c>
      <c r="H39" s="55"/>
    </row>
    <row r="40" spans="1:8" ht="56.25">
      <c r="A40" s="24"/>
      <c r="B40" s="32" t="s">
        <v>788</v>
      </c>
      <c r="C40" s="33" t="s">
        <v>799</v>
      </c>
      <c r="D40" s="34">
        <v>758.4</v>
      </c>
      <c r="E40" s="19">
        <v>758.4</v>
      </c>
      <c r="F40" s="19">
        <v>758.4</v>
      </c>
      <c r="G40" s="34">
        <f t="shared" si="0"/>
        <v>100</v>
      </c>
      <c r="H40" s="55"/>
    </row>
    <row r="41" spans="1:8" ht="37.5">
      <c r="A41" s="24"/>
      <c r="B41" s="32" t="s">
        <v>789</v>
      </c>
      <c r="C41" s="33" t="s">
        <v>803</v>
      </c>
      <c r="D41" s="34">
        <v>9927.1</v>
      </c>
      <c r="E41" s="19">
        <v>9927.083</v>
      </c>
      <c r="F41" s="19">
        <v>9802.57076</v>
      </c>
      <c r="G41" s="34">
        <f t="shared" si="0"/>
        <v>98.74573185295216</v>
      </c>
      <c r="H41" s="55"/>
    </row>
    <row r="42" spans="1:8" ht="37.5">
      <c r="A42" s="24"/>
      <c r="B42" s="32" t="s">
        <v>790</v>
      </c>
      <c r="C42" s="33" t="s">
        <v>17</v>
      </c>
      <c r="D42" s="34">
        <v>84602.7</v>
      </c>
      <c r="E42" s="19">
        <v>84602.697</v>
      </c>
      <c r="F42" s="19">
        <v>84448.8609</v>
      </c>
      <c r="G42" s="34">
        <f t="shared" si="0"/>
        <v>99.81816643504875</v>
      </c>
      <c r="H42" s="55"/>
    </row>
    <row r="43" spans="1:8" ht="18.75">
      <c r="A43" s="9" t="s">
        <v>746</v>
      </c>
      <c r="B43" s="32" t="s">
        <v>791</v>
      </c>
      <c r="C43" s="33" t="s">
        <v>747</v>
      </c>
      <c r="D43" s="34">
        <f>D44+D45</f>
        <v>22133.300000000003</v>
      </c>
      <c r="E43" s="34">
        <f>E44+E45</f>
        <v>22133.31158</v>
      </c>
      <c r="F43" s="34">
        <f>F44+F45</f>
        <v>22064.72318</v>
      </c>
      <c r="G43" s="34">
        <f t="shared" si="0"/>
        <v>99.69011234603511</v>
      </c>
      <c r="H43" s="55"/>
    </row>
    <row r="44" spans="1:8" ht="18.75">
      <c r="A44" s="24"/>
      <c r="B44" s="32" t="s">
        <v>792</v>
      </c>
      <c r="C44" s="33" t="s">
        <v>941</v>
      </c>
      <c r="D44" s="34">
        <v>11659.6</v>
      </c>
      <c r="E44" s="19">
        <v>11659.6</v>
      </c>
      <c r="F44" s="19">
        <v>11600.8</v>
      </c>
      <c r="G44" s="34">
        <f t="shared" si="0"/>
        <v>99.49569453497547</v>
      </c>
      <c r="H44" s="55"/>
    </row>
    <row r="45" spans="1:8" ht="37.5">
      <c r="A45" s="24"/>
      <c r="B45" s="32" t="s">
        <v>793</v>
      </c>
      <c r="C45" s="33" t="s">
        <v>945</v>
      </c>
      <c r="D45" s="34">
        <v>10473.7</v>
      </c>
      <c r="E45" s="19">
        <v>10473.71158</v>
      </c>
      <c r="F45" s="19">
        <v>10463.92318</v>
      </c>
      <c r="G45" s="34">
        <f t="shared" si="0"/>
        <v>99.9065431587911</v>
      </c>
      <c r="H45" s="55"/>
    </row>
    <row r="46" spans="1:8" ht="18.75">
      <c r="A46" s="24" t="s">
        <v>748</v>
      </c>
      <c r="B46" s="32" t="s">
        <v>794</v>
      </c>
      <c r="C46" s="33" t="s">
        <v>749</v>
      </c>
      <c r="D46" s="34">
        <f>D47+D48+D49+D50</f>
        <v>85457.9</v>
      </c>
      <c r="E46" s="34">
        <f>E47+E48+E49+E50</f>
        <v>85457.84999999999</v>
      </c>
      <c r="F46" s="34">
        <f>F47+F48+F49+F50</f>
        <v>80977.05656</v>
      </c>
      <c r="G46" s="34">
        <f t="shared" si="0"/>
        <v>94.75672107360529</v>
      </c>
      <c r="H46" s="55"/>
    </row>
    <row r="47" spans="1:8" ht="21.75" customHeight="1">
      <c r="A47" s="24"/>
      <c r="B47" s="32" t="s">
        <v>795</v>
      </c>
      <c r="C47" s="33" t="s">
        <v>122</v>
      </c>
      <c r="D47" s="34">
        <v>26939.4</v>
      </c>
      <c r="E47" s="19">
        <v>26939.38</v>
      </c>
      <c r="F47" s="19">
        <v>26939.38</v>
      </c>
      <c r="G47" s="34">
        <f t="shared" si="0"/>
        <v>100</v>
      </c>
      <c r="H47" s="55"/>
    </row>
    <row r="48" spans="1:8" ht="18.75">
      <c r="A48" s="24"/>
      <c r="B48" s="32" t="s">
        <v>796</v>
      </c>
      <c r="C48" s="33" t="s">
        <v>126</v>
      </c>
      <c r="D48" s="34">
        <v>42571.9</v>
      </c>
      <c r="E48" s="19">
        <v>42571.87</v>
      </c>
      <c r="F48" s="19">
        <v>38914.42116</v>
      </c>
      <c r="G48" s="34">
        <f t="shared" si="0"/>
        <v>91.40876630507421</v>
      </c>
      <c r="H48" s="55"/>
    </row>
    <row r="49" spans="1:8" ht="56.25">
      <c r="A49" s="24"/>
      <c r="B49" s="32" t="s">
        <v>797</v>
      </c>
      <c r="C49" s="33" t="s">
        <v>750</v>
      </c>
      <c r="D49" s="34">
        <v>967.9</v>
      </c>
      <c r="E49" s="19">
        <v>967.9</v>
      </c>
      <c r="F49" s="19">
        <v>967.9</v>
      </c>
      <c r="G49" s="34">
        <f t="shared" si="0"/>
        <v>100</v>
      </c>
      <c r="H49" s="55"/>
    </row>
    <row r="50" spans="1:8" ht="37.5">
      <c r="A50" s="24"/>
      <c r="B50" s="32" t="s">
        <v>798</v>
      </c>
      <c r="C50" s="33" t="s">
        <v>709</v>
      </c>
      <c r="D50" s="34">
        <v>14978.7</v>
      </c>
      <c r="E50" s="19">
        <v>14978.7</v>
      </c>
      <c r="F50" s="19">
        <v>14155.3554</v>
      </c>
      <c r="G50" s="34">
        <f t="shared" si="0"/>
        <v>94.50323058743416</v>
      </c>
      <c r="H50" s="55"/>
    </row>
    <row r="51" spans="1:8" ht="18.75">
      <c r="A51" s="24" t="s">
        <v>751</v>
      </c>
      <c r="B51" s="32">
        <v>1000</v>
      </c>
      <c r="C51" s="33" t="s">
        <v>752</v>
      </c>
      <c r="D51" s="34">
        <f>D52+D53+D54</f>
        <v>157049.3</v>
      </c>
      <c r="E51" s="34">
        <f>E52+E53+E54</f>
        <v>157049.28016</v>
      </c>
      <c r="F51" s="34">
        <f>F52+F53+F54</f>
        <v>156615.97287</v>
      </c>
      <c r="G51" s="34">
        <f t="shared" si="0"/>
        <v>99.72409469845482</v>
      </c>
      <c r="H51" s="55"/>
    </row>
    <row r="52" spans="1:8" ht="18.75">
      <c r="A52" s="24"/>
      <c r="B52" s="32">
        <v>1001</v>
      </c>
      <c r="C52" s="33" t="s">
        <v>714</v>
      </c>
      <c r="D52" s="34">
        <v>2913.4</v>
      </c>
      <c r="E52" s="19">
        <v>2913.42816</v>
      </c>
      <c r="F52" s="19">
        <v>2913.39298</v>
      </c>
      <c r="G52" s="34">
        <f t="shared" si="0"/>
        <v>99.99879248781615</v>
      </c>
      <c r="H52" s="55"/>
    </row>
    <row r="53" spans="1:8" ht="18.75">
      <c r="A53" s="24"/>
      <c r="B53" s="32">
        <v>1003</v>
      </c>
      <c r="C53" s="33" t="s">
        <v>719</v>
      </c>
      <c r="D53" s="34">
        <v>6240.9</v>
      </c>
      <c r="E53" s="19">
        <v>6240.852</v>
      </c>
      <c r="F53" s="19">
        <v>6240.9</v>
      </c>
      <c r="G53" s="34">
        <f t="shared" si="0"/>
        <v>100.00076912575399</v>
      </c>
      <c r="H53" s="55"/>
    </row>
    <row r="54" spans="1:8" ht="18.75">
      <c r="A54" s="24"/>
      <c r="B54" s="32">
        <v>1004</v>
      </c>
      <c r="C54" s="33" t="s">
        <v>343</v>
      </c>
      <c r="D54" s="34">
        <v>147895</v>
      </c>
      <c r="E54" s="19">
        <v>147895</v>
      </c>
      <c r="F54" s="19">
        <v>147461.67989</v>
      </c>
      <c r="G54" s="34">
        <f t="shared" si="0"/>
        <v>99.70700827614186</v>
      </c>
      <c r="H54" s="55"/>
    </row>
    <row r="55" spans="1:8" ht="18.75">
      <c r="A55" s="24" t="s">
        <v>753</v>
      </c>
      <c r="B55" s="32">
        <v>1100</v>
      </c>
      <c r="C55" s="33" t="s">
        <v>754</v>
      </c>
      <c r="D55" s="34">
        <f>D56+D57</f>
        <v>3038.8</v>
      </c>
      <c r="E55" s="34">
        <f>E56+E57</f>
        <v>3038.8</v>
      </c>
      <c r="F55" s="34">
        <f>F56+F57</f>
        <v>2970.62718</v>
      </c>
      <c r="G55" s="34">
        <f t="shared" si="0"/>
        <v>97.75658746873765</v>
      </c>
      <c r="H55" s="55"/>
    </row>
    <row r="56" spans="1:8" ht="18.75">
      <c r="A56" s="24"/>
      <c r="B56" s="32">
        <v>1101</v>
      </c>
      <c r="C56" s="33" t="s">
        <v>447</v>
      </c>
      <c r="D56" s="34">
        <v>1692.2</v>
      </c>
      <c r="E56" s="19">
        <v>1692.2</v>
      </c>
      <c r="F56" s="19">
        <v>1690.6</v>
      </c>
      <c r="G56" s="34">
        <f t="shared" si="0"/>
        <v>99.90544852854272</v>
      </c>
      <c r="H56" s="55"/>
    </row>
    <row r="57" spans="1:8" ht="37.5">
      <c r="A57" s="24"/>
      <c r="B57" s="32">
        <v>1105</v>
      </c>
      <c r="C57" s="33" t="s">
        <v>448</v>
      </c>
      <c r="D57" s="34">
        <v>1346.6</v>
      </c>
      <c r="E57" s="19">
        <v>1346.6</v>
      </c>
      <c r="F57" s="19">
        <v>1280.02718</v>
      </c>
      <c r="G57" s="34">
        <f t="shared" si="0"/>
        <v>95.05622902123869</v>
      </c>
      <c r="H57" s="55"/>
    </row>
    <row r="58" spans="1:8" ht="18.75">
      <c r="A58" s="24" t="s">
        <v>755</v>
      </c>
      <c r="B58" s="32">
        <v>1200</v>
      </c>
      <c r="C58" s="33" t="s">
        <v>756</v>
      </c>
      <c r="D58" s="34">
        <f>D59</f>
        <v>1005</v>
      </c>
      <c r="E58" s="34">
        <f>E59</f>
        <v>1005</v>
      </c>
      <c r="F58" s="34">
        <f>F59</f>
        <v>865.001</v>
      </c>
      <c r="G58" s="34">
        <f t="shared" si="0"/>
        <v>86.06975124378108</v>
      </c>
      <c r="H58" s="55"/>
    </row>
    <row r="59" spans="1:8" ht="24" customHeight="1">
      <c r="A59" s="24"/>
      <c r="B59" s="32">
        <v>1202</v>
      </c>
      <c r="C59" s="33" t="s">
        <v>451</v>
      </c>
      <c r="D59" s="34">
        <v>1005</v>
      </c>
      <c r="E59" s="19">
        <v>1005</v>
      </c>
      <c r="F59" s="19">
        <v>865.001</v>
      </c>
      <c r="G59" s="34">
        <f t="shared" si="0"/>
        <v>86.06975124378108</v>
      </c>
      <c r="H59" s="55"/>
    </row>
    <row r="60" spans="1:8" ht="37.5">
      <c r="A60" s="24" t="s">
        <v>757</v>
      </c>
      <c r="B60" s="32">
        <v>1300</v>
      </c>
      <c r="C60" s="33" t="s">
        <v>758</v>
      </c>
      <c r="D60" s="34">
        <f>D61</f>
        <v>1209</v>
      </c>
      <c r="E60" s="34">
        <f>E61</f>
        <v>1209</v>
      </c>
      <c r="F60" s="34">
        <f>F61</f>
        <v>1102.99728</v>
      </c>
      <c r="G60" s="34">
        <f t="shared" si="0"/>
        <v>91.23219851116626</v>
      </c>
      <c r="H60" s="55"/>
    </row>
    <row r="61" spans="1:8" ht="38.25" customHeight="1">
      <c r="A61" s="24"/>
      <c r="B61" s="32">
        <v>1301</v>
      </c>
      <c r="C61" s="33" t="s">
        <v>455</v>
      </c>
      <c r="D61" s="34">
        <v>1209</v>
      </c>
      <c r="E61" s="19">
        <v>1209</v>
      </c>
      <c r="F61" s="19">
        <v>1102.99728</v>
      </c>
      <c r="G61" s="34">
        <f t="shared" si="0"/>
        <v>91.23219851116626</v>
      </c>
      <c r="H61" s="55"/>
    </row>
    <row r="62" spans="1:8" ht="75">
      <c r="A62" s="24" t="s">
        <v>759</v>
      </c>
      <c r="B62" s="32">
        <v>1400</v>
      </c>
      <c r="C62" s="33" t="s">
        <v>760</v>
      </c>
      <c r="D62" s="34">
        <f>D63</f>
        <v>9600</v>
      </c>
      <c r="E62" s="34">
        <f>E63</f>
        <v>9600</v>
      </c>
      <c r="F62" s="34">
        <f>F63</f>
        <v>9600</v>
      </c>
      <c r="G62" s="34">
        <f t="shared" si="0"/>
        <v>100</v>
      </c>
      <c r="H62" s="55"/>
    </row>
    <row r="63" spans="1:8" ht="75">
      <c r="A63" s="24"/>
      <c r="B63" s="32">
        <v>1401</v>
      </c>
      <c r="C63" s="33" t="s">
        <v>761</v>
      </c>
      <c r="D63" s="34">
        <v>9600</v>
      </c>
      <c r="E63" s="19">
        <v>9600</v>
      </c>
      <c r="F63" s="19">
        <v>9600</v>
      </c>
      <c r="G63" s="34">
        <f t="shared" si="0"/>
        <v>100</v>
      </c>
      <c r="H63" s="55"/>
    </row>
    <row r="64" spans="1:7" ht="21.75" customHeight="1">
      <c r="A64" s="35"/>
      <c r="B64" s="36"/>
      <c r="C64" s="37"/>
      <c r="D64" s="37"/>
      <c r="E64" s="38"/>
      <c r="F64" s="38"/>
      <c r="G64" s="39"/>
    </row>
    <row r="65" spans="1:7" ht="20.25" customHeight="1">
      <c r="A65" s="35"/>
      <c r="B65" s="36"/>
      <c r="C65" s="37"/>
      <c r="D65" s="37"/>
      <c r="E65" s="38"/>
      <c r="F65" s="38"/>
      <c r="G65" s="39"/>
    </row>
    <row r="67" spans="1:7" s="6" customFormat="1" ht="54" customHeight="1">
      <c r="A67" s="60" t="s">
        <v>367</v>
      </c>
      <c r="B67" s="60"/>
      <c r="C67" s="60"/>
      <c r="D67" s="3"/>
      <c r="E67" s="7"/>
      <c r="F67" s="61" t="s">
        <v>519</v>
      </c>
      <c r="G67" s="61"/>
    </row>
  </sheetData>
  <sheetProtection/>
  <mergeCells count="7">
    <mergeCell ref="A67:C67"/>
    <mergeCell ref="A8:G8"/>
    <mergeCell ref="F67:G67"/>
    <mergeCell ref="E1:G1"/>
    <mergeCell ref="E2:G2"/>
    <mergeCell ref="E3:G3"/>
    <mergeCell ref="E4:G4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7" r:id="rId3"/>
  <rowBreaks count="2" manualBreakCount="2">
    <brk id="19" max="6" man="1"/>
    <brk id="40" max="6" man="1"/>
  </rowBreaks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5"/>
  <sheetViews>
    <sheetView view="pageBreakPreview" zoomScale="70" zoomScaleSheetLayoutView="70" zoomScalePageLayoutView="0" workbookViewId="0" topLeftCell="A1">
      <selection activeCell="I10" sqref="I10"/>
    </sheetView>
  </sheetViews>
  <sheetFormatPr defaultColWidth="9.140625" defaultRowHeight="12.75"/>
  <cols>
    <col min="1" max="1" width="50.140625" style="41" customWidth="1"/>
    <col min="2" max="2" width="31.00390625" style="6" customWidth="1"/>
    <col min="3" max="3" width="24.28125" style="6" customWidth="1"/>
    <col min="4" max="4" width="13.57421875" style="6" customWidth="1"/>
    <col min="5" max="5" width="14.140625" style="6" customWidth="1"/>
    <col min="6" max="6" width="12.7109375" style="6" customWidth="1"/>
    <col min="7" max="7" width="14.00390625" style="6" bestFit="1" customWidth="1"/>
    <col min="8" max="8" width="13.140625" style="6" customWidth="1"/>
    <col min="9" max="9" width="14.28125" style="6" customWidth="1"/>
    <col min="10" max="16384" width="9.140625" style="6" customWidth="1"/>
  </cols>
  <sheetData>
    <row r="1" spans="4:6" ht="18.75" customHeight="1">
      <c r="D1" s="58" t="s">
        <v>4</v>
      </c>
      <c r="E1" s="58"/>
      <c r="F1" s="58"/>
    </row>
    <row r="2" spans="4:6" ht="36" customHeight="1">
      <c r="D2" s="58" t="s">
        <v>815</v>
      </c>
      <c r="E2" s="58"/>
      <c r="F2" s="58"/>
    </row>
    <row r="3" spans="4:6" ht="24.75" customHeight="1">
      <c r="D3" s="58" t="s">
        <v>817</v>
      </c>
      <c r="E3" s="58"/>
      <c r="F3" s="58"/>
    </row>
    <row r="4" spans="4:6" ht="56.25" customHeight="1">
      <c r="D4" s="58" t="s">
        <v>818</v>
      </c>
      <c r="E4" s="58"/>
      <c r="F4" s="58"/>
    </row>
    <row r="5" spans="5:6" ht="18.75">
      <c r="E5" s="64"/>
      <c r="F5" s="64"/>
    </row>
    <row r="8" spans="1:6" ht="22.5" customHeight="1">
      <c r="A8" s="62" t="s">
        <v>5</v>
      </c>
      <c r="B8" s="63"/>
      <c r="C8" s="63"/>
      <c r="D8" s="63"/>
      <c r="E8" s="63"/>
      <c r="F8" s="63"/>
    </row>
    <row r="9" spans="1:6" ht="18.75">
      <c r="A9" s="54"/>
      <c r="B9" s="8"/>
      <c r="C9" s="8"/>
      <c r="D9" s="8"/>
      <c r="E9" s="8"/>
      <c r="F9" s="8"/>
    </row>
    <row r="10" spans="1:6" ht="174.75" customHeight="1">
      <c r="A10" s="52" t="s">
        <v>590</v>
      </c>
      <c r="B10" s="52" t="s">
        <v>812</v>
      </c>
      <c r="C10" s="52" t="s">
        <v>359</v>
      </c>
      <c r="D10" s="53" t="s">
        <v>958</v>
      </c>
      <c r="E10" s="53" t="s">
        <v>814</v>
      </c>
      <c r="F10" s="53" t="s">
        <v>959</v>
      </c>
    </row>
    <row r="11" spans="1:6" ht="18.75">
      <c r="A11" s="13" t="s">
        <v>592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9" s="40" customFormat="1" ht="37.5">
      <c r="A12" s="42" t="s">
        <v>584</v>
      </c>
      <c r="B12" s="57" t="s">
        <v>594</v>
      </c>
      <c r="C12" s="18">
        <f>C13+C284+C319+C333+C443+C515+C594+C641</f>
        <v>1318044.8</v>
      </c>
      <c r="D12" s="18">
        <f>D13+D284+D319+D333+D443+D515+D594+D641</f>
        <v>1318044.7952100001</v>
      </c>
      <c r="E12" s="18">
        <f>E13+E284+E319+E333+E443+E515+E594+E641</f>
        <v>1288454.92674</v>
      </c>
      <c r="F12" s="18">
        <f>E12*100/D12</f>
        <v>97.75501799502302</v>
      </c>
      <c r="G12" s="50">
        <f>G14+G107+G113+G140+G208+G245+G254+G277+G305+G311+G472+G525+G621</f>
        <v>1318044.8</v>
      </c>
      <c r="H12" s="50">
        <f>H14+H107+H113+H140+H208+H245+H254+H277+H305+H311+H472+H525+H621</f>
        <v>1318044.7952100001</v>
      </c>
      <c r="I12" s="50">
        <f>I14+I107+I113+I140+I208+I245+I254+I277+I305+I311+I472+I525+I621</f>
        <v>1288454.92674</v>
      </c>
    </row>
    <row r="13" spans="1:7" s="40" customFormat="1" ht="34.5" customHeight="1">
      <c r="A13" s="42" t="s">
        <v>465</v>
      </c>
      <c r="B13" s="44">
        <v>902</v>
      </c>
      <c r="C13" s="19">
        <f>C14+C107+C113+C140+C208+C245+C254+C277</f>
        <v>175871.8</v>
      </c>
      <c r="D13" s="19">
        <f>D14+D107+D113+D140+D208+D245+D254+D277</f>
        <v>175871.83802</v>
      </c>
      <c r="E13" s="19">
        <f>E14+E107+E113+E140+E208+E245+E254+E277</f>
        <v>169535.80447000003</v>
      </c>
      <c r="F13" s="19">
        <f aca="true" t="shared" si="0" ref="F13:F76">E13*100/D13</f>
        <v>96.39735751821766</v>
      </c>
      <c r="G13" s="50"/>
    </row>
    <row r="14" spans="1:9" s="40" customFormat="1" ht="23.25" customHeight="1">
      <c r="A14" s="42" t="s">
        <v>813</v>
      </c>
      <c r="B14" s="45" t="s">
        <v>376</v>
      </c>
      <c r="C14" s="19">
        <f>C15+C20+C46+C51+C56</f>
        <v>102445.8</v>
      </c>
      <c r="D14" s="19">
        <f>D15+D20+D46+D51+D56</f>
        <v>102445.77428000001</v>
      </c>
      <c r="E14" s="19">
        <f>E15+E20+E46+E51+E56</f>
        <v>98352.44021</v>
      </c>
      <c r="F14" s="19">
        <f t="shared" si="0"/>
        <v>96.004389542889</v>
      </c>
      <c r="G14" s="56">
        <f>C14+C285+C320</f>
        <v>118193.5</v>
      </c>
      <c r="H14" s="56">
        <f>D14+D285+D320</f>
        <v>118193.47428000001</v>
      </c>
      <c r="I14" s="56">
        <f>E14+E285+E320</f>
        <v>113458.05742999999</v>
      </c>
    </row>
    <row r="15" spans="1:9" s="40" customFormat="1" ht="59.25" customHeight="1">
      <c r="A15" s="42" t="s">
        <v>1182</v>
      </c>
      <c r="B15" s="45" t="s">
        <v>377</v>
      </c>
      <c r="C15" s="19" t="str">
        <f aca="true" t="shared" si="1" ref="C15:E18">C16</f>
        <v>1280,2</v>
      </c>
      <c r="D15" s="19">
        <f t="shared" si="1"/>
        <v>1280.181</v>
      </c>
      <c r="E15" s="19">
        <f t="shared" si="1"/>
        <v>1250.3</v>
      </c>
      <c r="F15" s="19">
        <f t="shared" si="0"/>
        <v>97.66587693458972</v>
      </c>
      <c r="G15" s="50" t="str">
        <f>C15</f>
        <v>1280,2</v>
      </c>
      <c r="H15" s="50">
        <f>D15</f>
        <v>1280.181</v>
      </c>
      <c r="I15" s="50">
        <f>E15</f>
        <v>1250.3</v>
      </c>
    </row>
    <row r="16" spans="1:7" s="40" customFormat="1" ht="60" customHeight="1">
      <c r="A16" s="42" t="s">
        <v>102</v>
      </c>
      <c r="B16" s="45" t="s">
        <v>378</v>
      </c>
      <c r="C16" s="19" t="str">
        <f t="shared" si="1"/>
        <v>1280,2</v>
      </c>
      <c r="D16" s="19">
        <f t="shared" si="1"/>
        <v>1280.181</v>
      </c>
      <c r="E16" s="19">
        <f t="shared" si="1"/>
        <v>1250.3</v>
      </c>
      <c r="F16" s="19">
        <f t="shared" si="0"/>
        <v>97.66587693458972</v>
      </c>
      <c r="G16" s="50"/>
    </row>
    <row r="17" spans="1:7" s="40" customFormat="1" ht="37.5">
      <c r="A17" s="42" t="s">
        <v>1183</v>
      </c>
      <c r="B17" s="45" t="s">
        <v>379</v>
      </c>
      <c r="C17" s="19" t="str">
        <f t="shared" si="1"/>
        <v>1280,2</v>
      </c>
      <c r="D17" s="19">
        <f t="shared" si="1"/>
        <v>1280.181</v>
      </c>
      <c r="E17" s="19">
        <f t="shared" si="1"/>
        <v>1250.3</v>
      </c>
      <c r="F17" s="19">
        <f t="shared" si="0"/>
        <v>97.66587693458972</v>
      </c>
      <c r="G17" s="50"/>
    </row>
    <row r="18" spans="1:7" s="40" customFormat="1" ht="38.25" customHeight="1">
      <c r="A18" s="42" t="s">
        <v>1184</v>
      </c>
      <c r="B18" s="45" t="s">
        <v>380</v>
      </c>
      <c r="C18" s="19" t="str">
        <f t="shared" si="1"/>
        <v>1280,2</v>
      </c>
      <c r="D18" s="19">
        <f t="shared" si="1"/>
        <v>1280.181</v>
      </c>
      <c r="E18" s="19">
        <f t="shared" si="1"/>
        <v>1250.3</v>
      </c>
      <c r="F18" s="19">
        <f t="shared" si="0"/>
        <v>97.66587693458972</v>
      </c>
      <c r="G18" s="50"/>
    </row>
    <row r="19" spans="1:7" s="40" customFormat="1" ht="114.75" customHeight="1">
      <c r="A19" s="42" t="s">
        <v>1188</v>
      </c>
      <c r="B19" s="45" t="s">
        <v>381</v>
      </c>
      <c r="C19" s="19" t="s">
        <v>850</v>
      </c>
      <c r="D19" s="19">
        <v>1280.181</v>
      </c>
      <c r="E19" s="19">
        <v>1250.3</v>
      </c>
      <c r="F19" s="19">
        <f t="shared" si="0"/>
        <v>97.66587693458972</v>
      </c>
      <c r="G19" s="50"/>
    </row>
    <row r="20" spans="1:9" s="40" customFormat="1" ht="98.25" customHeight="1">
      <c r="A20" s="42" t="s">
        <v>1189</v>
      </c>
      <c r="B20" s="45" t="s">
        <v>382</v>
      </c>
      <c r="C20" s="19">
        <f>C21</f>
        <v>41310</v>
      </c>
      <c r="D20" s="19">
        <f>D21</f>
        <v>41309.955429999995</v>
      </c>
      <c r="E20" s="19">
        <f>E21</f>
        <v>40239.39322</v>
      </c>
      <c r="F20" s="19">
        <f t="shared" si="0"/>
        <v>97.40846437897017</v>
      </c>
      <c r="G20" s="50">
        <f>C20</f>
        <v>41310</v>
      </c>
      <c r="H20" s="50">
        <f>D20</f>
        <v>41309.955429999995</v>
      </c>
      <c r="I20" s="50">
        <f>E20</f>
        <v>40239.39322</v>
      </c>
    </row>
    <row r="21" spans="1:7" s="40" customFormat="1" ht="58.5" customHeight="1">
      <c r="A21" s="42" t="s">
        <v>103</v>
      </c>
      <c r="B21" s="45" t="s">
        <v>383</v>
      </c>
      <c r="C21" s="19">
        <f>C22+C39</f>
        <v>41310</v>
      </c>
      <c r="D21" s="19">
        <f>D22+D39</f>
        <v>41309.955429999995</v>
      </c>
      <c r="E21" s="19">
        <f>E22+E39</f>
        <v>40239.39322</v>
      </c>
      <c r="F21" s="19">
        <f t="shared" si="0"/>
        <v>97.40846437897017</v>
      </c>
      <c r="G21" s="50"/>
    </row>
    <row r="22" spans="1:7" s="40" customFormat="1" ht="55.5" customHeight="1">
      <c r="A22" s="42" t="s">
        <v>104</v>
      </c>
      <c r="B22" s="45" t="s">
        <v>384</v>
      </c>
      <c r="C22" s="19">
        <f>C23+C27+C30+C33+C36</f>
        <v>38696.9</v>
      </c>
      <c r="D22" s="19">
        <f>D23+D27+D30+D33+D36</f>
        <v>38696.855429999996</v>
      </c>
      <c r="E22" s="19">
        <f>E23+E27+E30+E33+E36</f>
        <v>37626.29322</v>
      </c>
      <c r="F22" s="19">
        <f t="shared" si="0"/>
        <v>97.23346458490259</v>
      </c>
      <c r="G22" s="50"/>
    </row>
    <row r="23" spans="1:7" s="40" customFormat="1" ht="37.5" customHeight="1">
      <c r="A23" s="42" t="s">
        <v>1184</v>
      </c>
      <c r="B23" s="45" t="s">
        <v>385</v>
      </c>
      <c r="C23" s="19">
        <f>C24+C25+C26</f>
        <v>33811.9</v>
      </c>
      <c r="D23" s="19">
        <f>D24+D25+D26</f>
        <v>33811.855429999996</v>
      </c>
      <c r="E23" s="19">
        <f>E24+E25+E26</f>
        <v>32757.2073</v>
      </c>
      <c r="F23" s="19">
        <f t="shared" si="0"/>
        <v>96.88083331545229</v>
      </c>
      <c r="G23" s="50"/>
    </row>
    <row r="24" spans="1:7" s="40" customFormat="1" ht="117.75" customHeight="1">
      <c r="A24" s="42" t="s">
        <v>1188</v>
      </c>
      <c r="B24" s="45" t="s">
        <v>386</v>
      </c>
      <c r="C24" s="19" t="s">
        <v>851</v>
      </c>
      <c r="D24" s="19">
        <v>32558.26634</v>
      </c>
      <c r="E24" s="19">
        <v>31760</v>
      </c>
      <c r="F24" s="19">
        <f t="shared" si="0"/>
        <v>97.54819150484289</v>
      </c>
      <c r="G24" s="50"/>
    </row>
    <row r="25" spans="1:7" s="40" customFormat="1" ht="36" customHeight="1">
      <c r="A25" s="42" t="s">
        <v>105</v>
      </c>
      <c r="B25" s="45" t="s">
        <v>387</v>
      </c>
      <c r="C25" s="19" t="s">
        <v>852</v>
      </c>
      <c r="D25" s="19">
        <v>1049.486</v>
      </c>
      <c r="E25" s="19">
        <v>887.1073</v>
      </c>
      <c r="F25" s="19">
        <f t="shared" si="0"/>
        <v>84.52778788854734</v>
      </c>
      <c r="G25" s="50"/>
    </row>
    <row r="26" spans="1:7" s="40" customFormat="1" ht="21" customHeight="1">
      <c r="A26" s="42" t="s">
        <v>1190</v>
      </c>
      <c r="B26" s="45" t="s">
        <v>388</v>
      </c>
      <c r="C26" s="19" t="s">
        <v>853</v>
      </c>
      <c r="D26" s="19">
        <v>204.10309</v>
      </c>
      <c r="E26" s="19">
        <v>110.1</v>
      </c>
      <c r="F26" s="19">
        <f t="shared" si="0"/>
        <v>53.943328344514526</v>
      </c>
      <c r="G26" s="50"/>
    </row>
    <row r="27" spans="1:7" s="40" customFormat="1" ht="95.25" customHeight="1">
      <c r="A27" s="42" t="s">
        <v>1191</v>
      </c>
      <c r="B27" s="45" t="s">
        <v>389</v>
      </c>
      <c r="C27" s="19">
        <f>C28+C29</f>
        <v>2706</v>
      </c>
      <c r="D27" s="19">
        <f>D28+D29</f>
        <v>2706</v>
      </c>
      <c r="E27" s="19">
        <f>E28+E29</f>
        <v>2701.8554999999997</v>
      </c>
      <c r="F27" s="19">
        <f t="shared" si="0"/>
        <v>99.84684035476718</v>
      </c>
      <c r="G27" s="50"/>
    </row>
    <row r="28" spans="1:7" s="40" customFormat="1" ht="112.5" customHeight="1">
      <c r="A28" s="42" t="s">
        <v>1188</v>
      </c>
      <c r="B28" s="45" t="s">
        <v>390</v>
      </c>
      <c r="C28" s="19" t="s">
        <v>854</v>
      </c>
      <c r="D28" s="19">
        <v>2622.7</v>
      </c>
      <c r="E28" s="19">
        <v>2622.6535</v>
      </c>
      <c r="F28" s="19">
        <f t="shared" si="0"/>
        <v>99.99822701795858</v>
      </c>
      <c r="G28" s="50"/>
    </row>
    <row r="29" spans="1:7" s="40" customFormat="1" ht="36" customHeight="1">
      <c r="A29" s="42" t="s">
        <v>105</v>
      </c>
      <c r="B29" s="45" t="s">
        <v>391</v>
      </c>
      <c r="C29" s="19" t="s">
        <v>855</v>
      </c>
      <c r="D29" s="19">
        <v>83.3</v>
      </c>
      <c r="E29" s="19">
        <v>79.202</v>
      </c>
      <c r="F29" s="19">
        <f t="shared" si="0"/>
        <v>95.08043217286915</v>
      </c>
      <c r="G29" s="50"/>
    </row>
    <row r="30" spans="1:7" s="40" customFormat="1" ht="57.75" customHeight="1">
      <c r="A30" s="42" t="s">
        <v>1192</v>
      </c>
      <c r="B30" s="45" t="s">
        <v>392</v>
      </c>
      <c r="C30" s="19">
        <f>C31+C32</f>
        <v>506.40000000000003</v>
      </c>
      <c r="D30" s="19">
        <f>D31+D32</f>
        <v>506.40000000000003</v>
      </c>
      <c r="E30" s="19">
        <f>E31+E32</f>
        <v>501.11159000000004</v>
      </c>
      <c r="F30" s="19">
        <f t="shared" si="0"/>
        <v>98.95568522906794</v>
      </c>
      <c r="G30" s="50"/>
    </row>
    <row r="31" spans="1:7" s="40" customFormat="1" ht="132" customHeight="1">
      <c r="A31" s="42" t="s">
        <v>1188</v>
      </c>
      <c r="B31" s="45" t="s">
        <v>393</v>
      </c>
      <c r="C31" s="19" t="s">
        <v>856</v>
      </c>
      <c r="D31" s="19">
        <v>488.3</v>
      </c>
      <c r="E31" s="19">
        <v>487.81159</v>
      </c>
      <c r="F31" s="19">
        <f t="shared" si="0"/>
        <v>99.89997747286503</v>
      </c>
      <c r="G31" s="50"/>
    </row>
    <row r="32" spans="1:7" s="40" customFormat="1" ht="51.75" customHeight="1">
      <c r="A32" s="42" t="s">
        <v>105</v>
      </c>
      <c r="B32" s="45" t="s">
        <v>394</v>
      </c>
      <c r="C32" s="19" t="s">
        <v>857</v>
      </c>
      <c r="D32" s="19">
        <v>18.1</v>
      </c>
      <c r="E32" s="19">
        <v>13.3</v>
      </c>
      <c r="F32" s="19">
        <f t="shared" si="0"/>
        <v>73.4806629834254</v>
      </c>
      <c r="G32" s="50"/>
    </row>
    <row r="33" spans="1:7" s="40" customFormat="1" ht="92.25" customHeight="1">
      <c r="A33" s="42" t="s">
        <v>444</v>
      </c>
      <c r="B33" s="45" t="s">
        <v>395</v>
      </c>
      <c r="C33" s="19">
        <f>C34+C35</f>
        <v>1010.6</v>
      </c>
      <c r="D33" s="19">
        <f>D34+D35</f>
        <v>1010.6</v>
      </c>
      <c r="E33" s="19">
        <f>E34+E35</f>
        <v>1004.11883</v>
      </c>
      <c r="F33" s="19">
        <f t="shared" si="0"/>
        <v>99.35868098159509</v>
      </c>
      <c r="G33" s="50"/>
    </row>
    <row r="34" spans="1:7" s="40" customFormat="1" ht="129.75" customHeight="1">
      <c r="A34" s="42" t="s">
        <v>1188</v>
      </c>
      <c r="B34" s="45" t="s">
        <v>396</v>
      </c>
      <c r="C34" s="19" t="s">
        <v>858</v>
      </c>
      <c r="D34" s="19">
        <v>974.4</v>
      </c>
      <c r="E34" s="19">
        <v>969.61883</v>
      </c>
      <c r="F34" s="19">
        <f t="shared" si="0"/>
        <v>99.50932163382595</v>
      </c>
      <c r="G34" s="50"/>
    </row>
    <row r="35" spans="1:7" s="40" customFormat="1" ht="54.75" customHeight="1">
      <c r="A35" s="42" t="s">
        <v>105</v>
      </c>
      <c r="B35" s="45" t="s">
        <v>397</v>
      </c>
      <c r="C35" s="19" t="s">
        <v>859</v>
      </c>
      <c r="D35" s="19">
        <v>36.2</v>
      </c>
      <c r="E35" s="19">
        <v>34.5</v>
      </c>
      <c r="F35" s="19">
        <f t="shared" si="0"/>
        <v>95.30386740331491</v>
      </c>
      <c r="G35" s="50"/>
    </row>
    <row r="36" spans="1:7" s="40" customFormat="1" ht="278.25" customHeight="1">
      <c r="A36" s="42" t="s">
        <v>520</v>
      </c>
      <c r="B36" s="45" t="s">
        <v>398</v>
      </c>
      <c r="C36" s="19">
        <f>C37+C38</f>
        <v>662</v>
      </c>
      <c r="D36" s="19">
        <f>D37+D38</f>
        <v>662</v>
      </c>
      <c r="E36" s="19">
        <f>E37+E38</f>
        <v>662</v>
      </c>
      <c r="F36" s="19">
        <f t="shared" si="0"/>
        <v>100</v>
      </c>
      <c r="G36" s="50"/>
    </row>
    <row r="37" spans="1:7" s="40" customFormat="1" ht="116.25" customHeight="1">
      <c r="A37" s="42" t="s">
        <v>1188</v>
      </c>
      <c r="B37" s="45" t="s">
        <v>399</v>
      </c>
      <c r="C37" s="19">
        <v>657</v>
      </c>
      <c r="D37" s="19">
        <v>657</v>
      </c>
      <c r="E37" s="19">
        <v>657</v>
      </c>
      <c r="F37" s="19">
        <f t="shared" si="0"/>
        <v>100</v>
      </c>
      <c r="G37" s="50"/>
    </row>
    <row r="38" spans="1:7" s="40" customFormat="1" ht="38.25" customHeight="1">
      <c r="A38" s="42" t="s">
        <v>105</v>
      </c>
      <c r="B38" s="45" t="s">
        <v>400</v>
      </c>
      <c r="C38" s="19">
        <v>5</v>
      </c>
      <c r="D38" s="19">
        <v>5</v>
      </c>
      <c r="E38" s="19">
        <v>5</v>
      </c>
      <c r="F38" s="19">
        <f t="shared" si="0"/>
        <v>100</v>
      </c>
      <c r="G38" s="50"/>
    </row>
    <row r="39" spans="1:7" s="40" customFormat="1" ht="22.5" customHeight="1">
      <c r="A39" s="42" t="s">
        <v>521</v>
      </c>
      <c r="B39" s="45" t="s">
        <v>401</v>
      </c>
      <c r="C39" s="19">
        <f>C40+C43</f>
        <v>2613.1000000000004</v>
      </c>
      <c r="D39" s="19">
        <f>D40+D43</f>
        <v>2613.1000000000004</v>
      </c>
      <c r="E39" s="19">
        <f>E40+E43</f>
        <v>2613.1000000000004</v>
      </c>
      <c r="F39" s="19">
        <f t="shared" si="0"/>
        <v>100</v>
      </c>
      <c r="G39" s="50"/>
    </row>
    <row r="40" spans="1:7" s="40" customFormat="1" ht="81" customHeight="1">
      <c r="A40" s="42" t="s">
        <v>522</v>
      </c>
      <c r="B40" s="45" t="s">
        <v>402</v>
      </c>
      <c r="C40" s="19">
        <f>C41+C42</f>
        <v>506.20000000000005</v>
      </c>
      <c r="D40" s="19">
        <f>D41+D42</f>
        <v>506.20000000000005</v>
      </c>
      <c r="E40" s="19">
        <f>E41+E42</f>
        <v>506.20000000000005</v>
      </c>
      <c r="F40" s="19">
        <f t="shared" si="0"/>
        <v>100</v>
      </c>
      <c r="G40" s="50"/>
    </row>
    <row r="41" spans="1:7" s="40" customFormat="1" ht="117" customHeight="1">
      <c r="A41" s="42" t="s">
        <v>1188</v>
      </c>
      <c r="B41" s="45" t="s">
        <v>403</v>
      </c>
      <c r="C41" s="19" t="s">
        <v>860</v>
      </c>
      <c r="D41" s="19">
        <v>487.1</v>
      </c>
      <c r="E41" s="19">
        <v>487.1</v>
      </c>
      <c r="F41" s="19">
        <f t="shared" si="0"/>
        <v>100</v>
      </c>
      <c r="G41" s="50"/>
    </row>
    <row r="42" spans="1:7" s="40" customFormat="1" ht="41.25" customHeight="1">
      <c r="A42" s="42" t="s">
        <v>105</v>
      </c>
      <c r="B42" s="45" t="s">
        <v>404</v>
      </c>
      <c r="C42" s="19" t="s">
        <v>861</v>
      </c>
      <c r="D42" s="19">
        <v>19.1</v>
      </c>
      <c r="E42" s="19">
        <v>19.1</v>
      </c>
      <c r="F42" s="19">
        <f t="shared" si="0"/>
        <v>100</v>
      </c>
      <c r="G42" s="50"/>
    </row>
    <row r="43" spans="1:7" s="40" customFormat="1" ht="81" customHeight="1">
      <c r="A43" s="42" t="s">
        <v>0</v>
      </c>
      <c r="B43" s="45" t="s">
        <v>405</v>
      </c>
      <c r="C43" s="19">
        <f>C44+C45</f>
        <v>2106.9</v>
      </c>
      <c r="D43" s="19">
        <f>D44+D45</f>
        <v>2106.9</v>
      </c>
      <c r="E43" s="19">
        <f>E44+E45</f>
        <v>2106.9</v>
      </c>
      <c r="F43" s="19">
        <f t="shared" si="0"/>
        <v>100</v>
      </c>
      <c r="G43" s="50"/>
    </row>
    <row r="44" spans="1:7" s="40" customFormat="1" ht="120" customHeight="1">
      <c r="A44" s="42" t="s">
        <v>1188</v>
      </c>
      <c r="B44" s="45" t="s">
        <v>406</v>
      </c>
      <c r="C44" s="19" t="s">
        <v>862</v>
      </c>
      <c r="D44" s="19">
        <v>2038.5</v>
      </c>
      <c r="E44" s="19">
        <v>2038.5</v>
      </c>
      <c r="F44" s="19">
        <f t="shared" si="0"/>
        <v>100</v>
      </c>
      <c r="G44" s="50"/>
    </row>
    <row r="45" spans="1:7" s="40" customFormat="1" ht="39" customHeight="1">
      <c r="A45" s="42" t="s">
        <v>105</v>
      </c>
      <c r="B45" s="45" t="s">
        <v>407</v>
      </c>
      <c r="C45" s="19" t="s">
        <v>863</v>
      </c>
      <c r="D45" s="19">
        <v>68.4</v>
      </c>
      <c r="E45" s="19">
        <v>68.4</v>
      </c>
      <c r="F45" s="19">
        <f t="shared" si="0"/>
        <v>100</v>
      </c>
      <c r="G45" s="50"/>
    </row>
    <row r="46" spans="1:9" s="40" customFormat="1" ht="22.5" customHeight="1">
      <c r="A46" s="42" t="s">
        <v>1</v>
      </c>
      <c r="B46" s="45" t="s">
        <v>408</v>
      </c>
      <c r="C46" s="19" t="str">
        <f>C47</f>
        <v>72,1</v>
      </c>
      <c r="D46" s="19">
        <f>D47</f>
        <v>72.1</v>
      </c>
      <c r="E46" s="19">
        <f>E47</f>
        <v>58.9</v>
      </c>
      <c r="F46" s="19">
        <f t="shared" si="0"/>
        <v>81.69209431345354</v>
      </c>
      <c r="G46" s="50" t="str">
        <f>C46</f>
        <v>72,1</v>
      </c>
      <c r="H46" s="50">
        <f>D46</f>
        <v>72.1</v>
      </c>
      <c r="I46" s="50">
        <f>E46</f>
        <v>58.9</v>
      </c>
    </row>
    <row r="47" spans="1:7" s="40" customFormat="1" ht="54.75" customHeight="1">
      <c r="A47" s="42" t="s">
        <v>103</v>
      </c>
      <c r="B47" s="45" t="s">
        <v>409</v>
      </c>
      <c r="C47" s="19" t="str">
        <f aca="true" t="shared" si="2" ref="C47:E49">C48</f>
        <v>72,1</v>
      </c>
      <c r="D47" s="19">
        <f t="shared" si="2"/>
        <v>72.1</v>
      </c>
      <c r="E47" s="19">
        <f t="shared" si="2"/>
        <v>58.9</v>
      </c>
      <c r="F47" s="19">
        <f t="shared" si="0"/>
        <v>81.69209431345354</v>
      </c>
      <c r="G47" s="50"/>
    </row>
    <row r="48" spans="1:7" s="40" customFormat="1" ht="37.5">
      <c r="A48" s="42" t="s">
        <v>2</v>
      </c>
      <c r="B48" s="45" t="s">
        <v>410</v>
      </c>
      <c r="C48" s="19" t="str">
        <f t="shared" si="2"/>
        <v>72,1</v>
      </c>
      <c r="D48" s="19">
        <f t="shared" si="2"/>
        <v>72.1</v>
      </c>
      <c r="E48" s="19">
        <f t="shared" si="2"/>
        <v>58.9</v>
      </c>
      <c r="F48" s="19">
        <f t="shared" si="0"/>
        <v>81.69209431345354</v>
      </c>
      <c r="G48" s="50"/>
    </row>
    <row r="49" spans="1:7" s="40" customFormat="1" ht="102.75" customHeight="1">
      <c r="A49" s="42" t="s">
        <v>106</v>
      </c>
      <c r="B49" s="45" t="s">
        <v>411</v>
      </c>
      <c r="C49" s="19" t="str">
        <f t="shared" si="2"/>
        <v>72,1</v>
      </c>
      <c r="D49" s="19">
        <f t="shared" si="2"/>
        <v>72.1</v>
      </c>
      <c r="E49" s="19">
        <f t="shared" si="2"/>
        <v>58.9</v>
      </c>
      <c r="F49" s="19">
        <f t="shared" si="0"/>
        <v>81.69209431345354</v>
      </c>
      <c r="G49" s="50"/>
    </row>
    <row r="50" spans="1:7" s="40" customFormat="1" ht="42" customHeight="1">
      <c r="A50" s="42" t="s">
        <v>105</v>
      </c>
      <c r="B50" s="45" t="s">
        <v>412</v>
      </c>
      <c r="C50" s="19" t="s">
        <v>864</v>
      </c>
      <c r="D50" s="19">
        <v>72.1</v>
      </c>
      <c r="E50" s="19">
        <v>58.9</v>
      </c>
      <c r="F50" s="19">
        <f t="shared" si="0"/>
        <v>81.69209431345354</v>
      </c>
      <c r="G50" s="50"/>
    </row>
    <row r="51" spans="1:9" s="40" customFormat="1" ht="22.5" customHeight="1">
      <c r="A51" s="42" t="s">
        <v>526</v>
      </c>
      <c r="B51" s="45" t="s">
        <v>430</v>
      </c>
      <c r="C51" s="19">
        <f aca="true" t="shared" si="3" ref="C51:E54">C52</f>
        <v>200</v>
      </c>
      <c r="D51" s="19">
        <f t="shared" si="3"/>
        <v>200</v>
      </c>
      <c r="E51" s="19">
        <f t="shared" si="3"/>
        <v>0</v>
      </c>
      <c r="F51" s="19">
        <f t="shared" si="0"/>
        <v>0</v>
      </c>
      <c r="G51" s="50">
        <f>C51</f>
        <v>200</v>
      </c>
      <c r="H51" s="50">
        <f>D51</f>
        <v>200</v>
      </c>
      <c r="I51" s="50">
        <f>E51</f>
        <v>0</v>
      </c>
    </row>
    <row r="52" spans="1:7" s="40" customFormat="1" ht="56.25" customHeight="1">
      <c r="A52" s="42" t="s">
        <v>103</v>
      </c>
      <c r="B52" s="45" t="s">
        <v>431</v>
      </c>
      <c r="C52" s="19">
        <f t="shared" si="3"/>
        <v>200</v>
      </c>
      <c r="D52" s="19">
        <f t="shared" si="3"/>
        <v>200</v>
      </c>
      <c r="E52" s="19">
        <f t="shared" si="3"/>
        <v>0</v>
      </c>
      <c r="F52" s="19">
        <f t="shared" si="0"/>
        <v>0</v>
      </c>
      <c r="G52" s="50"/>
    </row>
    <row r="53" spans="1:7" s="40" customFormat="1" ht="37.5">
      <c r="A53" s="42" t="s">
        <v>527</v>
      </c>
      <c r="B53" s="45" t="s">
        <v>432</v>
      </c>
      <c r="C53" s="19">
        <f t="shared" si="3"/>
        <v>200</v>
      </c>
      <c r="D53" s="19">
        <f t="shared" si="3"/>
        <v>200</v>
      </c>
      <c r="E53" s="19">
        <f t="shared" si="3"/>
        <v>0</v>
      </c>
      <c r="F53" s="19">
        <f t="shared" si="0"/>
        <v>0</v>
      </c>
      <c r="G53" s="50"/>
    </row>
    <row r="54" spans="1:7" s="40" customFormat="1" ht="57.75" customHeight="1">
      <c r="A54" s="42" t="s">
        <v>528</v>
      </c>
      <c r="B54" s="45" t="s">
        <v>433</v>
      </c>
      <c r="C54" s="19">
        <f t="shared" si="3"/>
        <v>200</v>
      </c>
      <c r="D54" s="19">
        <f t="shared" si="3"/>
        <v>200</v>
      </c>
      <c r="E54" s="19">
        <f t="shared" si="3"/>
        <v>0</v>
      </c>
      <c r="F54" s="19">
        <f t="shared" si="0"/>
        <v>0</v>
      </c>
      <c r="G54" s="50"/>
    </row>
    <row r="55" spans="1:7" s="40" customFormat="1" ht="21" customHeight="1">
      <c r="A55" s="42" t="s">
        <v>1190</v>
      </c>
      <c r="B55" s="45" t="s">
        <v>434</v>
      </c>
      <c r="C55" s="19">
        <v>200</v>
      </c>
      <c r="D55" s="19">
        <v>200</v>
      </c>
      <c r="E55" s="19">
        <v>0</v>
      </c>
      <c r="F55" s="19">
        <f t="shared" si="0"/>
        <v>0</v>
      </c>
      <c r="G55" s="50"/>
    </row>
    <row r="56" spans="1:9" s="40" customFormat="1" ht="21.75" customHeight="1">
      <c r="A56" s="42" t="s">
        <v>529</v>
      </c>
      <c r="B56" s="45" t="s">
        <v>54</v>
      </c>
      <c r="C56" s="19">
        <f>C57+C65+C70+C75+C80+C103</f>
        <v>59583.50000000001</v>
      </c>
      <c r="D56" s="19">
        <f>D57+D65+D70+D75+D80+D103</f>
        <v>59583.537850000015</v>
      </c>
      <c r="E56" s="19">
        <f>E57+E65+E70+E75+E80+E103</f>
        <v>56803.84699</v>
      </c>
      <c r="F56" s="19">
        <f t="shared" si="0"/>
        <v>95.33480058368167</v>
      </c>
      <c r="G56" s="50">
        <f>C56+C294</f>
        <v>60747.600000000006</v>
      </c>
      <c r="H56" s="50">
        <f>D56+D294</f>
        <v>60747.637850000014</v>
      </c>
      <c r="I56" s="50">
        <f>E56+E294</f>
        <v>57965.36008</v>
      </c>
    </row>
    <row r="57" spans="1:7" s="40" customFormat="1" ht="78.75" customHeight="1">
      <c r="A57" s="42" t="s">
        <v>581</v>
      </c>
      <c r="B57" s="45" t="s">
        <v>931</v>
      </c>
      <c r="C57" s="19">
        <f aca="true" t="shared" si="4" ref="C57:E58">C58</f>
        <v>914.7</v>
      </c>
      <c r="D57" s="19">
        <f t="shared" si="4"/>
        <v>914.7</v>
      </c>
      <c r="E57" s="19">
        <f t="shared" si="4"/>
        <v>840.92249</v>
      </c>
      <c r="F57" s="19">
        <f t="shared" si="0"/>
        <v>91.93423964141249</v>
      </c>
      <c r="G57" s="50"/>
    </row>
    <row r="58" spans="1:7" s="40" customFormat="1" ht="37.5">
      <c r="A58" s="42" t="s">
        <v>582</v>
      </c>
      <c r="B58" s="45" t="s">
        <v>930</v>
      </c>
      <c r="C58" s="19">
        <f t="shared" si="4"/>
        <v>914.7</v>
      </c>
      <c r="D58" s="19">
        <f t="shared" si="4"/>
        <v>914.7</v>
      </c>
      <c r="E58" s="19">
        <f t="shared" si="4"/>
        <v>840.92249</v>
      </c>
      <c r="F58" s="19">
        <f t="shared" si="0"/>
        <v>91.93423964141249</v>
      </c>
      <c r="G58" s="50"/>
    </row>
    <row r="59" spans="1:7" s="40" customFormat="1" ht="42" customHeight="1">
      <c r="A59" s="42" t="s">
        <v>158</v>
      </c>
      <c r="B59" s="45" t="s">
        <v>929</v>
      </c>
      <c r="C59" s="19">
        <f>C60+C63</f>
        <v>914.7</v>
      </c>
      <c r="D59" s="19">
        <f>D60+D63</f>
        <v>914.7</v>
      </c>
      <c r="E59" s="19">
        <f>E60+E63</f>
        <v>840.92249</v>
      </c>
      <c r="F59" s="19">
        <f t="shared" si="0"/>
        <v>91.93423964141249</v>
      </c>
      <c r="G59" s="50"/>
    </row>
    <row r="60" spans="1:7" s="40" customFormat="1" ht="57" customHeight="1">
      <c r="A60" s="42" t="s">
        <v>111</v>
      </c>
      <c r="B60" s="45" t="s">
        <v>900</v>
      </c>
      <c r="C60" s="19">
        <f>C61+C62</f>
        <v>576.7</v>
      </c>
      <c r="D60" s="19">
        <f>D61+D62</f>
        <v>576.7</v>
      </c>
      <c r="E60" s="19">
        <f>E61+E62</f>
        <v>565.38355</v>
      </c>
      <c r="F60" s="19">
        <f t="shared" si="0"/>
        <v>98.03772325299116</v>
      </c>
      <c r="G60" s="50"/>
    </row>
    <row r="61" spans="1:7" s="40" customFormat="1" ht="41.25" customHeight="1">
      <c r="A61" s="42" t="s">
        <v>105</v>
      </c>
      <c r="B61" s="45" t="s">
        <v>899</v>
      </c>
      <c r="C61" s="19" t="s">
        <v>865</v>
      </c>
      <c r="D61" s="19">
        <v>571.1</v>
      </c>
      <c r="E61" s="19">
        <v>559.8622</v>
      </c>
      <c r="F61" s="19">
        <f t="shared" si="0"/>
        <v>98.03225354578883</v>
      </c>
      <c r="G61" s="50"/>
    </row>
    <row r="62" spans="1:7" s="40" customFormat="1" ht="24" customHeight="1">
      <c r="A62" s="42" t="s">
        <v>1190</v>
      </c>
      <c r="B62" s="45" t="s">
        <v>898</v>
      </c>
      <c r="C62" s="19" t="s">
        <v>866</v>
      </c>
      <c r="D62" s="19">
        <v>5.6</v>
      </c>
      <c r="E62" s="19">
        <v>5.52135</v>
      </c>
      <c r="F62" s="19">
        <f t="shared" si="0"/>
        <v>98.59553571428572</v>
      </c>
      <c r="G62" s="50"/>
    </row>
    <row r="63" spans="1:7" s="40" customFormat="1" ht="72.75" customHeight="1">
      <c r="A63" s="42" t="s">
        <v>159</v>
      </c>
      <c r="B63" s="45" t="s">
        <v>896</v>
      </c>
      <c r="C63" s="19">
        <f>C64</f>
        <v>338</v>
      </c>
      <c r="D63" s="19">
        <f>D64</f>
        <v>338</v>
      </c>
      <c r="E63" s="19">
        <f>E64</f>
        <v>275.53894</v>
      </c>
      <c r="F63" s="19">
        <f t="shared" si="0"/>
        <v>81.52039644970415</v>
      </c>
      <c r="G63" s="50"/>
    </row>
    <row r="64" spans="1:7" s="40" customFormat="1" ht="36" customHeight="1">
      <c r="A64" s="42" t="s">
        <v>105</v>
      </c>
      <c r="B64" s="45" t="s">
        <v>897</v>
      </c>
      <c r="C64" s="19">
        <v>338</v>
      </c>
      <c r="D64" s="19">
        <v>338</v>
      </c>
      <c r="E64" s="19">
        <v>275.53894</v>
      </c>
      <c r="F64" s="19">
        <f t="shared" si="0"/>
        <v>81.52039644970415</v>
      </c>
      <c r="G64" s="50"/>
    </row>
    <row r="65" spans="1:7" s="40" customFormat="1" ht="78.75" customHeight="1">
      <c r="A65" s="42" t="s">
        <v>112</v>
      </c>
      <c r="B65" s="45" t="s">
        <v>895</v>
      </c>
      <c r="C65" s="19">
        <f aca="true" t="shared" si="5" ref="C65:E68">C66</f>
        <v>5</v>
      </c>
      <c r="D65" s="19">
        <f t="shared" si="5"/>
        <v>5</v>
      </c>
      <c r="E65" s="19">
        <f t="shared" si="5"/>
        <v>5</v>
      </c>
      <c r="F65" s="19">
        <f t="shared" si="0"/>
        <v>100</v>
      </c>
      <c r="G65" s="50"/>
    </row>
    <row r="66" spans="1:7" s="40" customFormat="1" ht="56.25">
      <c r="A66" s="42" t="s">
        <v>161</v>
      </c>
      <c r="B66" s="45" t="s">
        <v>894</v>
      </c>
      <c r="C66" s="19">
        <f t="shared" si="5"/>
        <v>5</v>
      </c>
      <c r="D66" s="19">
        <f t="shared" si="5"/>
        <v>5</v>
      </c>
      <c r="E66" s="19">
        <f t="shared" si="5"/>
        <v>5</v>
      </c>
      <c r="F66" s="19">
        <f t="shared" si="0"/>
        <v>100</v>
      </c>
      <c r="G66" s="50"/>
    </row>
    <row r="67" spans="1:7" s="40" customFormat="1" ht="60" customHeight="1">
      <c r="A67" s="42" t="s">
        <v>162</v>
      </c>
      <c r="B67" s="45" t="s">
        <v>893</v>
      </c>
      <c r="C67" s="19">
        <f t="shared" si="5"/>
        <v>5</v>
      </c>
      <c r="D67" s="19">
        <f t="shared" si="5"/>
        <v>5</v>
      </c>
      <c r="E67" s="19">
        <f t="shared" si="5"/>
        <v>5</v>
      </c>
      <c r="F67" s="19">
        <f t="shared" si="0"/>
        <v>100</v>
      </c>
      <c r="G67" s="50"/>
    </row>
    <row r="68" spans="1:7" s="40" customFormat="1" ht="37.5">
      <c r="A68" s="42" t="s">
        <v>163</v>
      </c>
      <c r="B68" s="45" t="s">
        <v>892</v>
      </c>
      <c r="C68" s="19">
        <f t="shared" si="5"/>
        <v>5</v>
      </c>
      <c r="D68" s="19">
        <f t="shared" si="5"/>
        <v>5</v>
      </c>
      <c r="E68" s="19">
        <f t="shared" si="5"/>
        <v>5</v>
      </c>
      <c r="F68" s="19">
        <f t="shared" si="0"/>
        <v>100</v>
      </c>
      <c r="G68" s="50"/>
    </row>
    <row r="69" spans="1:7" s="40" customFormat="1" ht="36" customHeight="1">
      <c r="A69" s="42" t="s">
        <v>105</v>
      </c>
      <c r="B69" s="45" t="s">
        <v>891</v>
      </c>
      <c r="C69" s="19">
        <v>5</v>
      </c>
      <c r="D69" s="19">
        <v>5</v>
      </c>
      <c r="E69" s="19">
        <v>5</v>
      </c>
      <c r="F69" s="19">
        <f t="shared" si="0"/>
        <v>100</v>
      </c>
      <c r="G69" s="50"/>
    </row>
    <row r="70" spans="1:7" s="40" customFormat="1" ht="75" customHeight="1">
      <c r="A70" s="42" t="s">
        <v>164</v>
      </c>
      <c r="B70" s="45" t="s">
        <v>886</v>
      </c>
      <c r="C70" s="19">
        <f aca="true" t="shared" si="6" ref="C70:E73">C71</f>
        <v>2105</v>
      </c>
      <c r="D70" s="19">
        <f t="shared" si="6"/>
        <v>2105</v>
      </c>
      <c r="E70" s="19">
        <f t="shared" si="6"/>
        <v>1949.04626</v>
      </c>
      <c r="F70" s="19">
        <f t="shared" si="0"/>
        <v>92.59127125890737</v>
      </c>
      <c r="G70" s="50"/>
    </row>
    <row r="71" spans="1:7" s="40" customFormat="1" ht="37.5">
      <c r="A71" s="42" t="s">
        <v>582</v>
      </c>
      <c r="B71" s="45" t="s">
        <v>887</v>
      </c>
      <c r="C71" s="19">
        <f t="shared" si="6"/>
        <v>2105</v>
      </c>
      <c r="D71" s="19">
        <f t="shared" si="6"/>
        <v>2105</v>
      </c>
      <c r="E71" s="19">
        <f t="shared" si="6"/>
        <v>1949.04626</v>
      </c>
      <c r="F71" s="19">
        <f t="shared" si="0"/>
        <v>92.59127125890737</v>
      </c>
      <c r="G71" s="50"/>
    </row>
    <row r="72" spans="1:7" s="40" customFormat="1" ht="99" customHeight="1">
      <c r="A72" s="42" t="s">
        <v>165</v>
      </c>
      <c r="B72" s="45" t="s">
        <v>888</v>
      </c>
      <c r="C72" s="19">
        <f t="shared" si="6"/>
        <v>2105</v>
      </c>
      <c r="D72" s="19">
        <f t="shared" si="6"/>
        <v>2105</v>
      </c>
      <c r="E72" s="19">
        <f t="shared" si="6"/>
        <v>1949.04626</v>
      </c>
      <c r="F72" s="19">
        <f t="shared" si="0"/>
        <v>92.59127125890737</v>
      </c>
      <c r="G72" s="50"/>
    </row>
    <row r="73" spans="1:7" s="40" customFormat="1" ht="37.5">
      <c r="A73" s="42" t="s">
        <v>163</v>
      </c>
      <c r="B73" s="45" t="s">
        <v>889</v>
      </c>
      <c r="C73" s="19">
        <f t="shared" si="6"/>
        <v>2105</v>
      </c>
      <c r="D73" s="19">
        <f t="shared" si="6"/>
        <v>2105</v>
      </c>
      <c r="E73" s="19">
        <f t="shared" si="6"/>
        <v>1949.04626</v>
      </c>
      <c r="F73" s="19">
        <f t="shared" si="0"/>
        <v>92.59127125890737</v>
      </c>
      <c r="G73" s="50"/>
    </row>
    <row r="74" spans="1:7" s="40" customFormat="1" ht="39" customHeight="1">
      <c r="A74" s="42" t="s">
        <v>105</v>
      </c>
      <c r="B74" s="45" t="s">
        <v>890</v>
      </c>
      <c r="C74" s="19">
        <v>2105</v>
      </c>
      <c r="D74" s="19">
        <v>2105</v>
      </c>
      <c r="E74" s="19">
        <v>1949.04626</v>
      </c>
      <c r="F74" s="19">
        <f t="shared" si="0"/>
        <v>92.59127125890737</v>
      </c>
      <c r="G74" s="50"/>
    </row>
    <row r="75" spans="1:7" s="40" customFormat="1" ht="79.5" customHeight="1">
      <c r="A75" s="42" t="s">
        <v>113</v>
      </c>
      <c r="B75" s="45" t="s">
        <v>928</v>
      </c>
      <c r="C75" s="19">
        <f aca="true" t="shared" si="7" ref="C75:E78">C76</f>
        <v>94.1</v>
      </c>
      <c r="D75" s="19">
        <f t="shared" si="7"/>
        <v>94.1</v>
      </c>
      <c r="E75" s="19">
        <f t="shared" si="7"/>
        <v>0</v>
      </c>
      <c r="F75" s="19">
        <f t="shared" si="0"/>
        <v>0</v>
      </c>
      <c r="G75" s="50"/>
    </row>
    <row r="76" spans="1:7" s="40" customFormat="1" ht="37.5">
      <c r="A76" s="42" t="s">
        <v>582</v>
      </c>
      <c r="B76" s="45" t="s">
        <v>927</v>
      </c>
      <c r="C76" s="19">
        <f t="shared" si="7"/>
        <v>94.1</v>
      </c>
      <c r="D76" s="19">
        <f t="shared" si="7"/>
        <v>94.1</v>
      </c>
      <c r="E76" s="19">
        <f t="shared" si="7"/>
        <v>0</v>
      </c>
      <c r="F76" s="19">
        <f t="shared" si="0"/>
        <v>0</v>
      </c>
      <c r="G76" s="50"/>
    </row>
    <row r="77" spans="1:7" s="40" customFormat="1" ht="74.25" customHeight="1">
      <c r="A77" s="42" t="s">
        <v>114</v>
      </c>
      <c r="B77" s="45" t="s">
        <v>926</v>
      </c>
      <c r="C77" s="19">
        <f t="shared" si="7"/>
        <v>94.1</v>
      </c>
      <c r="D77" s="19">
        <f t="shared" si="7"/>
        <v>94.1</v>
      </c>
      <c r="E77" s="19">
        <f t="shared" si="7"/>
        <v>0</v>
      </c>
      <c r="F77" s="19">
        <f aca="true" t="shared" si="8" ref="F77:F140">E77*100/D77</f>
        <v>0</v>
      </c>
      <c r="G77" s="50"/>
    </row>
    <row r="78" spans="1:7" s="40" customFormat="1" ht="37.5">
      <c r="A78" s="42" t="s">
        <v>163</v>
      </c>
      <c r="B78" s="45" t="s">
        <v>925</v>
      </c>
      <c r="C78" s="19">
        <f t="shared" si="7"/>
        <v>94.1</v>
      </c>
      <c r="D78" s="19">
        <f t="shared" si="7"/>
        <v>94.1</v>
      </c>
      <c r="E78" s="19">
        <f t="shared" si="7"/>
        <v>0</v>
      </c>
      <c r="F78" s="19">
        <f t="shared" si="8"/>
        <v>0</v>
      </c>
      <c r="G78" s="50"/>
    </row>
    <row r="79" spans="1:7" s="40" customFormat="1" ht="34.5" customHeight="1">
      <c r="A79" s="42" t="s">
        <v>105</v>
      </c>
      <c r="B79" s="45" t="s">
        <v>924</v>
      </c>
      <c r="C79" s="19">
        <v>94.1</v>
      </c>
      <c r="D79" s="19">
        <v>94.1</v>
      </c>
      <c r="E79" s="19">
        <v>0</v>
      </c>
      <c r="F79" s="19">
        <f t="shared" si="8"/>
        <v>0</v>
      </c>
      <c r="G79" s="50"/>
    </row>
    <row r="80" spans="1:7" s="40" customFormat="1" ht="56.25" customHeight="1">
      <c r="A80" s="42" t="s">
        <v>103</v>
      </c>
      <c r="B80" s="45" t="s">
        <v>923</v>
      </c>
      <c r="C80" s="19">
        <f>C81+C91+C95</f>
        <v>54611.8</v>
      </c>
      <c r="D80" s="19">
        <f>D81+D91+D95</f>
        <v>54611.83785000001</v>
      </c>
      <c r="E80" s="19">
        <f>E81+E91+E95</f>
        <v>53326.99221</v>
      </c>
      <c r="F80" s="19">
        <f t="shared" si="8"/>
        <v>97.64731294425754</v>
      </c>
      <c r="G80" s="50"/>
    </row>
    <row r="81" spans="1:7" s="40" customFormat="1" ht="54.75" customHeight="1">
      <c r="A81" s="42" t="s">
        <v>104</v>
      </c>
      <c r="B81" s="45" t="s">
        <v>922</v>
      </c>
      <c r="C81" s="19">
        <f>C82+C86</f>
        <v>31705.700000000004</v>
      </c>
      <c r="D81" s="19">
        <f>D82+D86</f>
        <v>31705.719000000005</v>
      </c>
      <c r="E81" s="19">
        <f>E82+E86</f>
        <v>31442.721929999996</v>
      </c>
      <c r="F81" s="19">
        <f t="shared" si="8"/>
        <v>99.17050589516671</v>
      </c>
      <c r="G81" s="50"/>
    </row>
    <row r="82" spans="1:7" s="40" customFormat="1" ht="39" customHeight="1">
      <c r="A82" s="42" t="s">
        <v>1184</v>
      </c>
      <c r="B82" s="45" t="s">
        <v>918</v>
      </c>
      <c r="C82" s="19">
        <f>C83+C84+C85</f>
        <v>10723.4</v>
      </c>
      <c r="D82" s="19">
        <f>D83+D84+D85</f>
        <v>10723.419</v>
      </c>
      <c r="E82" s="19">
        <f>E83+E84+E85</f>
        <v>10500.617699999999</v>
      </c>
      <c r="F82" s="19">
        <f t="shared" si="8"/>
        <v>97.92229232113375</v>
      </c>
      <c r="G82" s="50"/>
    </row>
    <row r="83" spans="1:7" s="40" customFormat="1" ht="114.75" customHeight="1">
      <c r="A83" s="42" t="s">
        <v>1188</v>
      </c>
      <c r="B83" s="45" t="s">
        <v>901</v>
      </c>
      <c r="C83" s="19">
        <v>10103.1</v>
      </c>
      <c r="D83" s="19">
        <v>10103.119</v>
      </c>
      <c r="E83" s="19">
        <v>9932.30697</v>
      </c>
      <c r="F83" s="19">
        <f t="shared" si="8"/>
        <v>98.30931388613753</v>
      </c>
      <c r="G83" s="50"/>
    </row>
    <row r="84" spans="1:7" s="40" customFormat="1" ht="36.75" customHeight="1">
      <c r="A84" s="42" t="s">
        <v>105</v>
      </c>
      <c r="B84" s="45" t="s">
        <v>902</v>
      </c>
      <c r="C84" s="19">
        <v>593.8</v>
      </c>
      <c r="D84" s="19">
        <v>593.8</v>
      </c>
      <c r="E84" s="19">
        <v>558.22099</v>
      </c>
      <c r="F84" s="19">
        <f t="shared" si="8"/>
        <v>94.00825025261032</v>
      </c>
      <c r="G84" s="50"/>
    </row>
    <row r="85" spans="1:7" s="40" customFormat="1" ht="21" customHeight="1">
      <c r="A85" s="42" t="s">
        <v>1190</v>
      </c>
      <c r="B85" s="45" t="s">
        <v>903</v>
      </c>
      <c r="C85" s="19">
        <v>26.5</v>
      </c>
      <c r="D85" s="19">
        <v>26.5</v>
      </c>
      <c r="E85" s="19">
        <v>10.08974</v>
      </c>
      <c r="F85" s="19">
        <f t="shared" si="8"/>
        <v>38.07449056603774</v>
      </c>
      <c r="G85" s="50"/>
    </row>
    <row r="86" spans="1:7" s="40" customFormat="1" ht="96" customHeight="1">
      <c r="A86" s="42" t="s">
        <v>366</v>
      </c>
      <c r="B86" s="45" t="s">
        <v>905</v>
      </c>
      <c r="C86" s="19">
        <f>C87+C88+C89+C90</f>
        <v>20982.300000000003</v>
      </c>
      <c r="D86" s="19">
        <f>D87+D88+D89+D90</f>
        <v>20982.300000000003</v>
      </c>
      <c r="E86" s="19">
        <f>E87+E88+E89+E90</f>
        <v>20942.104229999997</v>
      </c>
      <c r="F86" s="19">
        <f t="shared" si="8"/>
        <v>99.8084301053745</v>
      </c>
      <c r="G86" s="50"/>
    </row>
    <row r="87" spans="1:7" s="40" customFormat="1" ht="119.25" customHeight="1">
      <c r="A87" s="42" t="s">
        <v>1188</v>
      </c>
      <c r="B87" s="45" t="s">
        <v>904</v>
      </c>
      <c r="C87" s="19">
        <v>6037.4</v>
      </c>
      <c r="D87" s="19">
        <v>6037.4</v>
      </c>
      <c r="E87" s="19">
        <v>6021.71626</v>
      </c>
      <c r="F87" s="19">
        <f t="shared" si="8"/>
        <v>99.74022360618811</v>
      </c>
      <c r="G87" s="50"/>
    </row>
    <row r="88" spans="1:7" s="40" customFormat="1" ht="42" customHeight="1">
      <c r="A88" s="42" t="s">
        <v>105</v>
      </c>
      <c r="B88" s="45" t="s">
        <v>906</v>
      </c>
      <c r="C88" s="19">
        <v>581.4</v>
      </c>
      <c r="D88" s="19">
        <v>581.4</v>
      </c>
      <c r="E88" s="19">
        <v>556.9194</v>
      </c>
      <c r="F88" s="19">
        <f t="shared" si="8"/>
        <v>95.78937048503613</v>
      </c>
      <c r="G88" s="50"/>
    </row>
    <row r="89" spans="1:7" s="40" customFormat="1" ht="57" customHeight="1">
      <c r="A89" s="42" t="s">
        <v>168</v>
      </c>
      <c r="B89" s="45" t="s">
        <v>907</v>
      </c>
      <c r="C89" s="19">
        <v>14360.6</v>
      </c>
      <c r="D89" s="19">
        <v>14360.6</v>
      </c>
      <c r="E89" s="19">
        <v>14360.6</v>
      </c>
      <c r="F89" s="19">
        <f t="shared" si="8"/>
        <v>100</v>
      </c>
      <c r="G89" s="50"/>
    </row>
    <row r="90" spans="1:7" s="40" customFormat="1" ht="21" customHeight="1">
      <c r="A90" s="42" t="s">
        <v>1190</v>
      </c>
      <c r="B90" s="45" t="s">
        <v>919</v>
      </c>
      <c r="C90" s="19">
        <v>2.9</v>
      </c>
      <c r="D90" s="19">
        <v>2.9</v>
      </c>
      <c r="E90" s="19">
        <v>2.86857</v>
      </c>
      <c r="F90" s="19">
        <f t="shared" si="8"/>
        <v>98.91620689655174</v>
      </c>
      <c r="G90" s="50"/>
    </row>
    <row r="91" spans="1:7" s="40" customFormat="1" ht="39" customHeight="1">
      <c r="A91" s="42" t="s">
        <v>115</v>
      </c>
      <c r="B91" s="45" t="s">
        <v>911</v>
      </c>
      <c r="C91" s="19">
        <f>C92</f>
        <v>1152.6999999999998</v>
      </c>
      <c r="D91" s="19">
        <f>D92</f>
        <v>1152.70796</v>
      </c>
      <c r="E91" s="19">
        <f>E92</f>
        <v>1152.67671</v>
      </c>
      <c r="F91" s="19">
        <f t="shared" si="8"/>
        <v>99.99728899243483</v>
      </c>
      <c r="G91" s="50"/>
    </row>
    <row r="92" spans="1:7" s="40" customFormat="1" ht="37.5">
      <c r="A92" s="42" t="s">
        <v>169</v>
      </c>
      <c r="B92" s="45" t="s">
        <v>910</v>
      </c>
      <c r="C92" s="19">
        <f>C93+C94</f>
        <v>1152.6999999999998</v>
      </c>
      <c r="D92" s="19">
        <f>D93+D94</f>
        <v>1152.70796</v>
      </c>
      <c r="E92" s="19">
        <f>E93+E94</f>
        <v>1152.67671</v>
      </c>
      <c r="F92" s="19">
        <f t="shared" si="8"/>
        <v>99.99728899243483</v>
      </c>
      <c r="G92" s="50"/>
    </row>
    <row r="93" spans="1:7" s="40" customFormat="1" ht="40.5" customHeight="1">
      <c r="A93" s="42" t="s">
        <v>105</v>
      </c>
      <c r="B93" s="45" t="s">
        <v>909</v>
      </c>
      <c r="C93" s="19">
        <v>1064.1</v>
      </c>
      <c r="D93" s="19">
        <v>1064.10796</v>
      </c>
      <c r="E93" s="19">
        <v>1064.10796</v>
      </c>
      <c r="F93" s="19">
        <f t="shared" si="8"/>
        <v>100</v>
      </c>
      <c r="G93" s="50"/>
    </row>
    <row r="94" spans="1:7" s="40" customFormat="1" ht="22.5" customHeight="1">
      <c r="A94" s="42" t="s">
        <v>1190</v>
      </c>
      <c r="B94" s="45" t="s">
        <v>908</v>
      </c>
      <c r="C94" s="19">
        <v>88.6</v>
      </c>
      <c r="D94" s="19">
        <v>88.6</v>
      </c>
      <c r="E94" s="19">
        <v>88.56875</v>
      </c>
      <c r="F94" s="19">
        <f t="shared" si="8"/>
        <v>99.96472911963883</v>
      </c>
      <c r="G94" s="50"/>
    </row>
    <row r="95" spans="1:7" s="40" customFormat="1" ht="37.5">
      <c r="A95" s="42" t="s">
        <v>170</v>
      </c>
      <c r="B95" s="45" t="s">
        <v>921</v>
      </c>
      <c r="C95" s="19">
        <f>C96+C101</f>
        <v>21753.4</v>
      </c>
      <c r="D95" s="19">
        <f>D96+D101</f>
        <v>21753.410890000006</v>
      </c>
      <c r="E95" s="19">
        <f>E96+E101</f>
        <v>20731.59357</v>
      </c>
      <c r="F95" s="19">
        <f t="shared" si="8"/>
        <v>95.30272597172458</v>
      </c>
      <c r="G95" s="50"/>
    </row>
    <row r="96" spans="1:7" s="40" customFormat="1" ht="99.75" customHeight="1">
      <c r="A96" s="42" t="s">
        <v>366</v>
      </c>
      <c r="B96" s="45" t="s">
        <v>920</v>
      </c>
      <c r="C96" s="19">
        <f>C97+C98+C99+C100</f>
        <v>19453.4</v>
      </c>
      <c r="D96" s="19">
        <f>D97+D98+D99+D100</f>
        <v>19453.433090000006</v>
      </c>
      <c r="E96" s="19">
        <f>E97+E98+E99+E100</f>
        <v>18436.19377</v>
      </c>
      <c r="F96" s="19">
        <f t="shared" si="8"/>
        <v>94.7709007695772</v>
      </c>
      <c r="G96" s="50"/>
    </row>
    <row r="97" spans="1:7" s="40" customFormat="1" ht="118.5" customHeight="1">
      <c r="A97" s="42" t="s">
        <v>1188</v>
      </c>
      <c r="B97" s="45" t="s">
        <v>912</v>
      </c>
      <c r="C97" s="19">
        <v>11103</v>
      </c>
      <c r="D97" s="19">
        <v>11102.96922</v>
      </c>
      <c r="E97" s="19">
        <v>11010.06694</v>
      </c>
      <c r="F97" s="19">
        <f t="shared" si="8"/>
        <v>99.1632663465134</v>
      </c>
      <c r="G97" s="50"/>
    </row>
    <row r="98" spans="1:7" s="40" customFormat="1" ht="39" customHeight="1">
      <c r="A98" s="42" t="s">
        <v>105</v>
      </c>
      <c r="B98" s="45" t="s">
        <v>913</v>
      </c>
      <c r="C98" s="19">
        <v>7466.9</v>
      </c>
      <c r="D98" s="19">
        <v>7466.89889</v>
      </c>
      <c r="E98" s="19">
        <v>6567.90262</v>
      </c>
      <c r="F98" s="19">
        <f t="shared" si="8"/>
        <v>87.96024583640772</v>
      </c>
      <c r="G98" s="50"/>
    </row>
    <row r="99" spans="1:7" s="40" customFormat="1" ht="58.5" customHeight="1">
      <c r="A99" s="42" t="s">
        <v>171</v>
      </c>
      <c r="B99" s="45" t="s">
        <v>914</v>
      </c>
      <c r="C99" s="19">
        <v>594.5</v>
      </c>
      <c r="D99" s="19">
        <v>594.52398</v>
      </c>
      <c r="E99" s="19">
        <v>594.52398</v>
      </c>
      <c r="F99" s="19">
        <f t="shared" si="8"/>
        <v>100</v>
      </c>
      <c r="G99" s="50"/>
    </row>
    <row r="100" spans="1:7" s="40" customFormat="1" ht="23.25" customHeight="1">
      <c r="A100" s="42" t="s">
        <v>1190</v>
      </c>
      <c r="B100" s="45" t="s">
        <v>915</v>
      </c>
      <c r="C100" s="19">
        <v>289</v>
      </c>
      <c r="D100" s="19">
        <v>289.041</v>
      </c>
      <c r="E100" s="19">
        <v>263.70023</v>
      </c>
      <c r="F100" s="19">
        <f t="shared" si="8"/>
        <v>91.23281126207007</v>
      </c>
      <c r="G100" s="50"/>
    </row>
    <row r="101" spans="1:7" s="40" customFormat="1" ht="39" customHeight="1">
      <c r="A101" s="42" t="s">
        <v>116</v>
      </c>
      <c r="B101" s="45" t="s">
        <v>917</v>
      </c>
      <c r="C101" s="19">
        <f>C102</f>
        <v>2300</v>
      </c>
      <c r="D101" s="19">
        <f>D102</f>
        <v>2299.9778</v>
      </c>
      <c r="E101" s="19">
        <f>E102</f>
        <v>2295.3998</v>
      </c>
      <c r="F101" s="19">
        <f t="shared" si="8"/>
        <v>99.80095460051832</v>
      </c>
      <c r="G101" s="50"/>
    </row>
    <row r="102" spans="1:7" s="40" customFormat="1" ht="36" customHeight="1">
      <c r="A102" s="42" t="s">
        <v>105</v>
      </c>
      <c r="B102" s="45" t="s">
        <v>916</v>
      </c>
      <c r="C102" s="19">
        <v>2300</v>
      </c>
      <c r="D102" s="19">
        <v>2299.9778</v>
      </c>
      <c r="E102" s="19">
        <v>2295.3998</v>
      </c>
      <c r="F102" s="19">
        <f t="shared" si="8"/>
        <v>99.80095460051832</v>
      </c>
      <c r="G102" s="50"/>
    </row>
    <row r="103" spans="1:7" s="40" customFormat="1" ht="60" customHeight="1">
      <c r="A103" s="42" t="s">
        <v>172</v>
      </c>
      <c r="B103" s="45" t="s">
        <v>932</v>
      </c>
      <c r="C103" s="19">
        <f aca="true" t="shared" si="9" ref="C103:E105">C104</f>
        <v>1852.9</v>
      </c>
      <c r="D103" s="19">
        <f t="shared" si="9"/>
        <v>1852.9</v>
      </c>
      <c r="E103" s="19">
        <f t="shared" si="9"/>
        <v>681.88603</v>
      </c>
      <c r="F103" s="19">
        <f t="shared" si="8"/>
        <v>36.80101624480544</v>
      </c>
      <c r="G103" s="50"/>
    </row>
    <row r="104" spans="1:7" s="40" customFormat="1" ht="21.75" customHeight="1">
      <c r="A104" s="42" t="s">
        <v>173</v>
      </c>
      <c r="B104" s="45" t="s">
        <v>933</v>
      </c>
      <c r="C104" s="19">
        <f t="shared" si="9"/>
        <v>1852.9</v>
      </c>
      <c r="D104" s="19">
        <f t="shared" si="9"/>
        <v>1852.9</v>
      </c>
      <c r="E104" s="19">
        <f t="shared" si="9"/>
        <v>681.88603</v>
      </c>
      <c r="F104" s="19">
        <f t="shared" si="8"/>
        <v>36.80101624480544</v>
      </c>
      <c r="G104" s="50"/>
    </row>
    <row r="105" spans="1:7" s="40" customFormat="1" ht="78" customHeight="1">
      <c r="A105" s="42" t="s">
        <v>949</v>
      </c>
      <c r="B105" s="45" t="s">
        <v>934</v>
      </c>
      <c r="C105" s="19">
        <f t="shared" si="9"/>
        <v>1852.9</v>
      </c>
      <c r="D105" s="19">
        <f t="shared" si="9"/>
        <v>1852.9</v>
      </c>
      <c r="E105" s="19">
        <f t="shared" si="9"/>
        <v>681.88603</v>
      </c>
      <c r="F105" s="19">
        <f t="shared" si="8"/>
        <v>36.80101624480544</v>
      </c>
      <c r="G105" s="50"/>
    </row>
    <row r="106" spans="1:7" s="40" customFormat="1" ht="36.75" customHeight="1">
      <c r="A106" s="42" t="s">
        <v>105</v>
      </c>
      <c r="B106" s="45" t="s">
        <v>935</v>
      </c>
      <c r="C106" s="19">
        <v>1852.9</v>
      </c>
      <c r="D106" s="19">
        <v>1852.9</v>
      </c>
      <c r="E106" s="19">
        <v>681.88603</v>
      </c>
      <c r="F106" s="19">
        <f t="shared" si="8"/>
        <v>36.80101624480544</v>
      </c>
      <c r="G106" s="50"/>
    </row>
    <row r="107" spans="1:9" s="40" customFormat="1" ht="21.75" customHeight="1">
      <c r="A107" s="42" t="s">
        <v>950</v>
      </c>
      <c r="B107" s="45" t="s">
        <v>26</v>
      </c>
      <c r="C107" s="19">
        <f aca="true" t="shared" si="10" ref="C107:E111">C108</f>
        <v>63.6</v>
      </c>
      <c r="D107" s="19">
        <f t="shared" si="10"/>
        <v>63.644</v>
      </c>
      <c r="E107" s="19">
        <f t="shared" si="10"/>
        <v>63.644</v>
      </c>
      <c r="F107" s="19">
        <f t="shared" si="8"/>
        <v>100</v>
      </c>
      <c r="G107" s="50">
        <f aca="true" t="shared" si="11" ref="G107:I108">C107</f>
        <v>63.6</v>
      </c>
      <c r="H107" s="50">
        <f t="shared" si="11"/>
        <v>63.644</v>
      </c>
      <c r="I107" s="50">
        <f t="shared" si="11"/>
        <v>63.644</v>
      </c>
    </row>
    <row r="108" spans="1:9" s="40" customFormat="1" ht="22.5" customHeight="1">
      <c r="A108" s="42" t="s">
        <v>951</v>
      </c>
      <c r="B108" s="45" t="s">
        <v>25</v>
      </c>
      <c r="C108" s="19">
        <f t="shared" si="10"/>
        <v>63.6</v>
      </c>
      <c r="D108" s="19">
        <f t="shared" si="10"/>
        <v>63.644</v>
      </c>
      <c r="E108" s="19">
        <f t="shared" si="10"/>
        <v>63.644</v>
      </c>
      <c r="F108" s="19">
        <f t="shared" si="8"/>
        <v>100</v>
      </c>
      <c r="G108" s="50">
        <f t="shared" si="11"/>
        <v>63.6</v>
      </c>
      <c r="H108" s="50">
        <f t="shared" si="11"/>
        <v>63.644</v>
      </c>
      <c r="I108" s="50">
        <f t="shared" si="11"/>
        <v>63.644</v>
      </c>
    </row>
    <row r="109" spans="1:7" s="40" customFormat="1" ht="57" customHeight="1">
      <c r="A109" s="42" t="s">
        <v>172</v>
      </c>
      <c r="B109" s="45" t="s">
        <v>24</v>
      </c>
      <c r="C109" s="19">
        <f t="shared" si="10"/>
        <v>63.6</v>
      </c>
      <c r="D109" s="19">
        <f t="shared" si="10"/>
        <v>63.644</v>
      </c>
      <c r="E109" s="19">
        <f t="shared" si="10"/>
        <v>63.644</v>
      </c>
      <c r="F109" s="19">
        <f t="shared" si="8"/>
        <v>100</v>
      </c>
      <c r="G109" s="50"/>
    </row>
    <row r="110" spans="1:7" s="40" customFormat="1" ht="22.5" customHeight="1">
      <c r="A110" s="42" t="s">
        <v>173</v>
      </c>
      <c r="B110" s="45" t="s">
        <v>23</v>
      </c>
      <c r="C110" s="19">
        <f t="shared" si="10"/>
        <v>63.6</v>
      </c>
      <c r="D110" s="19">
        <f t="shared" si="10"/>
        <v>63.644</v>
      </c>
      <c r="E110" s="19">
        <f t="shared" si="10"/>
        <v>63.644</v>
      </c>
      <c r="F110" s="19">
        <f t="shared" si="8"/>
        <v>100</v>
      </c>
      <c r="G110" s="50"/>
    </row>
    <row r="111" spans="1:7" s="40" customFormat="1" ht="37.5" customHeight="1">
      <c r="A111" s="42" t="s">
        <v>952</v>
      </c>
      <c r="B111" s="45" t="s">
        <v>22</v>
      </c>
      <c r="C111" s="19">
        <f t="shared" si="10"/>
        <v>63.6</v>
      </c>
      <c r="D111" s="19">
        <f t="shared" si="10"/>
        <v>63.644</v>
      </c>
      <c r="E111" s="19">
        <f t="shared" si="10"/>
        <v>63.644</v>
      </c>
      <c r="F111" s="19">
        <f t="shared" si="8"/>
        <v>100</v>
      </c>
      <c r="G111" s="50"/>
    </row>
    <row r="112" spans="1:7" s="40" customFormat="1" ht="41.25" customHeight="1">
      <c r="A112" s="42" t="s">
        <v>105</v>
      </c>
      <c r="B112" s="45" t="s">
        <v>21</v>
      </c>
      <c r="C112" s="19">
        <v>63.6</v>
      </c>
      <c r="D112" s="19">
        <v>63.644</v>
      </c>
      <c r="E112" s="19">
        <v>63.644</v>
      </c>
      <c r="F112" s="19">
        <f t="shared" si="8"/>
        <v>100</v>
      </c>
      <c r="G112" s="50"/>
    </row>
    <row r="113" spans="1:9" s="40" customFormat="1" ht="60" customHeight="1">
      <c r="A113" s="42" t="s">
        <v>953</v>
      </c>
      <c r="B113" s="45" t="s">
        <v>51</v>
      </c>
      <c r="C113" s="19">
        <f>C114+C130</f>
        <v>12381.6</v>
      </c>
      <c r="D113" s="19">
        <f>D114+D130</f>
        <v>12381.631000000001</v>
      </c>
      <c r="E113" s="19">
        <f>E114+E130</f>
        <v>11627.2097</v>
      </c>
      <c r="F113" s="19">
        <f t="shared" si="8"/>
        <v>93.9069311627846</v>
      </c>
      <c r="G113" s="50">
        <f aca="true" t="shared" si="12" ref="G113:I114">C113</f>
        <v>12381.6</v>
      </c>
      <c r="H113" s="50">
        <f t="shared" si="12"/>
        <v>12381.631000000001</v>
      </c>
      <c r="I113" s="50">
        <f t="shared" si="12"/>
        <v>11627.2097</v>
      </c>
    </row>
    <row r="114" spans="1:9" s="40" customFormat="1" ht="75.75" customHeight="1">
      <c r="A114" s="42" t="s">
        <v>954</v>
      </c>
      <c r="B114" s="45" t="s">
        <v>38</v>
      </c>
      <c r="C114" s="19">
        <f>C115+C126</f>
        <v>12356.6</v>
      </c>
      <c r="D114" s="19">
        <f>D115+D126</f>
        <v>12356.631000000001</v>
      </c>
      <c r="E114" s="19">
        <f>E115+E126</f>
        <v>11606.3347</v>
      </c>
      <c r="F114" s="19">
        <f t="shared" si="8"/>
        <v>93.9279865199503</v>
      </c>
      <c r="G114" s="50">
        <f t="shared" si="12"/>
        <v>12356.6</v>
      </c>
      <c r="H114" s="50">
        <f t="shared" si="12"/>
        <v>12356.631000000001</v>
      </c>
      <c r="I114" s="50">
        <f t="shared" si="12"/>
        <v>11606.3347</v>
      </c>
    </row>
    <row r="115" spans="1:7" s="40" customFormat="1" ht="79.5" customHeight="1">
      <c r="A115" s="42" t="s">
        <v>112</v>
      </c>
      <c r="B115" s="45" t="s">
        <v>37</v>
      </c>
      <c r="C115" s="19">
        <f>C116+C120</f>
        <v>12230.6</v>
      </c>
      <c r="D115" s="19">
        <f>D116+D120</f>
        <v>12230.631000000001</v>
      </c>
      <c r="E115" s="19">
        <f>E116+E120</f>
        <v>11606.3347</v>
      </c>
      <c r="F115" s="19">
        <f t="shared" si="8"/>
        <v>94.89563293995215</v>
      </c>
      <c r="G115" s="50"/>
    </row>
    <row r="116" spans="1:7" s="40" customFormat="1" ht="76.5" customHeight="1">
      <c r="A116" s="42" t="s">
        <v>955</v>
      </c>
      <c r="B116" s="45" t="s">
        <v>36</v>
      </c>
      <c r="C116" s="19">
        <f aca="true" t="shared" si="13" ref="C116:E118">C117</f>
        <v>384.5</v>
      </c>
      <c r="D116" s="19">
        <f t="shared" si="13"/>
        <v>384.5</v>
      </c>
      <c r="E116" s="19">
        <f t="shared" si="13"/>
        <v>330.20817</v>
      </c>
      <c r="F116" s="19">
        <f t="shared" si="8"/>
        <v>85.87988816644994</v>
      </c>
      <c r="G116" s="50"/>
    </row>
    <row r="117" spans="1:7" s="40" customFormat="1" ht="61.5" customHeight="1">
      <c r="A117" s="42" t="s">
        <v>956</v>
      </c>
      <c r="B117" s="45" t="s">
        <v>35</v>
      </c>
      <c r="C117" s="19">
        <f t="shared" si="13"/>
        <v>384.5</v>
      </c>
      <c r="D117" s="19">
        <f t="shared" si="13"/>
        <v>384.5</v>
      </c>
      <c r="E117" s="19">
        <f t="shared" si="13"/>
        <v>330.20817</v>
      </c>
      <c r="F117" s="19">
        <f t="shared" si="8"/>
        <v>85.87988816644994</v>
      </c>
      <c r="G117" s="50"/>
    </row>
    <row r="118" spans="1:7" s="40" customFormat="1" ht="79.5" customHeight="1">
      <c r="A118" s="42" t="s">
        <v>957</v>
      </c>
      <c r="B118" s="45" t="s">
        <v>33</v>
      </c>
      <c r="C118" s="19">
        <f t="shared" si="13"/>
        <v>384.5</v>
      </c>
      <c r="D118" s="19">
        <f t="shared" si="13"/>
        <v>384.5</v>
      </c>
      <c r="E118" s="19">
        <f t="shared" si="13"/>
        <v>330.20817</v>
      </c>
      <c r="F118" s="19">
        <f t="shared" si="8"/>
        <v>85.87988816644994</v>
      </c>
      <c r="G118" s="50"/>
    </row>
    <row r="119" spans="1:7" s="40" customFormat="1" ht="38.25" customHeight="1">
      <c r="A119" s="42" t="s">
        <v>105</v>
      </c>
      <c r="B119" s="45" t="s">
        <v>34</v>
      </c>
      <c r="C119" s="19">
        <v>384.5</v>
      </c>
      <c r="D119" s="19">
        <v>384.5</v>
      </c>
      <c r="E119" s="19">
        <v>330.20817</v>
      </c>
      <c r="F119" s="19">
        <f t="shared" si="8"/>
        <v>85.87988816644994</v>
      </c>
      <c r="G119" s="50"/>
    </row>
    <row r="120" spans="1:7" s="40" customFormat="1" ht="37.5">
      <c r="A120" s="42" t="s">
        <v>530</v>
      </c>
      <c r="B120" s="45" t="s">
        <v>32</v>
      </c>
      <c r="C120" s="19">
        <f aca="true" t="shared" si="14" ref="C120:E121">C121</f>
        <v>11846.1</v>
      </c>
      <c r="D120" s="19">
        <f t="shared" si="14"/>
        <v>11846.131000000001</v>
      </c>
      <c r="E120" s="19">
        <f t="shared" si="14"/>
        <v>11276.12653</v>
      </c>
      <c r="F120" s="19">
        <f t="shared" si="8"/>
        <v>95.18826467477017</v>
      </c>
      <c r="G120" s="50"/>
    </row>
    <row r="121" spans="1:7" s="40" customFormat="1" ht="57" customHeight="1">
      <c r="A121" s="42" t="s">
        <v>117</v>
      </c>
      <c r="B121" s="45" t="s">
        <v>31</v>
      </c>
      <c r="C121" s="19">
        <f t="shared" si="14"/>
        <v>11846.1</v>
      </c>
      <c r="D121" s="19">
        <f t="shared" si="14"/>
        <v>11846.131000000001</v>
      </c>
      <c r="E121" s="19">
        <f t="shared" si="14"/>
        <v>11276.12653</v>
      </c>
      <c r="F121" s="19">
        <f t="shared" si="8"/>
        <v>95.18826467477017</v>
      </c>
      <c r="G121" s="50"/>
    </row>
    <row r="122" spans="1:7" s="40" customFormat="1" ht="114" customHeight="1">
      <c r="A122" s="42" t="s">
        <v>366</v>
      </c>
      <c r="B122" s="45" t="s">
        <v>30</v>
      </c>
      <c r="C122" s="19">
        <f>C123+C124+C125</f>
        <v>11846.1</v>
      </c>
      <c r="D122" s="19">
        <f>D123+D124+D125</f>
        <v>11846.131000000001</v>
      </c>
      <c r="E122" s="19">
        <f>E123+E124+E125</f>
        <v>11276.12653</v>
      </c>
      <c r="F122" s="19">
        <f t="shared" si="8"/>
        <v>95.18826467477017</v>
      </c>
      <c r="G122" s="50"/>
    </row>
    <row r="123" spans="1:7" s="40" customFormat="1" ht="120" customHeight="1">
      <c r="A123" s="42" t="s">
        <v>1188</v>
      </c>
      <c r="B123" s="45" t="s">
        <v>27</v>
      </c>
      <c r="C123" s="19">
        <v>10295.1</v>
      </c>
      <c r="D123" s="19">
        <v>10295.137</v>
      </c>
      <c r="E123" s="19">
        <v>9843.72433</v>
      </c>
      <c r="F123" s="19">
        <f t="shared" si="8"/>
        <v>95.61528253582249</v>
      </c>
      <c r="G123" s="50"/>
    </row>
    <row r="124" spans="1:7" s="40" customFormat="1" ht="42" customHeight="1">
      <c r="A124" s="42" t="s">
        <v>105</v>
      </c>
      <c r="B124" s="45" t="s">
        <v>28</v>
      </c>
      <c r="C124" s="19">
        <v>1529</v>
      </c>
      <c r="D124" s="19">
        <v>1528.994</v>
      </c>
      <c r="E124" s="19">
        <v>1416.23468</v>
      </c>
      <c r="F124" s="19">
        <f t="shared" si="8"/>
        <v>92.62526079239029</v>
      </c>
      <c r="G124" s="50"/>
    </row>
    <row r="125" spans="1:7" s="40" customFormat="1" ht="22.5" customHeight="1">
      <c r="A125" s="42" t="s">
        <v>1190</v>
      </c>
      <c r="B125" s="45" t="s">
        <v>29</v>
      </c>
      <c r="C125" s="19">
        <v>22</v>
      </c>
      <c r="D125" s="19">
        <v>22</v>
      </c>
      <c r="E125" s="19">
        <v>16.16752</v>
      </c>
      <c r="F125" s="19">
        <f t="shared" si="8"/>
        <v>73.48872727272727</v>
      </c>
      <c r="G125" s="50"/>
    </row>
    <row r="126" spans="1:7" s="40" customFormat="1" ht="96" customHeight="1">
      <c r="A126" s="42" t="s">
        <v>118</v>
      </c>
      <c r="B126" s="45" t="s">
        <v>42</v>
      </c>
      <c r="C126" s="19">
        <f aca="true" t="shared" si="15" ref="C126:E128">C127</f>
        <v>126</v>
      </c>
      <c r="D126" s="19">
        <f t="shared" si="15"/>
        <v>126</v>
      </c>
      <c r="E126" s="19">
        <f t="shared" si="15"/>
        <v>0</v>
      </c>
      <c r="F126" s="19">
        <f t="shared" si="8"/>
        <v>0</v>
      </c>
      <c r="G126" s="50"/>
    </row>
    <row r="127" spans="1:7" s="40" customFormat="1" ht="93" customHeight="1">
      <c r="A127" s="42" t="s">
        <v>531</v>
      </c>
      <c r="B127" s="45" t="s">
        <v>41</v>
      </c>
      <c r="C127" s="19">
        <f t="shared" si="15"/>
        <v>126</v>
      </c>
      <c r="D127" s="19">
        <f t="shared" si="15"/>
        <v>126</v>
      </c>
      <c r="E127" s="19">
        <f t="shared" si="15"/>
        <v>0</v>
      </c>
      <c r="F127" s="19">
        <f t="shared" si="8"/>
        <v>0</v>
      </c>
      <c r="G127" s="50"/>
    </row>
    <row r="128" spans="1:7" s="40" customFormat="1" ht="99.75" customHeight="1">
      <c r="A128" s="42" t="s">
        <v>532</v>
      </c>
      <c r="B128" s="45" t="s">
        <v>40</v>
      </c>
      <c r="C128" s="19">
        <f t="shared" si="15"/>
        <v>126</v>
      </c>
      <c r="D128" s="19">
        <f t="shared" si="15"/>
        <v>126</v>
      </c>
      <c r="E128" s="19">
        <f t="shared" si="15"/>
        <v>0</v>
      </c>
      <c r="F128" s="19">
        <f t="shared" si="8"/>
        <v>0</v>
      </c>
      <c r="G128" s="50"/>
    </row>
    <row r="129" spans="1:7" s="40" customFormat="1" ht="39" customHeight="1">
      <c r="A129" s="42" t="s">
        <v>105</v>
      </c>
      <c r="B129" s="45" t="s">
        <v>39</v>
      </c>
      <c r="C129" s="19">
        <v>126</v>
      </c>
      <c r="D129" s="19">
        <v>126</v>
      </c>
      <c r="E129" s="19">
        <v>0</v>
      </c>
      <c r="F129" s="19">
        <f t="shared" si="8"/>
        <v>0</v>
      </c>
      <c r="G129" s="50"/>
    </row>
    <row r="130" spans="1:9" s="40" customFormat="1" ht="55.5" customHeight="1">
      <c r="A130" s="42" t="s">
        <v>533</v>
      </c>
      <c r="B130" s="45" t="s">
        <v>53</v>
      </c>
      <c r="C130" s="19">
        <f>C131</f>
        <v>25</v>
      </c>
      <c r="D130" s="19">
        <f>D131</f>
        <v>25</v>
      </c>
      <c r="E130" s="19">
        <f>E131</f>
        <v>20.875</v>
      </c>
      <c r="F130" s="19">
        <f t="shared" si="8"/>
        <v>83.5</v>
      </c>
      <c r="G130" s="50">
        <f>C130</f>
        <v>25</v>
      </c>
      <c r="H130" s="50">
        <f>D130</f>
        <v>25</v>
      </c>
      <c r="I130" s="50">
        <f>E130</f>
        <v>20.875</v>
      </c>
    </row>
    <row r="131" spans="1:7" s="40" customFormat="1" ht="76.5" customHeight="1">
      <c r="A131" s="42" t="s">
        <v>160</v>
      </c>
      <c r="B131" s="45" t="s">
        <v>52</v>
      </c>
      <c r="C131" s="19">
        <f>C132+C136</f>
        <v>25</v>
      </c>
      <c r="D131" s="19">
        <f>D132+D136</f>
        <v>25</v>
      </c>
      <c r="E131" s="19">
        <f>E132+E136</f>
        <v>20.875</v>
      </c>
      <c r="F131" s="19">
        <f t="shared" si="8"/>
        <v>83.5</v>
      </c>
      <c r="G131" s="50"/>
    </row>
    <row r="132" spans="1:7" s="40" customFormat="1" ht="79.5" customHeight="1">
      <c r="A132" s="42" t="s">
        <v>534</v>
      </c>
      <c r="B132" s="45" t="s">
        <v>46</v>
      </c>
      <c r="C132" s="19">
        <f aca="true" t="shared" si="16" ref="C132:E134">C133</f>
        <v>10</v>
      </c>
      <c r="D132" s="19">
        <f t="shared" si="16"/>
        <v>10</v>
      </c>
      <c r="E132" s="19">
        <f t="shared" si="16"/>
        <v>10</v>
      </c>
      <c r="F132" s="19">
        <f t="shared" si="8"/>
        <v>100</v>
      </c>
      <c r="G132" s="50"/>
    </row>
    <row r="133" spans="1:7" s="40" customFormat="1" ht="80.25" customHeight="1">
      <c r="A133" s="42" t="s">
        <v>723</v>
      </c>
      <c r="B133" s="45" t="s">
        <v>45</v>
      </c>
      <c r="C133" s="19">
        <f t="shared" si="16"/>
        <v>10</v>
      </c>
      <c r="D133" s="19">
        <f t="shared" si="16"/>
        <v>10</v>
      </c>
      <c r="E133" s="19">
        <f t="shared" si="16"/>
        <v>10</v>
      </c>
      <c r="F133" s="19">
        <f t="shared" si="8"/>
        <v>100</v>
      </c>
      <c r="G133" s="50"/>
    </row>
    <row r="134" spans="1:7" s="40" customFormat="1" ht="37.5">
      <c r="A134" s="42" t="s">
        <v>163</v>
      </c>
      <c r="B134" s="45" t="s">
        <v>44</v>
      </c>
      <c r="C134" s="19">
        <f t="shared" si="16"/>
        <v>10</v>
      </c>
      <c r="D134" s="19">
        <f t="shared" si="16"/>
        <v>10</v>
      </c>
      <c r="E134" s="19">
        <f t="shared" si="16"/>
        <v>10</v>
      </c>
      <c r="F134" s="19">
        <f t="shared" si="8"/>
        <v>100</v>
      </c>
      <c r="G134" s="50"/>
    </row>
    <row r="135" spans="1:7" s="40" customFormat="1" ht="38.25" customHeight="1">
      <c r="A135" s="42" t="s">
        <v>105</v>
      </c>
      <c r="B135" s="45" t="s">
        <v>43</v>
      </c>
      <c r="C135" s="19">
        <v>10</v>
      </c>
      <c r="D135" s="19">
        <v>10</v>
      </c>
      <c r="E135" s="19">
        <v>10</v>
      </c>
      <c r="F135" s="19">
        <f t="shared" si="8"/>
        <v>100</v>
      </c>
      <c r="G135" s="50"/>
    </row>
    <row r="136" spans="1:7" s="40" customFormat="1" ht="59.25" customHeight="1">
      <c r="A136" s="42" t="s">
        <v>724</v>
      </c>
      <c r="B136" s="45" t="s">
        <v>50</v>
      </c>
      <c r="C136" s="19">
        <f aca="true" t="shared" si="17" ref="C136:E138">C137</f>
        <v>15</v>
      </c>
      <c r="D136" s="19">
        <f t="shared" si="17"/>
        <v>15</v>
      </c>
      <c r="E136" s="19">
        <f t="shared" si="17"/>
        <v>10.875</v>
      </c>
      <c r="F136" s="19">
        <f t="shared" si="8"/>
        <v>72.5</v>
      </c>
      <c r="G136" s="50"/>
    </row>
    <row r="137" spans="1:7" s="40" customFormat="1" ht="97.5" customHeight="1">
      <c r="A137" s="42" t="s">
        <v>1185</v>
      </c>
      <c r="B137" s="45" t="s">
        <v>49</v>
      </c>
      <c r="C137" s="19">
        <f t="shared" si="17"/>
        <v>15</v>
      </c>
      <c r="D137" s="19">
        <f t="shared" si="17"/>
        <v>15</v>
      </c>
      <c r="E137" s="19">
        <f t="shared" si="17"/>
        <v>10.875</v>
      </c>
      <c r="F137" s="19">
        <f t="shared" si="8"/>
        <v>72.5</v>
      </c>
      <c r="G137" s="50"/>
    </row>
    <row r="138" spans="1:7" s="40" customFormat="1" ht="42" customHeight="1">
      <c r="A138" s="42" t="s">
        <v>163</v>
      </c>
      <c r="B138" s="45" t="s">
        <v>48</v>
      </c>
      <c r="C138" s="19">
        <f t="shared" si="17"/>
        <v>15</v>
      </c>
      <c r="D138" s="19">
        <f t="shared" si="17"/>
        <v>15</v>
      </c>
      <c r="E138" s="19">
        <f t="shared" si="17"/>
        <v>10.875</v>
      </c>
      <c r="F138" s="19">
        <f t="shared" si="8"/>
        <v>72.5</v>
      </c>
      <c r="G138" s="50"/>
    </row>
    <row r="139" spans="1:7" s="40" customFormat="1" ht="42" customHeight="1">
      <c r="A139" s="42" t="s">
        <v>105</v>
      </c>
      <c r="B139" s="45" t="s">
        <v>47</v>
      </c>
      <c r="C139" s="19">
        <v>15</v>
      </c>
      <c r="D139" s="19">
        <v>15</v>
      </c>
      <c r="E139" s="19">
        <v>10.875</v>
      </c>
      <c r="F139" s="19">
        <f t="shared" si="8"/>
        <v>72.5</v>
      </c>
      <c r="G139" s="50"/>
    </row>
    <row r="140" spans="1:9" s="40" customFormat="1" ht="30" customHeight="1">
      <c r="A140" s="42" t="s">
        <v>535</v>
      </c>
      <c r="B140" s="45" t="s">
        <v>1214</v>
      </c>
      <c r="C140" s="19">
        <f>C141+C159+C165+C171+C177</f>
        <v>37463.6</v>
      </c>
      <c r="D140" s="19">
        <f>D141+D159+D165+D171+D177</f>
        <v>37463.558959999995</v>
      </c>
      <c r="E140" s="19">
        <f>E141+E159+E165+E171+E177</f>
        <v>36208.51552</v>
      </c>
      <c r="F140" s="19">
        <f t="shared" si="8"/>
        <v>96.64996205688838</v>
      </c>
      <c r="G140" s="50">
        <f aca="true" t="shared" si="18" ref="G140:I141">C140</f>
        <v>37463.6</v>
      </c>
      <c r="H140" s="50">
        <f t="shared" si="18"/>
        <v>37463.558959999995</v>
      </c>
      <c r="I140" s="50">
        <f t="shared" si="18"/>
        <v>36208.51552</v>
      </c>
    </row>
    <row r="141" spans="1:9" s="40" customFormat="1" ht="24.75" customHeight="1">
      <c r="A141" s="42" t="s">
        <v>536</v>
      </c>
      <c r="B141" s="45" t="s">
        <v>1211</v>
      </c>
      <c r="C141" s="19">
        <f>C142+C148</f>
        <v>16553</v>
      </c>
      <c r="D141" s="19">
        <f>D142+D148</f>
        <v>16553</v>
      </c>
      <c r="E141" s="19">
        <f>E142+E148</f>
        <v>16522.64865</v>
      </c>
      <c r="F141" s="19">
        <f aca="true" t="shared" si="19" ref="F141:F204">E141*100/D141</f>
        <v>99.81664139430919</v>
      </c>
      <c r="G141" s="50">
        <f t="shared" si="18"/>
        <v>16553</v>
      </c>
      <c r="H141" s="50">
        <f t="shared" si="18"/>
        <v>16553</v>
      </c>
      <c r="I141" s="50">
        <f t="shared" si="18"/>
        <v>16522.64865</v>
      </c>
    </row>
    <row r="142" spans="1:7" s="40" customFormat="1" ht="96" customHeight="1">
      <c r="A142" s="42" t="s">
        <v>537</v>
      </c>
      <c r="B142" s="45" t="s">
        <v>60</v>
      </c>
      <c r="C142" s="19">
        <f aca="true" t="shared" si="20" ref="C142:E144">C143</f>
        <v>250</v>
      </c>
      <c r="D142" s="19">
        <f t="shared" si="20"/>
        <v>250</v>
      </c>
      <c r="E142" s="19">
        <f t="shared" si="20"/>
        <v>240.8</v>
      </c>
      <c r="F142" s="19">
        <f t="shared" si="19"/>
        <v>96.32</v>
      </c>
      <c r="G142" s="50"/>
    </row>
    <row r="143" spans="1:7" s="40" customFormat="1" ht="37.5">
      <c r="A143" s="42" t="s">
        <v>582</v>
      </c>
      <c r="B143" s="45" t="s">
        <v>59</v>
      </c>
      <c r="C143" s="19">
        <f t="shared" si="20"/>
        <v>250</v>
      </c>
      <c r="D143" s="19">
        <f t="shared" si="20"/>
        <v>250</v>
      </c>
      <c r="E143" s="19">
        <f t="shared" si="20"/>
        <v>240.8</v>
      </c>
      <c r="F143" s="19">
        <f t="shared" si="19"/>
        <v>96.32</v>
      </c>
      <c r="G143" s="50"/>
    </row>
    <row r="144" spans="1:7" s="40" customFormat="1" ht="76.5" customHeight="1">
      <c r="A144" s="42" t="s">
        <v>726</v>
      </c>
      <c r="B144" s="45" t="s">
        <v>58</v>
      </c>
      <c r="C144" s="19">
        <f t="shared" si="20"/>
        <v>250</v>
      </c>
      <c r="D144" s="19">
        <f t="shared" si="20"/>
        <v>250</v>
      </c>
      <c r="E144" s="19">
        <f t="shared" si="20"/>
        <v>240.8</v>
      </c>
      <c r="F144" s="19">
        <f t="shared" si="19"/>
        <v>96.32</v>
      </c>
      <c r="G144" s="50"/>
    </row>
    <row r="145" spans="1:7" s="40" customFormat="1" ht="37.5">
      <c r="A145" s="42" t="s">
        <v>163</v>
      </c>
      <c r="B145" s="45" t="s">
        <v>56</v>
      </c>
      <c r="C145" s="19">
        <f>C146+C147</f>
        <v>250</v>
      </c>
      <c r="D145" s="19">
        <f>D146+D147</f>
        <v>250</v>
      </c>
      <c r="E145" s="19">
        <f>E146+E147</f>
        <v>240.8</v>
      </c>
      <c r="F145" s="19">
        <f t="shared" si="19"/>
        <v>96.32</v>
      </c>
      <c r="G145" s="50"/>
    </row>
    <row r="146" spans="1:7" s="40" customFormat="1" ht="36.75" customHeight="1">
      <c r="A146" s="42" t="s">
        <v>105</v>
      </c>
      <c r="B146" s="45" t="s">
        <v>55</v>
      </c>
      <c r="C146" s="19">
        <v>41</v>
      </c>
      <c r="D146" s="19">
        <v>41</v>
      </c>
      <c r="E146" s="19">
        <v>31.8</v>
      </c>
      <c r="F146" s="19">
        <f t="shared" si="19"/>
        <v>77.5609756097561</v>
      </c>
      <c r="G146" s="50"/>
    </row>
    <row r="147" spans="1:7" s="40" customFormat="1" ht="37.5">
      <c r="A147" s="42" t="s">
        <v>525</v>
      </c>
      <c r="B147" s="45" t="s">
        <v>57</v>
      </c>
      <c r="C147" s="19">
        <v>209</v>
      </c>
      <c r="D147" s="19">
        <v>209</v>
      </c>
      <c r="E147" s="19">
        <v>209</v>
      </c>
      <c r="F147" s="19">
        <f t="shared" si="19"/>
        <v>100</v>
      </c>
      <c r="G147" s="50"/>
    </row>
    <row r="148" spans="1:7" s="40" customFormat="1" ht="73.5" customHeight="1">
      <c r="A148" s="42" t="s">
        <v>727</v>
      </c>
      <c r="B148" s="45" t="s">
        <v>1210</v>
      </c>
      <c r="C148" s="19">
        <f>C149+C152</f>
        <v>16303</v>
      </c>
      <c r="D148" s="19">
        <f>D149+D152</f>
        <v>16303</v>
      </c>
      <c r="E148" s="19">
        <f>E149+E152</f>
        <v>16281.84865</v>
      </c>
      <c r="F148" s="19">
        <f t="shared" si="19"/>
        <v>99.87026099490892</v>
      </c>
      <c r="G148" s="50"/>
    </row>
    <row r="149" spans="1:7" s="40" customFormat="1" ht="38.25" customHeight="1">
      <c r="A149" s="42" t="s">
        <v>728</v>
      </c>
      <c r="B149" s="45" t="s">
        <v>63</v>
      </c>
      <c r="C149" s="19">
        <f aca="true" t="shared" si="21" ref="C149:E150">C150</f>
        <v>92.5</v>
      </c>
      <c r="D149" s="19">
        <f t="shared" si="21"/>
        <v>92.5</v>
      </c>
      <c r="E149" s="19">
        <f t="shared" si="21"/>
        <v>92.5</v>
      </c>
      <c r="F149" s="19">
        <f t="shared" si="19"/>
        <v>100</v>
      </c>
      <c r="G149" s="50"/>
    </row>
    <row r="150" spans="1:7" s="40" customFormat="1" ht="152.25" customHeight="1">
      <c r="A150" s="42" t="s">
        <v>538</v>
      </c>
      <c r="B150" s="45" t="s">
        <v>62</v>
      </c>
      <c r="C150" s="19">
        <f t="shared" si="21"/>
        <v>92.5</v>
      </c>
      <c r="D150" s="19">
        <f t="shared" si="21"/>
        <v>92.5</v>
      </c>
      <c r="E150" s="19">
        <f t="shared" si="21"/>
        <v>92.5</v>
      </c>
      <c r="F150" s="19">
        <f t="shared" si="19"/>
        <v>100</v>
      </c>
      <c r="G150" s="50"/>
    </row>
    <row r="151" spans="1:7" s="40" customFormat="1" ht="38.25" customHeight="1">
      <c r="A151" s="42" t="s">
        <v>105</v>
      </c>
      <c r="B151" s="45" t="s">
        <v>61</v>
      </c>
      <c r="C151" s="19">
        <v>92.5</v>
      </c>
      <c r="D151" s="19">
        <v>92.5</v>
      </c>
      <c r="E151" s="19">
        <v>92.5</v>
      </c>
      <c r="F151" s="19">
        <f t="shared" si="19"/>
        <v>100</v>
      </c>
      <c r="G151" s="50"/>
    </row>
    <row r="152" spans="1:7" s="40" customFormat="1" ht="37.5">
      <c r="A152" s="42" t="s">
        <v>539</v>
      </c>
      <c r="B152" s="45" t="s">
        <v>68</v>
      </c>
      <c r="C152" s="19">
        <f>C153+C155+C157</f>
        <v>16210.5</v>
      </c>
      <c r="D152" s="19">
        <f>D153+D155+D157</f>
        <v>16210.5</v>
      </c>
      <c r="E152" s="19">
        <f>E153+E155+E157</f>
        <v>16189.34865</v>
      </c>
      <c r="F152" s="19">
        <f t="shared" si="19"/>
        <v>99.86952068104007</v>
      </c>
      <c r="G152" s="50"/>
    </row>
    <row r="153" spans="1:7" s="40" customFormat="1" ht="75.75" customHeight="1">
      <c r="A153" s="42" t="s">
        <v>540</v>
      </c>
      <c r="B153" s="45" t="s">
        <v>67</v>
      </c>
      <c r="C153" s="19">
        <f>C154</f>
        <v>333.5</v>
      </c>
      <c r="D153" s="19">
        <f>D154</f>
        <v>333.5</v>
      </c>
      <c r="E153" s="19">
        <f>E154</f>
        <v>333.5</v>
      </c>
      <c r="F153" s="19">
        <f t="shared" si="19"/>
        <v>100</v>
      </c>
      <c r="G153" s="50"/>
    </row>
    <row r="154" spans="1:7" s="40" customFormat="1" ht="22.5" customHeight="1">
      <c r="A154" s="42" t="s">
        <v>1190</v>
      </c>
      <c r="B154" s="45" t="s">
        <v>66</v>
      </c>
      <c r="C154" s="19">
        <v>333.5</v>
      </c>
      <c r="D154" s="19">
        <v>333.5</v>
      </c>
      <c r="E154" s="19">
        <v>333.5</v>
      </c>
      <c r="F154" s="19">
        <f t="shared" si="19"/>
        <v>100</v>
      </c>
      <c r="G154" s="50"/>
    </row>
    <row r="155" spans="1:7" s="40" customFormat="1" ht="201" customHeight="1">
      <c r="A155" s="42" t="s">
        <v>541</v>
      </c>
      <c r="B155" s="45" t="s">
        <v>65</v>
      </c>
      <c r="C155" s="19">
        <f>C156</f>
        <v>15709.5</v>
      </c>
      <c r="D155" s="19">
        <f>D156</f>
        <v>15709.5</v>
      </c>
      <c r="E155" s="19">
        <f>E156</f>
        <v>15709.5</v>
      </c>
      <c r="F155" s="19">
        <f t="shared" si="19"/>
        <v>100</v>
      </c>
      <c r="G155" s="50"/>
    </row>
    <row r="156" spans="1:7" s="40" customFormat="1" ht="21" customHeight="1">
      <c r="A156" s="42" t="s">
        <v>1190</v>
      </c>
      <c r="B156" s="45" t="s">
        <v>64</v>
      </c>
      <c r="C156" s="19">
        <v>15709.5</v>
      </c>
      <c r="D156" s="19">
        <v>15709.5</v>
      </c>
      <c r="E156" s="19">
        <v>15709.5</v>
      </c>
      <c r="F156" s="19">
        <f t="shared" si="19"/>
        <v>100</v>
      </c>
      <c r="G156" s="50"/>
    </row>
    <row r="157" spans="1:7" s="40" customFormat="1" ht="136.5" customHeight="1">
      <c r="A157" s="42" t="s">
        <v>542</v>
      </c>
      <c r="B157" s="45" t="s">
        <v>70</v>
      </c>
      <c r="C157" s="19">
        <f>C158</f>
        <v>167.5</v>
      </c>
      <c r="D157" s="19">
        <f>D158</f>
        <v>167.5</v>
      </c>
      <c r="E157" s="19">
        <f>E158</f>
        <v>146.34865</v>
      </c>
      <c r="F157" s="19">
        <f t="shared" si="19"/>
        <v>87.37232835820896</v>
      </c>
      <c r="G157" s="50"/>
    </row>
    <row r="158" spans="1:7" s="40" customFormat="1" ht="22.5" customHeight="1">
      <c r="A158" s="42" t="s">
        <v>1190</v>
      </c>
      <c r="B158" s="45" t="s">
        <v>69</v>
      </c>
      <c r="C158" s="19">
        <v>167.5</v>
      </c>
      <c r="D158" s="19">
        <v>167.5</v>
      </c>
      <c r="E158" s="19">
        <v>146.34865</v>
      </c>
      <c r="F158" s="19">
        <f t="shared" si="19"/>
        <v>87.37232835820896</v>
      </c>
      <c r="G158" s="50"/>
    </row>
    <row r="159" spans="1:9" s="40" customFormat="1" ht="24.75" customHeight="1">
      <c r="A159" s="42" t="s">
        <v>543</v>
      </c>
      <c r="B159" s="45" t="s">
        <v>76</v>
      </c>
      <c r="C159" s="19">
        <f aca="true" t="shared" si="22" ref="C159:E163">C160</f>
        <v>3649.3</v>
      </c>
      <c r="D159" s="19">
        <f t="shared" si="22"/>
        <v>3649.3</v>
      </c>
      <c r="E159" s="19">
        <f t="shared" si="22"/>
        <v>3648.99165</v>
      </c>
      <c r="F159" s="19">
        <f t="shared" si="19"/>
        <v>99.99155043432987</v>
      </c>
      <c r="G159" s="50">
        <f>C159</f>
        <v>3649.3</v>
      </c>
      <c r="H159" s="50">
        <f>D159</f>
        <v>3649.3</v>
      </c>
      <c r="I159" s="50">
        <f>E159</f>
        <v>3648.99165</v>
      </c>
    </row>
    <row r="160" spans="1:7" s="40" customFormat="1" ht="63.75" customHeight="1">
      <c r="A160" s="42" t="s">
        <v>544</v>
      </c>
      <c r="B160" s="45" t="s">
        <v>75</v>
      </c>
      <c r="C160" s="19">
        <f t="shared" si="22"/>
        <v>3649.3</v>
      </c>
      <c r="D160" s="19">
        <f t="shared" si="22"/>
        <v>3649.3</v>
      </c>
      <c r="E160" s="19">
        <f t="shared" si="22"/>
        <v>3648.99165</v>
      </c>
      <c r="F160" s="19">
        <f t="shared" si="19"/>
        <v>99.99155043432987</v>
      </c>
      <c r="G160" s="50"/>
    </row>
    <row r="161" spans="1:7" s="40" customFormat="1" ht="37.5">
      <c r="A161" s="42" t="s">
        <v>582</v>
      </c>
      <c r="B161" s="45" t="s">
        <v>74</v>
      </c>
      <c r="C161" s="19">
        <f t="shared" si="22"/>
        <v>3649.3</v>
      </c>
      <c r="D161" s="19">
        <f t="shared" si="22"/>
        <v>3649.3</v>
      </c>
      <c r="E161" s="19">
        <f t="shared" si="22"/>
        <v>3648.99165</v>
      </c>
      <c r="F161" s="19">
        <f t="shared" si="19"/>
        <v>99.99155043432987</v>
      </c>
      <c r="G161" s="50"/>
    </row>
    <row r="162" spans="1:7" s="40" customFormat="1" ht="79.5" customHeight="1">
      <c r="A162" s="42" t="s">
        <v>545</v>
      </c>
      <c r="B162" s="45" t="s">
        <v>73</v>
      </c>
      <c r="C162" s="19">
        <f t="shared" si="22"/>
        <v>3649.3</v>
      </c>
      <c r="D162" s="19">
        <f t="shared" si="22"/>
        <v>3649.3</v>
      </c>
      <c r="E162" s="19">
        <f t="shared" si="22"/>
        <v>3648.99165</v>
      </c>
      <c r="F162" s="19">
        <f t="shared" si="19"/>
        <v>99.99155043432987</v>
      </c>
      <c r="G162" s="50"/>
    </row>
    <row r="163" spans="1:7" s="40" customFormat="1" ht="37.5">
      <c r="A163" s="42" t="s">
        <v>163</v>
      </c>
      <c r="B163" s="45" t="s">
        <v>72</v>
      </c>
      <c r="C163" s="19">
        <f t="shared" si="22"/>
        <v>3649.3</v>
      </c>
      <c r="D163" s="19">
        <f t="shared" si="22"/>
        <v>3649.3</v>
      </c>
      <c r="E163" s="19">
        <f t="shared" si="22"/>
        <v>3648.99165</v>
      </c>
      <c r="F163" s="19">
        <f t="shared" si="19"/>
        <v>99.99155043432987</v>
      </c>
      <c r="G163" s="50"/>
    </row>
    <row r="164" spans="1:7" s="40" customFormat="1" ht="36" customHeight="1">
      <c r="A164" s="42" t="s">
        <v>105</v>
      </c>
      <c r="B164" s="45" t="s">
        <v>71</v>
      </c>
      <c r="C164" s="19">
        <v>3649.3</v>
      </c>
      <c r="D164" s="19">
        <v>3649.3</v>
      </c>
      <c r="E164" s="19">
        <v>3648.99165</v>
      </c>
      <c r="F164" s="19">
        <f t="shared" si="19"/>
        <v>99.99155043432987</v>
      </c>
      <c r="G164" s="50"/>
    </row>
    <row r="165" spans="1:9" s="40" customFormat="1" ht="23.25" customHeight="1">
      <c r="A165" s="42" t="s">
        <v>523</v>
      </c>
      <c r="B165" s="45" t="s">
        <v>82</v>
      </c>
      <c r="C165" s="19">
        <f aca="true" t="shared" si="23" ref="C165:E169">C166</f>
        <v>1461.6</v>
      </c>
      <c r="D165" s="19">
        <f t="shared" si="23"/>
        <v>1461.6</v>
      </c>
      <c r="E165" s="19">
        <f t="shared" si="23"/>
        <v>735.98434</v>
      </c>
      <c r="F165" s="19">
        <f t="shared" si="19"/>
        <v>50.354703065134096</v>
      </c>
      <c r="G165" s="50">
        <f>C165</f>
        <v>1461.6</v>
      </c>
      <c r="H165" s="50">
        <f>D165</f>
        <v>1461.6</v>
      </c>
      <c r="I165" s="50">
        <f>E165</f>
        <v>735.98434</v>
      </c>
    </row>
    <row r="166" spans="1:7" s="40" customFormat="1" ht="61.5" customHeight="1">
      <c r="A166" s="42" t="s">
        <v>546</v>
      </c>
      <c r="B166" s="45" t="s">
        <v>81</v>
      </c>
      <c r="C166" s="19">
        <f t="shared" si="23"/>
        <v>1461.6</v>
      </c>
      <c r="D166" s="19">
        <f t="shared" si="23"/>
        <v>1461.6</v>
      </c>
      <c r="E166" s="19">
        <f t="shared" si="23"/>
        <v>735.98434</v>
      </c>
      <c r="F166" s="19">
        <f t="shared" si="19"/>
        <v>50.354703065134096</v>
      </c>
      <c r="G166" s="50"/>
    </row>
    <row r="167" spans="1:7" s="40" customFormat="1" ht="24" customHeight="1">
      <c r="A167" s="42" t="s">
        <v>547</v>
      </c>
      <c r="B167" s="45" t="s">
        <v>80</v>
      </c>
      <c r="C167" s="19">
        <f t="shared" si="23"/>
        <v>1461.6</v>
      </c>
      <c r="D167" s="19">
        <f t="shared" si="23"/>
        <v>1461.6</v>
      </c>
      <c r="E167" s="19">
        <f t="shared" si="23"/>
        <v>735.98434</v>
      </c>
      <c r="F167" s="19">
        <f t="shared" si="19"/>
        <v>50.354703065134096</v>
      </c>
      <c r="G167" s="50"/>
    </row>
    <row r="168" spans="1:7" s="40" customFormat="1" ht="60" customHeight="1">
      <c r="A168" s="42" t="s">
        <v>548</v>
      </c>
      <c r="B168" s="45" t="s">
        <v>79</v>
      </c>
      <c r="C168" s="19">
        <f t="shared" si="23"/>
        <v>1461.6</v>
      </c>
      <c r="D168" s="19">
        <f t="shared" si="23"/>
        <v>1461.6</v>
      </c>
      <c r="E168" s="19">
        <f t="shared" si="23"/>
        <v>735.98434</v>
      </c>
      <c r="F168" s="19">
        <f t="shared" si="19"/>
        <v>50.354703065134096</v>
      </c>
      <c r="G168" s="50"/>
    </row>
    <row r="169" spans="1:7" s="40" customFormat="1" ht="97.5" customHeight="1">
      <c r="A169" s="42" t="s">
        <v>549</v>
      </c>
      <c r="B169" s="45" t="s">
        <v>78</v>
      </c>
      <c r="C169" s="19">
        <f t="shared" si="23"/>
        <v>1461.6</v>
      </c>
      <c r="D169" s="19">
        <f t="shared" si="23"/>
        <v>1461.6</v>
      </c>
      <c r="E169" s="19">
        <f t="shared" si="23"/>
        <v>735.98434</v>
      </c>
      <c r="F169" s="19">
        <f t="shared" si="19"/>
        <v>50.354703065134096</v>
      </c>
      <c r="G169" s="50"/>
    </row>
    <row r="170" spans="1:7" s="40" customFormat="1" ht="36.75" customHeight="1">
      <c r="A170" s="42" t="s">
        <v>105</v>
      </c>
      <c r="B170" s="45" t="s">
        <v>77</v>
      </c>
      <c r="C170" s="19">
        <v>1461.6</v>
      </c>
      <c r="D170" s="19">
        <v>1461.6</v>
      </c>
      <c r="E170" s="19">
        <v>735.98434</v>
      </c>
      <c r="F170" s="19">
        <f t="shared" si="19"/>
        <v>50.354703065134096</v>
      </c>
      <c r="G170" s="50"/>
    </row>
    <row r="171" spans="1:9" s="40" customFormat="1" ht="21.75" customHeight="1">
      <c r="A171" s="42" t="s">
        <v>550</v>
      </c>
      <c r="B171" s="45" t="s">
        <v>88</v>
      </c>
      <c r="C171" s="19">
        <f aca="true" t="shared" si="24" ref="C171:E175">C172</f>
        <v>4983</v>
      </c>
      <c r="D171" s="19">
        <f t="shared" si="24"/>
        <v>4983</v>
      </c>
      <c r="E171" s="19">
        <f t="shared" si="24"/>
        <v>4982.98885</v>
      </c>
      <c r="F171" s="19">
        <f t="shared" si="19"/>
        <v>99.99977623921332</v>
      </c>
      <c r="G171" s="50">
        <f>C171</f>
        <v>4983</v>
      </c>
      <c r="H171" s="50">
        <f>D171</f>
        <v>4983</v>
      </c>
      <c r="I171" s="50">
        <f>E171</f>
        <v>4982.98885</v>
      </c>
    </row>
    <row r="172" spans="1:7" s="40" customFormat="1" ht="76.5" customHeight="1">
      <c r="A172" s="42" t="s">
        <v>112</v>
      </c>
      <c r="B172" s="45" t="s">
        <v>87</v>
      </c>
      <c r="C172" s="19">
        <f t="shared" si="24"/>
        <v>4983</v>
      </c>
      <c r="D172" s="19">
        <f t="shared" si="24"/>
        <v>4983</v>
      </c>
      <c r="E172" s="19">
        <f t="shared" si="24"/>
        <v>4982.98885</v>
      </c>
      <c r="F172" s="19">
        <f t="shared" si="19"/>
        <v>99.99977623921332</v>
      </c>
      <c r="G172" s="50"/>
    </row>
    <row r="173" spans="1:7" s="40" customFormat="1" ht="80.25" customHeight="1">
      <c r="A173" s="42" t="s">
        <v>551</v>
      </c>
      <c r="B173" s="45" t="s">
        <v>86</v>
      </c>
      <c r="C173" s="19">
        <f t="shared" si="24"/>
        <v>4983</v>
      </c>
      <c r="D173" s="19">
        <f t="shared" si="24"/>
        <v>4983</v>
      </c>
      <c r="E173" s="19">
        <f t="shared" si="24"/>
        <v>4982.98885</v>
      </c>
      <c r="F173" s="19">
        <f t="shared" si="19"/>
        <v>99.99977623921332</v>
      </c>
      <c r="G173" s="50"/>
    </row>
    <row r="174" spans="1:7" s="40" customFormat="1" ht="64.5" customHeight="1">
      <c r="A174" s="42" t="s">
        <v>132</v>
      </c>
      <c r="B174" s="45" t="s">
        <v>85</v>
      </c>
      <c r="C174" s="19">
        <f t="shared" si="24"/>
        <v>4983</v>
      </c>
      <c r="D174" s="19">
        <f t="shared" si="24"/>
        <v>4983</v>
      </c>
      <c r="E174" s="19">
        <f t="shared" si="24"/>
        <v>4982.98885</v>
      </c>
      <c r="F174" s="19">
        <f t="shared" si="19"/>
        <v>99.99977623921332</v>
      </c>
      <c r="G174" s="50"/>
    </row>
    <row r="175" spans="1:7" s="40" customFormat="1" ht="59.25" customHeight="1">
      <c r="A175" s="42" t="s">
        <v>133</v>
      </c>
      <c r="B175" s="45" t="s">
        <v>84</v>
      </c>
      <c r="C175" s="19">
        <f t="shared" si="24"/>
        <v>4983</v>
      </c>
      <c r="D175" s="19">
        <f t="shared" si="24"/>
        <v>4983</v>
      </c>
      <c r="E175" s="19">
        <f t="shared" si="24"/>
        <v>4982.98885</v>
      </c>
      <c r="F175" s="19">
        <f t="shared" si="19"/>
        <v>99.99977623921332</v>
      </c>
      <c r="G175" s="50"/>
    </row>
    <row r="176" spans="1:7" s="40" customFormat="1" ht="39" customHeight="1">
      <c r="A176" s="42" t="s">
        <v>105</v>
      </c>
      <c r="B176" s="45" t="s">
        <v>83</v>
      </c>
      <c r="C176" s="19">
        <v>4983</v>
      </c>
      <c r="D176" s="19">
        <v>4983</v>
      </c>
      <c r="E176" s="19">
        <v>4982.98885</v>
      </c>
      <c r="F176" s="19">
        <f t="shared" si="19"/>
        <v>99.99977623921332</v>
      </c>
      <c r="G176" s="50"/>
    </row>
    <row r="177" spans="1:9" s="40" customFormat="1" ht="37.5">
      <c r="A177" s="42" t="s">
        <v>134</v>
      </c>
      <c r="B177" s="45" t="s">
        <v>1212</v>
      </c>
      <c r="C177" s="19">
        <f>C178+C183+C196+C201</f>
        <v>10816.7</v>
      </c>
      <c r="D177" s="19">
        <f>D178+D183+D196+D201</f>
        <v>10816.65896</v>
      </c>
      <c r="E177" s="19">
        <f>E178+E183+E196+E201</f>
        <v>10317.902030000001</v>
      </c>
      <c r="F177" s="19">
        <f t="shared" si="19"/>
        <v>95.38899273939946</v>
      </c>
      <c r="G177" s="50">
        <f>C177</f>
        <v>10816.7</v>
      </c>
      <c r="H177" s="50">
        <f>D177</f>
        <v>10816.65896</v>
      </c>
      <c r="I177" s="50">
        <f>E177</f>
        <v>10317.902030000001</v>
      </c>
    </row>
    <row r="178" spans="1:7" s="40" customFormat="1" ht="81.75" customHeight="1">
      <c r="A178" s="42" t="s">
        <v>135</v>
      </c>
      <c r="B178" s="45" t="s">
        <v>93</v>
      </c>
      <c r="C178" s="19">
        <f aca="true" t="shared" si="25" ref="C178:E181">C179</f>
        <v>1464.3</v>
      </c>
      <c r="D178" s="19">
        <f t="shared" si="25"/>
        <v>1464.3</v>
      </c>
      <c r="E178" s="19">
        <f t="shared" si="25"/>
        <v>1442.7397</v>
      </c>
      <c r="F178" s="19">
        <f t="shared" si="19"/>
        <v>98.52760363313529</v>
      </c>
      <c r="G178" s="50"/>
    </row>
    <row r="179" spans="1:7" s="40" customFormat="1" ht="37.5">
      <c r="A179" s="42" t="s">
        <v>582</v>
      </c>
      <c r="B179" s="45" t="s">
        <v>92</v>
      </c>
      <c r="C179" s="19">
        <f t="shared" si="25"/>
        <v>1464.3</v>
      </c>
      <c r="D179" s="19">
        <f t="shared" si="25"/>
        <v>1464.3</v>
      </c>
      <c r="E179" s="19">
        <f t="shared" si="25"/>
        <v>1442.7397</v>
      </c>
      <c r="F179" s="19">
        <f t="shared" si="19"/>
        <v>98.52760363313529</v>
      </c>
      <c r="G179" s="50"/>
    </row>
    <row r="180" spans="1:7" s="40" customFormat="1" ht="75" customHeight="1">
      <c r="A180" s="42" t="s">
        <v>136</v>
      </c>
      <c r="B180" s="45" t="s">
        <v>91</v>
      </c>
      <c r="C180" s="19">
        <f t="shared" si="25"/>
        <v>1464.3</v>
      </c>
      <c r="D180" s="19">
        <f t="shared" si="25"/>
        <v>1464.3</v>
      </c>
      <c r="E180" s="19">
        <f t="shared" si="25"/>
        <v>1442.7397</v>
      </c>
      <c r="F180" s="19">
        <f t="shared" si="19"/>
        <v>98.52760363313529</v>
      </c>
      <c r="G180" s="50"/>
    </row>
    <row r="181" spans="1:7" s="40" customFormat="1" ht="37.5">
      <c r="A181" s="42" t="s">
        <v>163</v>
      </c>
      <c r="B181" s="45" t="s">
        <v>90</v>
      </c>
      <c r="C181" s="19">
        <f t="shared" si="25"/>
        <v>1464.3</v>
      </c>
      <c r="D181" s="19">
        <f t="shared" si="25"/>
        <v>1464.3</v>
      </c>
      <c r="E181" s="19">
        <f t="shared" si="25"/>
        <v>1442.7397</v>
      </c>
      <c r="F181" s="19">
        <f t="shared" si="19"/>
        <v>98.52760363313529</v>
      </c>
      <c r="G181" s="50"/>
    </row>
    <row r="182" spans="1:7" s="40" customFormat="1" ht="39" customHeight="1">
      <c r="A182" s="42" t="s">
        <v>105</v>
      </c>
      <c r="B182" s="45" t="s">
        <v>89</v>
      </c>
      <c r="C182" s="19">
        <v>1464.3</v>
      </c>
      <c r="D182" s="19">
        <v>1464.3</v>
      </c>
      <c r="E182" s="19">
        <v>1442.7397</v>
      </c>
      <c r="F182" s="19">
        <f t="shared" si="19"/>
        <v>98.52760363313529</v>
      </c>
      <c r="G182" s="50"/>
    </row>
    <row r="183" spans="1:7" s="40" customFormat="1" ht="41.25" customHeight="1">
      <c r="A183" s="42" t="s">
        <v>137</v>
      </c>
      <c r="B183" s="45" t="s">
        <v>1213</v>
      </c>
      <c r="C183" s="19">
        <f>C184+C192</f>
        <v>4350</v>
      </c>
      <c r="D183" s="19">
        <f>D184+D192</f>
        <v>4350</v>
      </c>
      <c r="E183" s="19">
        <f>E184+E192</f>
        <v>4101.35</v>
      </c>
      <c r="F183" s="19">
        <f t="shared" si="19"/>
        <v>94.28390804597703</v>
      </c>
      <c r="G183" s="50"/>
    </row>
    <row r="184" spans="1:7" s="40" customFormat="1" ht="37.5" customHeight="1">
      <c r="A184" s="42" t="s">
        <v>138</v>
      </c>
      <c r="B184" s="45" t="s">
        <v>1193</v>
      </c>
      <c r="C184" s="19">
        <f>C185</f>
        <v>2650</v>
      </c>
      <c r="D184" s="19">
        <f>D185</f>
        <v>2650</v>
      </c>
      <c r="E184" s="19">
        <f>E185</f>
        <v>2650</v>
      </c>
      <c r="F184" s="19">
        <f t="shared" si="19"/>
        <v>100</v>
      </c>
      <c r="G184" s="50"/>
    </row>
    <row r="185" spans="1:7" s="40" customFormat="1" ht="55.5" customHeight="1">
      <c r="A185" s="42" t="s">
        <v>552</v>
      </c>
      <c r="B185" s="45" t="s">
        <v>100</v>
      </c>
      <c r="C185" s="19">
        <f>C186+C188+C190</f>
        <v>2650</v>
      </c>
      <c r="D185" s="19">
        <f>D186+D188+D190</f>
        <v>2650</v>
      </c>
      <c r="E185" s="19">
        <f>E186+E188+E190</f>
        <v>2650</v>
      </c>
      <c r="F185" s="19">
        <f t="shared" si="19"/>
        <v>100</v>
      </c>
      <c r="G185" s="50"/>
    </row>
    <row r="186" spans="1:7" s="40" customFormat="1" ht="94.5" customHeight="1">
      <c r="A186" s="42" t="s">
        <v>684</v>
      </c>
      <c r="B186" s="45" t="s">
        <v>97</v>
      </c>
      <c r="C186" s="19">
        <f>C187</f>
        <v>2244.7</v>
      </c>
      <c r="D186" s="19">
        <f>D187</f>
        <v>2244.7</v>
      </c>
      <c r="E186" s="19">
        <f>E187</f>
        <v>2244.7</v>
      </c>
      <c r="F186" s="19">
        <f t="shared" si="19"/>
        <v>100</v>
      </c>
      <c r="G186" s="50"/>
    </row>
    <row r="187" spans="1:7" s="40" customFormat="1" ht="22.5" customHeight="1">
      <c r="A187" s="42" t="s">
        <v>1190</v>
      </c>
      <c r="B187" s="45" t="s">
        <v>96</v>
      </c>
      <c r="C187" s="19">
        <v>2244.7</v>
      </c>
      <c r="D187" s="19">
        <v>2244.7</v>
      </c>
      <c r="E187" s="19">
        <v>2244.7</v>
      </c>
      <c r="F187" s="19">
        <f t="shared" si="19"/>
        <v>100</v>
      </c>
      <c r="G187" s="50"/>
    </row>
    <row r="188" spans="1:7" s="40" customFormat="1" ht="99.75" customHeight="1">
      <c r="A188" s="42" t="s">
        <v>729</v>
      </c>
      <c r="B188" s="45" t="s">
        <v>95</v>
      </c>
      <c r="C188" s="19">
        <f>C189</f>
        <v>150</v>
      </c>
      <c r="D188" s="19">
        <f>D189</f>
        <v>150</v>
      </c>
      <c r="E188" s="19">
        <f>E189</f>
        <v>150</v>
      </c>
      <c r="F188" s="19">
        <f t="shared" si="19"/>
        <v>100</v>
      </c>
      <c r="G188" s="50"/>
    </row>
    <row r="189" spans="1:7" s="40" customFormat="1" ht="21" customHeight="1">
      <c r="A189" s="42" t="s">
        <v>1190</v>
      </c>
      <c r="B189" s="45" t="s">
        <v>94</v>
      </c>
      <c r="C189" s="19">
        <v>150</v>
      </c>
      <c r="D189" s="19">
        <v>150</v>
      </c>
      <c r="E189" s="19">
        <v>150</v>
      </c>
      <c r="F189" s="19">
        <f t="shared" si="19"/>
        <v>100</v>
      </c>
      <c r="G189" s="50"/>
    </row>
    <row r="190" spans="1:7" s="40" customFormat="1" ht="95.25" customHeight="1">
      <c r="A190" s="42" t="s">
        <v>684</v>
      </c>
      <c r="B190" s="45" t="s">
        <v>99</v>
      </c>
      <c r="C190" s="19">
        <f>C191</f>
        <v>255.3</v>
      </c>
      <c r="D190" s="19">
        <f>D191</f>
        <v>255.3</v>
      </c>
      <c r="E190" s="19">
        <f>E191</f>
        <v>255.3</v>
      </c>
      <c r="F190" s="19">
        <f t="shared" si="19"/>
        <v>100</v>
      </c>
      <c r="G190" s="50"/>
    </row>
    <row r="191" spans="1:7" s="40" customFormat="1" ht="22.5" customHeight="1">
      <c r="A191" s="42" t="s">
        <v>1190</v>
      </c>
      <c r="B191" s="45" t="s">
        <v>98</v>
      </c>
      <c r="C191" s="19">
        <v>255.3</v>
      </c>
      <c r="D191" s="19">
        <v>255.3</v>
      </c>
      <c r="E191" s="19">
        <v>255.3</v>
      </c>
      <c r="F191" s="19">
        <f t="shared" si="19"/>
        <v>100</v>
      </c>
      <c r="G191" s="50"/>
    </row>
    <row r="192" spans="1:7" s="40" customFormat="1" ht="75" customHeight="1">
      <c r="A192" s="42" t="s">
        <v>685</v>
      </c>
      <c r="B192" s="45" t="s">
        <v>1197</v>
      </c>
      <c r="C192" s="19">
        <f aca="true" t="shared" si="26" ref="C192:E194">C193</f>
        <v>1700</v>
      </c>
      <c r="D192" s="19">
        <f t="shared" si="26"/>
        <v>1700</v>
      </c>
      <c r="E192" s="19">
        <f t="shared" si="26"/>
        <v>1451.35</v>
      </c>
      <c r="F192" s="19">
        <f t="shared" si="19"/>
        <v>85.37352941176471</v>
      </c>
      <c r="G192" s="50"/>
    </row>
    <row r="193" spans="1:7" s="40" customFormat="1" ht="93" customHeight="1">
      <c r="A193" s="42" t="s">
        <v>686</v>
      </c>
      <c r="B193" s="45" t="s">
        <v>1196</v>
      </c>
      <c r="C193" s="19">
        <f t="shared" si="26"/>
        <v>1700</v>
      </c>
      <c r="D193" s="19">
        <f t="shared" si="26"/>
        <v>1700</v>
      </c>
      <c r="E193" s="19">
        <f t="shared" si="26"/>
        <v>1451.35</v>
      </c>
      <c r="F193" s="19">
        <f t="shared" si="19"/>
        <v>85.37352941176471</v>
      </c>
      <c r="G193" s="50"/>
    </row>
    <row r="194" spans="1:7" s="40" customFormat="1" ht="59.25" customHeight="1">
      <c r="A194" s="42" t="s">
        <v>687</v>
      </c>
      <c r="B194" s="45" t="s">
        <v>1195</v>
      </c>
      <c r="C194" s="19">
        <f t="shared" si="26"/>
        <v>1700</v>
      </c>
      <c r="D194" s="19">
        <f t="shared" si="26"/>
        <v>1700</v>
      </c>
      <c r="E194" s="19">
        <f t="shared" si="26"/>
        <v>1451.35</v>
      </c>
      <c r="F194" s="19">
        <f t="shared" si="19"/>
        <v>85.37352941176471</v>
      </c>
      <c r="G194" s="50"/>
    </row>
    <row r="195" spans="1:7" s="40" customFormat="1" ht="36.75" customHeight="1">
      <c r="A195" s="42" t="s">
        <v>105</v>
      </c>
      <c r="B195" s="45" t="s">
        <v>1194</v>
      </c>
      <c r="C195" s="19">
        <v>1700</v>
      </c>
      <c r="D195" s="19">
        <v>1700</v>
      </c>
      <c r="E195" s="19">
        <v>1451.35</v>
      </c>
      <c r="F195" s="19">
        <f t="shared" si="19"/>
        <v>85.37352941176471</v>
      </c>
      <c r="G195" s="50"/>
    </row>
    <row r="196" spans="1:7" s="40" customFormat="1" ht="76.5" customHeight="1">
      <c r="A196" s="42" t="s">
        <v>113</v>
      </c>
      <c r="B196" s="45" t="s">
        <v>1202</v>
      </c>
      <c r="C196" s="19">
        <f aca="true" t="shared" si="27" ref="C196:E199">C197</f>
        <v>9.4</v>
      </c>
      <c r="D196" s="19">
        <f t="shared" si="27"/>
        <v>9.4</v>
      </c>
      <c r="E196" s="19">
        <f t="shared" si="27"/>
        <v>7.569</v>
      </c>
      <c r="F196" s="19">
        <f t="shared" si="19"/>
        <v>80.52127659574468</v>
      </c>
      <c r="G196" s="50"/>
    </row>
    <row r="197" spans="1:7" s="40" customFormat="1" ht="37.5">
      <c r="A197" s="42" t="s">
        <v>582</v>
      </c>
      <c r="B197" s="45" t="s">
        <v>1201</v>
      </c>
      <c r="C197" s="19">
        <f t="shared" si="27"/>
        <v>9.4</v>
      </c>
      <c r="D197" s="19">
        <f t="shared" si="27"/>
        <v>9.4</v>
      </c>
      <c r="E197" s="19">
        <f t="shared" si="27"/>
        <v>7.569</v>
      </c>
      <c r="F197" s="19">
        <f t="shared" si="19"/>
        <v>80.52127659574468</v>
      </c>
      <c r="G197" s="50"/>
    </row>
    <row r="198" spans="1:7" s="40" customFormat="1" ht="75" customHeight="1">
      <c r="A198" s="42" t="s">
        <v>114</v>
      </c>
      <c r="B198" s="45" t="s">
        <v>1200</v>
      </c>
      <c r="C198" s="19">
        <f t="shared" si="27"/>
        <v>9.4</v>
      </c>
      <c r="D198" s="19">
        <f t="shared" si="27"/>
        <v>9.4</v>
      </c>
      <c r="E198" s="19">
        <f t="shared" si="27"/>
        <v>7.569</v>
      </c>
      <c r="F198" s="19">
        <f t="shared" si="19"/>
        <v>80.52127659574468</v>
      </c>
      <c r="G198" s="50"/>
    </row>
    <row r="199" spans="1:7" s="40" customFormat="1" ht="37.5">
      <c r="A199" s="42" t="s">
        <v>163</v>
      </c>
      <c r="B199" s="45" t="s">
        <v>1199</v>
      </c>
      <c r="C199" s="19">
        <f t="shared" si="27"/>
        <v>9.4</v>
      </c>
      <c r="D199" s="19">
        <f t="shared" si="27"/>
        <v>9.4</v>
      </c>
      <c r="E199" s="19">
        <f t="shared" si="27"/>
        <v>7.569</v>
      </c>
      <c r="F199" s="19">
        <f t="shared" si="19"/>
        <v>80.52127659574468</v>
      </c>
      <c r="G199" s="50"/>
    </row>
    <row r="200" spans="1:7" s="40" customFormat="1" ht="40.5" customHeight="1">
      <c r="A200" s="42" t="s">
        <v>105</v>
      </c>
      <c r="B200" s="45" t="s">
        <v>1198</v>
      </c>
      <c r="C200" s="19">
        <v>9.4</v>
      </c>
      <c r="D200" s="19">
        <v>9.4</v>
      </c>
      <c r="E200" s="19">
        <v>7.569</v>
      </c>
      <c r="F200" s="19">
        <f t="shared" si="19"/>
        <v>80.52127659574468</v>
      </c>
      <c r="G200" s="50"/>
    </row>
    <row r="201" spans="1:7" s="40" customFormat="1" ht="53.25" customHeight="1">
      <c r="A201" s="42" t="s">
        <v>103</v>
      </c>
      <c r="B201" s="45" t="s">
        <v>1209</v>
      </c>
      <c r="C201" s="19">
        <f aca="true" t="shared" si="28" ref="C201:E202">C202</f>
        <v>4993</v>
      </c>
      <c r="D201" s="19">
        <f t="shared" si="28"/>
        <v>4992.95896</v>
      </c>
      <c r="E201" s="19">
        <f t="shared" si="28"/>
        <v>4766.24333</v>
      </c>
      <c r="F201" s="19">
        <f t="shared" si="19"/>
        <v>95.45929314027448</v>
      </c>
      <c r="G201" s="50"/>
    </row>
    <row r="202" spans="1:7" s="40" customFormat="1" ht="55.5" customHeight="1">
      <c r="A202" s="42" t="s">
        <v>104</v>
      </c>
      <c r="B202" s="45" t="s">
        <v>1208</v>
      </c>
      <c r="C202" s="19">
        <f t="shared" si="28"/>
        <v>4993</v>
      </c>
      <c r="D202" s="19">
        <f t="shared" si="28"/>
        <v>4992.95896</v>
      </c>
      <c r="E202" s="19">
        <f t="shared" si="28"/>
        <v>4766.24333</v>
      </c>
      <c r="F202" s="19">
        <f t="shared" si="19"/>
        <v>95.45929314027448</v>
      </c>
      <c r="G202" s="50"/>
    </row>
    <row r="203" spans="1:7" s="40" customFormat="1" ht="40.5" customHeight="1">
      <c r="A203" s="42" t="s">
        <v>1184</v>
      </c>
      <c r="B203" s="45" t="s">
        <v>1207</v>
      </c>
      <c r="C203" s="19">
        <f>C204+C205+C206+C207</f>
        <v>4993</v>
      </c>
      <c r="D203" s="19">
        <f>D204+D205+D206+D207</f>
        <v>4992.95896</v>
      </c>
      <c r="E203" s="19">
        <f>E204+E205+E206+E207</f>
        <v>4766.24333</v>
      </c>
      <c r="F203" s="19">
        <f t="shared" si="19"/>
        <v>95.45929314027448</v>
      </c>
      <c r="G203" s="50"/>
    </row>
    <row r="204" spans="1:7" s="40" customFormat="1" ht="118.5" customHeight="1">
      <c r="A204" s="42" t="s">
        <v>1188</v>
      </c>
      <c r="B204" s="45" t="s">
        <v>1203</v>
      </c>
      <c r="C204" s="19">
        <v>4359.1</v>
      </c>
      <c r="D204" s="19">
        <v>4359.05896</v>
      </c>
      <c r="E204" s="19">
        <v>4154.62061</v>
      </c>
      <c r="F204" s="19">
        <f t="shared" si="19"/>
        <v>95.31003476034653</v>
      </c>
      <c r="G204" s="50"/>
    </row>
    <row r="205" spans="1:7" s="40" customFormat="1" ht="35.25" customHeight="1">
      <c r="A205" s="42" t="s">
        <v>105</v>
      </c>
      <c r="B205" s="45" t="s">
        <v>1204</v>
      </c>
      <c r="C205" s="19">
        <v>521</v>
      </c>
      <c r="D205" s="19">
        <v>521.01276</v>
      </c>
      <c r="E205" s="19">
        <v>498.70844</v>
      </c>
      <c r="F205" s="19">
        <f aca="true" t="shared" si="29" ref="F205:F269">E205*100/D205</f>
        <v>95.71904534545374</v>
      </c>
      <c r="G205" s="50"/>
    </row>
    <row r="206" spans="1:7" s="40" customFormat="1" ht="37.5">
      <c r="A206" s="42" t="s">
        <v>525</v>
      </c>
      <c r="B206" s="45" t="s">
        <v>1205</v>
      </c>
      <c r="C206" s="19">
        <v>106.9</v>
      </c>
      <c r="D206" s="19">
        <v>106.9</v>
      </c>
      <c r="E206" s="19">
        <v>106.92704</v>
      </c>
      <c r="F206" s="19">
        <f t="shared" si="29"/>
        <v>100.02529466791393</v>
      </c>
      <c r="G206" s="50"/>
    </row>
    <row r="207" spans="1:7" s="40" customFormat="1" ht="22.5" customHeight="1">
      <c r="A207" s="42" t="s">
        <v>1190</v>
      </c>
      <c r="B207" s="45" t="s">
        <v>1206</v>
      </c>
      <c r="C207" s="19">
        <v>6</v>
      </c>
      <c r="D207" s="19">
        <v>5.98724</v>
      </c>
      <c r="E207" s="19">
        <v>5.98724</v>
      </c>
      <c r="F207" s="19">
        <f t="shared" si="29"/>
        <v>99.99999999999999</v>
      </c>
      <c r="G207" s="50"/>
    </row>
    <row r="208" spans="1:9" s="40" customFormat="1" ht="40.5" customHeight="1">
      <c r="A208" s="42" t="s">
        <v>688</v>
      </c>
      <c r="B208" s="45" t="s">
        <v>1251</v>
      </c>
      <c r="C208" s="19">
        <f>C209+C225+C231+C237</f>
        <v>13300.9</v>
      </c>
      <c r="D208" s="19">
        <f>D209+D225+D231+D237</f>
        <v>13300.94962</v>
      </c>
      <c r="E208" s="19">
        <f>E209+E225+E231+E237</f>
        <v>13107.13295</v>
      </c>
      <c r="F208" s="19">
        <f t="shared" si="29"/>
        <v>98.54283584603186</v>
      </c>
      <c r="G208" s="50">
        <f aca="true" t="shared" si="30" ref="G208:I209">C208</f>
        <v>13300.9</v>
      </c>
      <c r="H208" s="50">
        <f t="shared" si="30"/>
        <v>13300.94962</v>
      </c>
      <c r="I208" s="50">
        <f t="shared" si="30"/>
        <v>13107.13295</v>
      </c>
    </row>
    <row r="209" spans="1:9" s="40" customFormat="1" ht="18.75">
      <c r="A209" s="42" t="s">
        <v>689</v>
      </c>
      <c r="B209" s="45" t="s">
        <v>1230</v>
      </c>
      <c r="C209" s="19">
        <f>C210+C215+C220</f>
        <v>9403.8</v>
      </c>
      <c r="D209" s="19">
        <f>D210+D215+D220</f>
        <v>9403.8</v>
      </c>
      <c r="E209" s="19">
        <f>E210+E215+E220</f>
        <v>9258.49386</v>
      </c>
      <c r="F209" s="19">
        <f t="shared" si="29"/>
        <v>98.45481464939706</v>
      </c>
      <c r="G209" s="50">
        <f t="shared" si="30"/>
        <v>9403.8</v>
      </c>
      <c r="H209" s="50">
        <f t="shared" si="30"/>
        <v>9403.8</v>
      </c>
      <c r="I209" s="50">
        <f t="shared" si="30"/>
        <v>9258.49386</v>
      </c>
    </row>
    <row r="210" spans="1:7" s="40" customFormat="1" ht="22.5" customHeight="1">
      <c r="A210" s="42" t="s">
        <v>690</v>
      </c>
      <c r="B210" s="45" t="s">
        <v>1219</v>
      </c>
      <c r="C210" s="19">
        <f aca="true" t="shared" si="31" ref="C210:E213">C211</f>
        <v>5747.8</v>
      </c>
      <c r="D210" s="19">
        <f t="shared" si="31"/>
        <v>5747.8</v>
      </c>
      <c r="E210" s="19">
        <f t="shared" si="31"/>
        <v>5747.775</v>
      </c>
      <c r="F210" s="19">
        <f t="shared" si="29"/>
        <v>99.99956505097602</v>
      </c>
      <c r="G210" s="50"/>
    </row>
    <row r="211" spans="1:7" s="40" customFormat="1" ht="37.5">
      <c r="A211" s="42" t="s">
        <v>582</v>
      </c>
      <c r="B211" s="45" t="s">
        <v>1218</v>
      </c>
      <c r="C211" s="19">
        <f t="shared" si="31"/>
        <v>5747.8</v>
      </c>
      <c r="D211" s="19">
        <f t="shared" si="31"/>
        <v>5747.8</v>
      </c>
      <c r="E211" s="19">
        <f t="shared" si="31"/>
        <v>5747.775</v>
      </c>
      <c r="F211" s="19">
        <f t="shared" si="29"/>
        <v>99.99956505097602</v>
      </c>
      <c r="G211" s="50"/>
    </row>
    <row r="212" spans="1:7" s="40" customFormat="1" ht="74.25" customHeight="1">
      <c r="A212" s="42" t="s">
        <v>691</v>
      </c>
      <c r="B212" s="45" t="s">
        <v>1217</v>
      </c>
      <c r="C212" s="19">
        <f t="shared" si="31"/>
        <v>5747.8</v>
      </c>
      <c r="D212" s="19">
        <f t="shared" si="31"/>
        <v>5747.8</v>
      </c>
      <c r="E212" s="19">
        <f t="shared" si="31"/>
        <v>5747.775</v>
      </c>
      <c r="F212" s="19">
        <f t="shared" si="29"/>
        <v>99.99956505097602</v>
      </c>
      <c r="G212" s="50"/>
    </row>
    <row r="213" spans="1:7" s="40" customFormat="1" ht="117" customHeight="1">
      <c r="A213" s="42" t="s">
        <v>101</v>
      </c>
      <c r="B213" s="45" t="s">
        <v>1216</v>
      </c>
      <c r="C213" s="19">
        <f t="shared" si="31"/>
        <v>5747.8</v>
      </c>
      <c r="D213" s="19">
        <f t="shared" si="31"/>
        <v>5747.8</v>
      </c>
      <c r="E213" s="19">
        <f t="shared" si="31"/>
        <v>5747.775</v>
      </c>
      <c r="F213" s="19">
        <f t="shared" si="29"/>
        <v>99.99956505097602</v>
      </c>
      <c r="G213" s="50"/>
    </row>
    <row r="214" spans="1:7" s="40" customFormat="1" ht="57" customHeight="1">
      <c r="A214" s="42" t="s">
        <v>171</v>
      </c>
      <c r="B214" s="45" t="s">
        <v>1215</v>
      </c>
      <c r="C214" s="19">
        <v>5747.8</v>
      </c>
      <c r="D214" s="19">
        <v>5747.8</v>
      </c>
      <c r="E214" s="19">
        <v>5747.775</v>
      </c>
      <c r="F214" s="19">
        <f t="shared" si="29"/>
        <v>99.99956505097602</v>
      </c>
      <c r="G214" s="50"/>
    </row>
    <row r="215" spans="1:7" s="40" customFormat="1" ht="55.5" customHeight="1">
      <c r="A215" s="42" t="s">
        <v>730</v>
      </c>
      <c r="B215" s="45" t="s">
        <v>1224</v>
      </c>
      <c r="C215" s="19">
        <f aca="true" t="shared" si="32" ref="C215:E218">C216</f>
        <v>3500</v>
      </c>
      <c r="D215" s="19">
        <f t="shared" si="32"/>
        <v>3500</v>
      </c>
      <c r="E215" s="19">
        <f t="shared" si="32"/>
        <v>3491.75</v>
      </c>
      <c r="F215" s="19">
        <f t="shared" si="29"/>
        <v>99.76428571428572</v>
      </c>
      <c r="G215" s="50"/>
    </row>
    <row r="216" spans="1:7" s="40" customFormat="1" ht="37.5">
      <c r="A216" s="42" t="s">
        <v>582</v>
      </c>
      <c r="B216" s="45" t="s">
        <v>1223</v>
      </c>
      <c r="C216" s="19">
        <f t="shared" si="32"/>
        <v>3500</v>
      </c>
      <c r="D216" s="19">
        <f t="shared" si="32"/>
        <v>3500</v>
      </c>
      <c r="E216" s="19">
        <f t="shared" si="32"/>
        <v>3491.75</v>
      </c>
      <c r="F216" s="19">
        <f t="shared" si="29"/>
        <v>99.76428571428572</v>
      </c>
      <c r="G216" s="50"/>
    </row>
    <row r="217" spans="1:7" s="40" customFormat="1" ht="63" customHeight="1">
      <c r="A217" s="42" t="s">
        <v>960</v>
      </c>
      <c r="B217" s="45" t="s">
        <v>1222</v>
      </c>
      <c r="C217" s="19">
        <f t="shared" si="32"/>
        <v>3500</v>
      </c>
      <c r="D217" s="19">
        <f t="shared" si="32"/>
        <v>3500</v>
      </c>
      <c r="E217" s="19">
        <f t="shared" si="32"/>
        <v>3491.75</v>
      </c>
      <c r="F217" s="19">
        <f t="shared" si="29"/>
        <v>99.76428571428572</v>
      </c>
      <c r="G217" s="50"/>
    </row>
    <row r="218" spans="1:7" s="40" customFormat="1" ht="37.5">
      <c r="A218" s="42" t="s">
        <v>163</v>
      </c>
      <c r="B218" s="45" t="s">
        <v>1221</v>
      </c>
      <c r="C218" s="19">
        <f t="shared" si="32"/>
        <v>3500</v>
      </c>
      <c r="D218" s="19">
        <f t="shared" si="32"/>
        <v>3500</v>
      </c>
      <c r="E218" s="19">
        <f t="shared" si="32"/>
        <v>3491.75</v>
      </c>
      <c r="F218" s="19">
        <f t="shared" si="29"/>
        <v>99.76428571428572</v>
      </c>
      <c r="G218" s="50"/>
    </row>
    <row r="219" spans="1:7" s="40" customFormat="1" ht="57" customHeight="1">
      <c r="A219" s="42" t="s">
        <v>171</v>
      </c>
      <c r="B219" s="45" t="s">
        <v>1220</v>
      </c>
      <c r="C219" s="19">
        <v>3500</v>
      </c>
      <c r="D219" s="19">
        <v>3500</v>
      </c>
      <c r="E219" s="19">
        <v>3491.75</v>
      </c>
      <c r="F219" s="19">
        <f t="shared" si="29"/>
        <v>99.76428571428572</v>
      </c>
      <c r="G219" s="50"/>
    </row>
    <row r="220" spans="1:7" s="40" customFormat="1" ht="97.5" customHeight="1">
      <c r="A220" s="42" t="s">
        <v>731</v>
      </c>
      <c r="B220" s="45" t="s">
        <v>1229</v>
      </c>
      <c r="C220" s="19">
        <f aca="true" t="shared" si="33" ref="C220:E223">C221</f>
        <v>156</v>
      </c>
      <c r="D220" s="19">
        <f t="shared" si="33"/>
        <v>156</v>
      </c>
      <c r="E220" s="19">
        <f t="shared" si="33"/>
        <v>18.96886</v>
      </c>
      <c r="F220" s="19">
        <f t="shared" si="29"/>
        <v>12.15952564102564</v>
      </c>
      <c r="G220" s="50"/>
    </row>
    <row r="221" spans="1:7" s="40" customFormat="1" ht="37.5">
      <c r="A221" s="42" t="s">
        <v>582</v>
      </c>
      <c r="B221" s="45" t="s">
        <v>1228</v>
      </c>
      <c r="C221" s="19">
        <f t="shared" si="33"/>
        <v>156</v>
      </c>
      <c r="D221" s="19">
        <f t="shared" si="33"/>
        <v>156</v>
      </c>
      <c r="E221" s="19">
        <f t="shared" si="33"/>
        <v>18.96886</v>
      </c>
      <c r="F221" s="19">
        <f t="shared" si="29"/>
        <v>12.15952564102564</v>
      </c>
      <c r="G221" s="50"/>
    </row>
    <row r="222" spans="1:7" s="40" customFormat="1" ht="61.5" customHeight="1">
      <c r="A222" s="42" t="s">
        <v>961</v>
      </c>
      <c r="B222" s="45" t="s">
        <v>1227</v>
      </c>
      <c r="C222" s="19">
        <f t="shared" si="33"/>
        <v>156</v>
      </c>
      <c r="D222" s="19">
        <f t="shared" si="33"/>
        <v>156</v>
      </c>
      <c r="E222" s="19">
        <f t="shared" si="33"/>
        <v>18.96886</v>
      </c>
      <c r="F222" s="19">
        <f t="shared" si="29"/>
        <v>12.15952564102564</v>
      </c>
      <c r="G222" s="50"/>
    </row>
    <row r="223" spans="1:7" s="40" customFormat="1" ht="37.5">
      <c r="A223" s="42" t="s">
        <v>163</v>
      </c>
      <c r="B223" s="45" t="s">
        <v>1226</v>
      </c>
      <c r="C223" s="19">
        <f t="shared" si="33"/>
        <v>156</v>
      </c>
      <c r="D223" s="19">
        <f t="shared" si="33"/>
        <v>156</v>
      </c>
      <c r="E223" s="19">
        <f t="shared" si="33"/>
        <v>18.96886</v>
      </c>
      <c r="F223" s="19">
        <f t="shared" si="29"/>
        <v>12.15952564102564</v>
      </c>
      <c r="G223" s="50"/>
    </row>
    <row r="224" spans="1:7" s="40" customFormat="1" ht="38.25" customHeight="1">
      <c r="A224" s="42" t="s">
        <v>105</v>
      </c>
      <c r="B224" s="45" t="s">
        <v>1225</v>
      </c>
      <c r="C224" s="19">
        <v>156</v>
      </c>
      <c r="D224" s="19">
        <v>156</v>
      </c>
      <c r="E224" s="19">
        <v>18.96886</v>
      </c>
      <c r="F224" s="19">
        <f t="shared" si="29"/>
        <v>12.15952564102564</v>
      </c>
      <c r="G224" s="50"/>
    </row>
    <row r="225" spans="1:9" s="40" customFormat="1" ht="18.75">
      <c r="A225" s="42" t="s">
        <v>962</v>
      </c>
      <c r="B225" s="45" t="s">
        <v>1236</v>
      </c>
      <c r="C225" s="19">
        <f aca="true" t="shared" si="34" ref="C225:E229">C226</f>
        <v>2804.4</v>
      </c>
      <c r="D225" s="19">
        <f t="shared" si="34"/>
        <v>2804.4</v>
      </c>
      <c r="E225" s="19">
        <f t="shared" si="34"/>
        <v>2755.94494</v>
      </c>
      <c r="F225" s="19">
        <f t="shared" si="29"/>
        <v>98.27217729282556</v>
      </c>
      <c r="G225" s="50">
        <f>C225</f>
        <v>2804.4</v>
      </c>
      <c r="H225" s="50">
        <f>D225</f>
        <v>2804.4</v>
      </c>
      <c r="I225" s="50">
        <f>E225</f>
        <v>2755.94494</v>
      </c>
    </row>
    <row r="226" spans="1:7" s="40" customFormat="1" ht="92.25" customHeight="1">
      <c r="A226" s="42" t="s">
        <v>732</v>
      </c>
      <c r="B226" s="45" t="s">
        <v>1235</v>
      </c>
      <c r="C226" s="19">
        <f t="shared" si="34"/>
        <v>2804.4</v>
      </c>
      <c r="D226" s="19">
        <f t="shared" si="34"/>
        <v>2804.4</v>
      </c>
      <c r="E226" s="19">
        <f t="shared" si="34"/>
        <v>2755.94494</v>
      </c>
      <c r="F226" s="19">
        <f t="shared" si="29"/>
        <v>98.27217729282556</v>
      </c>
      <c r="G226" s="50"/>
    </row>
    <row r="227" spans="1:7" s="40" customFormat="1" ht="37.5">
      <c r="A227" s="42" t="s">
        <v>963</v>
      </c>
      <c r="B227" s="45" t="s">
        <v>1234</v>
      </c>
      <c r="C227" s="19">
        <f t="shared" si="34"/>
        <v>2804.4</v>
      </c>
      <c r="D227" s="19">
        <f t="shared" si="34"/>
        <v>2804.4</v>
      </c>
      <c r="E227" s="19">
        <f t="shared" si="34"/>
        <v>2755.94494</v>
      </c>
      <c r="F227" s="19">
        <f t="shared" si="29"/>
        <v>98.27217729282556</v>
      </c>
      <c r="G227" s="50"/>
    </row>
    <row r="228" spans="1:7" s="40" customFormat="1" ht="76.5" customHeight="1">
      <c r="A228" s="42" t="s">
        <v>964</v>
      </c>
      <c r="B228" s="45" t="s">
        <v>1233</v>
      </c>
      <c r="C228" s="19">
        <f t="shared" si="34"/>
        <v>2804.4</v>
      </c>
      <c r="D228" s="19">
        <f t="shared" si="34"/>
        <v>2804.4</v>
      </c>
      <c r="E228" s="19">
        <f t="shared" si="34"/>
        <v>2755.94494</v>
      </c>
      <c r="F228" s="19">
        <f t="shared" si="29"/>
        <v>98.27217729282556</v>
      </c>
      <c r="G228" s="50"/>
    </row>
    <row r="229" spans="1:7" s="40" customFormat="1" ht="37.5">
      <c r="A229" s="42" t="s">
        <v>163</v>
      </c>
      <c r="B229" s="45" t="s">
        <v>1232</v>
      </c>
      <c r="C229" s="19">
        <f t="shared" si="34"/>
        <v>2804.4</v>
      </c>
      <c r="D229" s="19">
        <f t="shared" si="34"/>
        <v>2804.4</v>
      </c>
      <c r="E229" s="19">
        <f t="shared" si="34"/>
        <v>2755.94494</v>
      </c>
      <c r="F229" s="19">
        <f t="shared" si="29"/>
        <v>98.27217729282556</v>
      </c>
      <c r="G229" s="50"/>
    </row>
    <row r="230" spans="1:7" s="40" customFormat="1" ht="38.25" customHeight="1">
      <c r="A230" s="42" t="s">
        <v>105</v>
      </c>
      <c r="B230" s="45" t="s">
        <v>1231</v>
      </c>
      <c r="C230" s="19">
        <v>2804.4</v>
      </c>
      <c r="D230" s="19">
        <v>2804.4</v>
      </c>
      <c r="E230" s="19">
        <v>2755.94494</v>
      </c>
      <c r="F230" s="19">
        <f t="shared" si="29"/>
        <v>98.27217729282556</v>
      </c>
      <c r="G230" s="50"/>
    </row>
    <row r="231" spans="1:9" s="40" customFormat="1" ht="18.75">
      <c r="A231" s="42" t="s">
        <v>965</v>
      </c>
      <c r="B231" s="45" t="s">
        <v>1242</v>
      </c>
      <c r="C231" s="19">
        <f aca="true" t="shared" si="35" ref="C231:E235">C232</f>
        <v>436</v>
      </c>
      <c r="D231" s="19">
        <f t="shared" si="35"/>
        <v>436</v>
      </c>
      <c r="E231" s="19">
        <f t="shared" si="35"/>
        <v>436</v>
      </c>
      <c r="F231" s="19">
        <f t="shared" si="29"/>
        <v>100</v>
      </c>
      <c r="G231" s="50">
        <f>C231</f>
        <v>436</v>
      </c>
      <c r="H231" s="50">
        <f>D231</f>
        <v>436</v>
      </c>
      <c r="I231" s="50">
        <f>E231</f>
        <v>436</v>
      </c>
    </row>
    <row r="232" spans="1:7" s="40" customFormat="1" ht="93.75" customHeight="1">
      <c r="A232" s="42" t="s">
        <v>732</v>
      </c>
      <c r="B232" s="45" t="s">
        <v>1241</v>
      </c>
      <c r="C232" s="19">
        <f t="shared" si="35"/>
        <v>436</v>
      </c>
      <c r="D232" s="19">
        <f t="shared" si="35"/>
        <v>436</v>
      </c>
      <c r="E232" s="19">
        <f t="shared" si="35"/>
        <v>436</v>
      </c>
      <c r="F232" s="19">
        <f t="shared" si="29"/>
        <v>100</v>
      </c>
      <c r="G232" s="50"/>
    </row>
    <row r="233" spans="1:7" s="40" customFormat="1" ht="37.5">
      <c r="A233" s="42" t="s">
        <v>966</v>
      </c>
      <c r="B233" s="45" t="s">
        <v>1240</v>
      </c>
      <c r="C233" s="19">
        <f t="shared" si="35"/>
        <v>436</v>
      </c>
      <c r="D233" s="19">
        <f t="shared" si="35"/>
        <v>436</v>
      </c>
      <c r="E233" s="19">
        <f t="shared" si="35"/>
        <v>436</v>
      </c>
      <c r="F233" s="19">
        <f t="shared" si="29"/>
        <v>100</v>
      </c>
      <c r="G233" s="50"/>
    </row>
    <row r="234" spans="1:7" s="40" customFormat="1" ht="39" customHeight="1">
      <c r="A234" s="42" t="s">
        <v>967</v>
      </c>
      <c r="B234" s="45" t="s">
        <v>1239</v>
      </c>
      <c r="C234" s="19">
        <f t="shared" si="35"/>
        <v>436</v>
      </c>
      <c r="D234" s="19">
        <f t="shared" si="35"/>
        <v>436</v>
      </c>
      <c r="E234" s="19">
        <f t="shared" si="35"/>
        <v>436</v>
      </c>
      <c r="F234" s="19">
        <f t="shared" si="29"/>
        <v>100</v>
      </c>
      <c r="G234" s="50"/>
    </row>
    <row r="235" spans="1:7" s="40" customFormat="1" ht="37.5">
      <c r="A235" s="42" t="s">
        <v>163</v>
      </c>
      <c r="B235" s="45" t="s">
        <v>1238</v>
      </c>
      <c r="C235" s="19">
        <f t="shared" si="35"/>
        <v>436</v>
      </c>
      <c r="D235" s="19">
        <f t="shared" si="35"/>
        <v>436</v>
      </c>
      <c r="E235" s="19">
        <f t="shared" si="35"/>
        <v>436</v>
      </c>
      <c r="F235" s="19">
        <f t="shared" si="29"/>
        <v>100</v>
      </c>
      <c r="G235" s="50"/>
    </row>
    <row r="236" spans="1:7" s="40" customFormat="1" ht="23.25" customHeight="1">
      <c r="A236" s="42" t="s">
        <v>1190</v>
      </c>
      <c r="B236" s="45" t="s">
        <v>1237</v>
      </c>
      <c r="C236" s="19">
        <v>436</v>
      </c>
      <c r="D236" s="19">
        <v>436</v>
      </c>
      <c r="E236" s="19">
        <v>436</v>
      </c>
      <c r="F236" s="19">
        <f t="shared" si="29"/>
        <v>100</v>
      </c>
      <c r="G236" s="50"/>
    </row>
    <row r="237" spans="1:9" s="40" customFormat="1" ht="40.5" customHeight="1">
      <c r="A237" s="42" t="s">
        <v>968</v>
      </c>
      <c r="B237" s="45" t="s">
        <v>1250</v>
      </c>
      <c r="C237" s="19">
        <f aca="true" t="shared" si="36" ref="C237:E239">C238</f>
        <v>656.6999999999999</v>
      </c>
      <c r="D237" s="19">
        <f t="shared" si="36"/>
        <v>656.74962</v>
      </c>
      <c r="E237" s="19">
        <f t="shared" si="36"/>
        <v>656.69415</v>
      </c>
      <c r="F237" s="19">
        <f t="shared" si="29"/>
        <v>99.99155385883589</v>
      </c>
      <c r="G237" s="50">
        <f>C237</f>
        <v>656.6999999999999</v>
      </c>
      <c r="H237" s="50">
        <f>D237</f>
        <v>656.74962</v>
      </c>
      <c r="I237" s="50">
        <f>E237</f>
        <v>656.69415</v>
      </c>
    </row>
    <row r="238" spans="1:7" s="40" customFormat="1" ht="55.5" customHeight="1">
      <c r="A238" s="42" t="s">
        <v>103</v>
      </c>
      <c r="B238" s="45" t="s">
        <v>1249</v>
      </c>
      <c r="C238" s="19">
        <f t="shared" si="36"/>
        <v>656.6999999999999</v>
      </c>
      <c r="D238" s="19">
        <f t="shared" si="36"/>
        <v>656.74962</v>
      </c>
      <c r="E238" s="19">
        <f t="shared" si="36"/>
        <v>656.69415</v>
      </c>
      <c r="F238" s="19">
        <f t="shared" si="29"/>
        <v>99.99155385883589</v>
      </c>
      <c r="G238" s="50"/>
    </row>
    <row r="239" spans="1:7" s="40" customFormat="1" ht="54.75" customHeight="1">
      <c r="A239" s="42" t="s">
        <v>104</v>
      </c>
      <c r="B239" s="45" t="s">
        <v>1248</v>
      </c>
      <c r="C239" s="19">
        <f t="shared" si="36"/>
        <v>656.6999999999999</v>
      </c>
      <c r="D239" s="19">
        <f t="shared" si="36"/>
        <v>656.74962</v>
      </c>
      <c r="E239" s="19">
        <f t="shared" si="36"/>
        <v>656.69415</v>
      </c>
      <c r="F239" s="19">
        <f t="shared" si="29"/>
        <v>99.99155385883589</v>
      </c>
      <c r="G239" s="50"/>
    </row>
    <row r="240" spans="1:7" s="40" customFormat="1" ht="38.25" customHeight="1">
      <c r="A240" s="42" t="s">
        <v>1184</v>
      </c>
      <c r="B240" s="45" t="s">
        <v>1247</v>
      </c>
      <c r="C240" s="19">
        <f>C241+C242+C243+C244</f>
        <v>656.6999999999999</v>
      </c>
      <c r="D240" s="19">
        <f>D241+D242+D243+D244</f>
        <v>656.74962</v>
      </c>
      <c r="E240" s="19">
        <f>E241+E242+E243+E244</f>
        <v>656.69415</v>
      </c>
      <c r="F240" s="19">
        <f t="shared" si="29"/>
        <v>99.99155385883589</v>
      </c>
      <c r="G240" s="50"/>
    </row>
    <row r="241" spans="1:7" s="40" customFormat="1" ht="114" customHeight="1">
      <c r="A241" s="42" t="s">
        <v>1188</v>
      </c>
      <c r="B241" s="45" t="s">
        <v>1243</v>
      </c>
      <c r="C241" s="19">
        <v>473.4</v>
      </c>
      <c r="D241" s="19">
        <v>473.43713</v>
      </c>
      <c r="E241" s="19">
        <v>473.43713</v>
      </c>
      <c r="F241" s="19">
        <f t="shared" si="29"/>
        <v>100</v>
      </c>
      <c r="G241" s="50"/>
    </row>
    <row r="242" spans="1:7" s="40" customFormat="1" ht="37.5" customHeight="1">
      <c r="A242" s="42" t="s">
        <v>105</v>
      </c>
      <c r="B242" s="45" t="s">
        <v>1244</v>
      </c>
      <c r="C242" s="19">
        <v>5</v>
      </c>
      <c r="D242" s="19">
        <v>5</v>
      </c>
      <c r="E242" s="19">
        <v>5</v>
      </c>
      <c r="F242" s="19">
        <f t="shared" si="29"/>
        <v>100</v>
      </c>
      <c r="G242" s="50"/>
    </row>
    <row r="243" spans="1:7" s="40" customFormat="1" ht="37.5">
      <c r="A243" s="42" t="s">
        <v>525</v>
      </c>
      <c r="B243" s="45" t="s">
        <v>1246</v>
      </c>
      <c r="C243" s="19">
        <v>177.9</v>
      </c>
      <c r="D243" s="19">
        <v>177.9</v>
      </c>
      <c r="E243" s="19">
        <v>177.84453</v>
      </c>
      <c r="F243" s="19">
        <f t="shared" si="29"/>
        <v>99.96881956155141</v>
      </c>
      <c r="G243" s="50"/>
    </row>
    <row r="244" spans="1:7" s="40" customFormat="1" ht="23.25" customHeight="1">
      <c r="A244" s="42" t="s">
        <v>1190</v>
      </c>
      <c r="B244" s="45" t="s">
        <v>1245</v>
      </c>
      <c r="C244" s="19">
        <v>0.4</v>
      </c>
      <c r="D244" s="19">
        <v>0.41249</v>
      </c>
      <c r="E244" s="19">
        <v>0.41249</v>
      </c>
      <c r="F244" s="19">
        <f t="shared" si="29"/>
        <v>100</v>
      </c>
      <c r="G244" s="50"/>
    </row>
    <row r="245" spans="1:9" s="40" customFormat="1" ht="18.75">
      <c r="A245" s="42" t="s">
        <v>1071</v>
      </c>
      <c r="B245" s="45" t="s">
        <v>867</v>
      </c>
      <c r="C245" s="19">
        <f>C246</f>
        <v>562</v>
      </c>
      <c r="D245" s="19">
        <f>D246</f>
        <v>562</v>
      </c>
      <c r="E245" s="19">
        <f>E246</f>
        <v>553.36911</v>
      </c>
      <c r="F245" s="19">
        <f t="shared" si="29"/>
        <v>98.46425444839858</v>
      </c>
      <c r="G245" s="50">
        <f>C245+C334+C444+C516+C595+C642</f>
        <v>857148.3</v>
      </c>
      <c r="H245" s="50">
        <f>D245+D334+D444+D516+D595+D642</f>
        <v>857148.29561</v>
      </c>
      <c r="I245" s="50">
        <f>E245+E334+E444+E516+E595+E642</f>
        <v>839794.0042300001</v>
      </c>
    </row>
    <row r="246" spans="1:9" s="40" customFormat="1" ht="29.25" customHeight="1">
      <c r="A246" s="42" t="s">
        <v>803</v>
      </c>
      <c r="B246" s="45" t="s">
        <v>1016</v>
      </c>
      <c r="C246" s="19">
        <f aca="true" t="shared" si="37" ref="C246:E248">C247</f>
        <v>562</v>
      </c>
      <c r="D246" s="19">
        <f t="shared" si="37"/>
        <v>562</v>
      </c>
      <c r="E246" s="19">
        <f t="shared" si="37"/>
        <v>553.36911</v>
      </c>
      <c r="F246" s="19">
        <f t="shared" si="29"/>
        <v>98.46425444839858</v>
      </c>
      <c r="G246" s="50">
        <f>C246+C371+C466+C643</f>
        <v>9927.1</v>
      </c>
      <c r="H246" s="50">
        <f>D246+D371+D466+D643</f>
        <v>9927.129140000001</v>
      </c>
      <c r="I246" s="50">
        <f>E246+E371+E466+E643</f>
        <v>9802.57076</v>
      </c>
    </row>
    <row r="247" spans="1:7" s="40" customFormat="1" ht="27" customHeight="1">
      <c r="A247" s="42" t="s">
        <v>690</v>
      </c>
      <c r="B247" s="45" t="s">
        <v>1015</v>
      </c>
      <c r="C247" s="19">
        <f t="shared" si="37"/>
        <v>562</v>
      </c>
      <c r="D247" s="19">
        <f t="shared" si="37"/>
        <v>562</v>
      </c>
      <c r="E247" s="19">
        <f t="shared" si="37"/>
        <v>553.36911</v>
      </c>
      <c r="F247" s="19">
        <f t="shared" si="29"/>
        <v>98.46425444839858</v>
      </c>
      <c r="G247" s="50"/>
    </row>
    <row r="248" spans="1:7" s="40" customFormat="1" ht="37.5">
      <c r="A248" s="42" t="s">
        <v>582</v>
      </c>
      <c r="B248" s="45" t="s">
        <v>1014</v>
      </c>
      <c r="C248" s="19">
        <f t="shared" si="37"/>
        <v>562</v>
      </c>
      <c r="D248" s="19">
        <f t="shared" si="37"/>
        <v>562</v>
      </c>
      <c r="E248" s="19">
        <f t="shared" si="37"/>
        <v>553.36911</v>
      </c>
      <c r="F248" s="19">
        <f t="shared" si="29"/>
        <v>98.46425444839858</v>
      </c>
      <c r="G248" s="50"/>
    </row>
    <row r="249" spans="1:7" s="40" customFormat="1" ht="61.5" customHeight="1">
      <c r="A249" s="42" t="s">
        <v>9</v>
      </c>
      <c r="B249" s="45" t="s">
        <v>1013</v>
      </c>
      <c r="C249" s="19">
        <f>C250+C252</f>
        <v>562</v>
      </c>
      <c r="D249" s="19">
        <f>D250+D252</f>
        <v>562</v>
      </c>
      <c r="E249" s="19">
        <f>E250+E252</f>
        <v>553.36911</v>
      </c>
      <c r="F249" s="19">
        <f t="shared" si="29"/>
        <v>98.46425444839858</v>
      </c>
      <c r="G249" s="50"/>
    </row>
    <row r="250" spans="1:7" s="40" customFormat="1" ht="37.5">
      <c r="A250" s="42" t="s">
        <v>163</v>
      </c>
      <c r="B250" s="45" t="s">
        <v>1012</v>
      </c>
      <c r="C250" s="19">
        <f>C251</f>
        <v>434.5</v>
      </c>
      <c r="D250" s="19">
        <f>D251</f>
        <v>434.5</v>
      </c>
      <c r="E250" s="19">
        <f>E251</f>
        <v>425.86911</v>
      </c>
      <c r="F250" s="19">
        <f t="shared" si="29"/>
        <v>98.01360414269276</v>
      </c>
      <c r="G250" s="50"/>
    </row>
    <row r="251" spans="1:7" s="40" customFormat="1" ht="40.5" customHeight="1">
      <c r="A251" s="42" t="s">
        <v>105</v>
      </c>
      <c r="B251" s="45" t="s">
        <v>1011</v>
      </c>
      <c r="C251" s="19">
        <v>434.5</v>
      </c>
      <c r="D251" s="19">
        <v>434.5</v>
      </c>
      <c r="E251" s="19">
        <v>425.86911</v>
      </c>
      <c r="F251" s="19">
        <f t="shared" si="29"/>
        <v>98.01360414269276</v>
      </c>
      <c r="G251" s="50"/>
    </row>
    <row r="252" spans="1:7" s="40" customFormat="1" ht="156" customHeight="1">
      <c r="A252" s="42" t="s">
        <v>614</v>
      </c>
      <c r="B252" s="45" t="s">
        <v>1140</v>
      </c>
      <c r="C252" s="19">
        <f>C253</f>
        <v>127.5</v>
      </c>
      <c r="D252" s="19">
        <f>D253</f>
        <v>127.5</v>
      </c>
      <c r="E252" s="19">
        <f>E253</f>
        <v>127.5</v>
      </c>
      <c r="F252" s="19">
        <f t="shared" si="29"/>
        <v>100</v>
      </c>
      <c r="G252" s="50"/>
    </row>
    <row r="253" spans="1:7" s="40" customFormat="1" ht="34.5" customHeight="1">
      <c r="A253" s="42" t="s">
        <v>105</v>
      </c>
      <c r="B253" s="45" t="s">
        <v>1139</v>
      </c>
      <c r="C253" s="19">
        <v>127.5</v>
      </c>
      <c r="D253" s="19">
        <v>127.5</v>
      </c>
      <c r="E253" s="19">
        <v>127.5</v>
      </c>
      <c r="F253" s="19">
        <f t="shared" si="29"/>
        <v>100</v>
      </c>
      <c r="G253" s="50"/>
    </row>
    <row r="254" spans="1:9" s="40" customFormat="1" ht="18.75">
      <c r="A254" s="42" t="s">
        <v>713</v>
      </c>
      <c r="B254" s="45" t="s">
        <v>276</v>
      </c>
      <c r="C254" s="19">
        <f>C255+C261</f>
        <v>9154.3</v>
      </c>
      <c r="D254" s="19">
        <f>D255+D261</f>
        <v>9154.28016</v>
      </c>
      <c r="E254" s="19">
        <f>E255+E261</f>
        <v>9154.29298</v>
      </c>
      <c r="F254" s="19">
        <f t="shared" si="29"/>
        <v>100.00014004378036</v>
      </c>
      <c r="G254" s="50">
        <f>C254+C420</f>
        <v>157049.3</v>
      </c>
      <c r="H254" s="50">
        <f>D254+D420</f>
        <v>157049.28016</v>
      </c>
      <c r="I254" s="50">
        <f>E254+E420</f>
        <v>156615.97287</v>
      </c>
    </row>
    <row r="255" spans="1:9" s="40" customFormat="1" ht="18.75">
      <c r="A255" s="42" t="s">
        <v>714</v>
      </c>
      <c r="B255" s="45" t="s">
        <v>275</v>
      </c>
      <c r="C255" s="19">
        <f aca="true" t="shared" si="38" ref="C255:E259">C256</f>
        <v>2913.4</v>
      </c>
      <c r="D255" s="19">
        <f t="shared" si="38"/>
        <v>2913.42816</v>
      </c>
      <c r="E255" s="19">
        <f t="shared" si="38"/>
        <v>2913.39298</v>
      </c>
      <c r="F255" s="19">
        <f t="shared" si="29"/>
        <v>99.99879248781615</v>
      </c>
      <c r="G255" s="50">
        <f>C255</f>
        <v>2913.4</v>
      </c>
      <c r="H255" s="50">
        <f>D255</f>
        <v>2913.42816</v>
      </c>
      <c r="I255" s="50">
        <f>E255</f>
        <v>2913.39298</v>
      </c>
    </row>
    <row r="256" spans="1:7" s="40" customFormat="1" ht="58.5" customHeight="1">
      <c r="A256" s="42" t="s">
        <v>715</v>
      </c>
      <c r="B256" s="45" t="s">
        <v>274</v>
      </c>
      <c r="C256" s="19">
        <f t="shared" si="38"/>
        <v>2913.4</v>
      </c>
      <c r="D256" s="19">
        <f t="shared" si="38"/>
        <v>2913.42816</v>
      </c>
      <c r="E256" s="19">
        <f t="shared" si="38"/>
        <v>2913.39298</v>
      </c>
      <c r="F256" s="19">
        <f t="shared" si="29"/>
        <v>99.99879248781615</v>
      </c>
      <c r="G256" s="50"/>
    </row>
    <row r="257" spans="1:7" s="40" customFormat="1" ht="37.5" customHeight="1">
      <c r="A257" s="42" t="s">
        <v>716</v>
      </c>
      <c r="B257" s="45" t="s">
        <v>273</v>
      </c>
      <c r="C257" s="19">
        <f t="shared" si="38"/>
        <v>2913.4</v>
      </c>
      <c r="D257" s="19">
        <f t="shared" si="38"/>
        <v>2913.42816</v>
      </c>
      <c r="E257" s="19">
        <f t="shared" si="38"/>
        <v>2913.39298</v>
      </c>
      <c r="F257" s="19">
        <f t="shared" si="29"/>
        <v>99.99879248781615</v>
      </c>
      <c r="G257" s="50"/>
    </row>
    <row r="258" spans="1:7" s="40" customFormat="1" ht="118.5" customHeight="1">
      <c r="A258" s="42" t="s">
        <v>717</v>
      </c>
      <c r="B258" s="45" t="s">
        <v>272</v>
      </c>
      <c r="C258" s="19">
        <f t="shared" si="38"/>
        <v>2913.4</v>
      </c>
      <c r="D258" s="19">
        <f t="shared" si="38"/>
        <v>2913.42816</v>
      </c>
      <c r="E258" s="19">
        <f t="shared" si="38"/>
        <v>2913.39298</v>
      </c>
      <c r="F258" s="19">
        <f t="shared" si="29"/>
        <v>99.99879248781615</v>
      </c>
      <c r="G258" s="50"/>
    </row>
    <row r="259" spans="1:7" s="40" customFormat="1" ht="39" customHeight="1">
      <c r="A259" s="42" t="s">
        <v>718</v>
      </c>
      <c r="B259" s="45" t="s">
        <v>271</v>
      </c>
      <c r="C259" s="19">
        <f t="shared" si="38"/>
        <v>2913.4</v>
      </c>
      <c r="D259" s="19">
        <f t="shared" si="38"/>
        <v>2913.42816</v>
      </c>
      <c r="E259" s="19">
        <f t="shared" si="38"/>
        <v>2913.39298</v>
      </c>
      <c r="F259" s="19">
        <f t="shared" si="29"/>
        <v>99.99879248781615</v>
      </c>
      <c r="G259" s="50"/>
    </row>
    <row r="260" spans="1:7" s="40" customFormat="1" ht="37.5">
      <c r="A260" s="42" t="s">
        <v>525</v>
      </c>
      <c r="B260" s="45" t="s">
        <v>270</v>
      </c>
      <c r="C260" s="19">
        <v>2913.4</v>
      </c>
      <c r="D260" s="19">
        <v>2913.42816</v>
      </c>
      <c r="E260" s="19">
        <v>2913.39298</v>
      </c>
      <c r="F260" s="19">
        <f t="shared" si="29"/>
        <v>99.99879248781615</v>
      </c>
      <c r="G260" s="50"/>
    </row>
    <row r="261" spans="1:9" s="40" customFormat="1" ht="27" customHeight="1">
      <c r="A261" s="42" t="s">
        <v>719</v>
      </c>
      <c r="B261" s="45" t="s">
        <v>269</v>
      </c>
      <c r="C261" s="19">
        <f>C262+C267+C272</f>
        <v>6240.9</v>
      </c>
      <c r="D261" s="19">
        <f>D262+D267+D272</f>
        <v>6240.852000000001</v>
      </c>
      <c r="E261" s="19">
        <f>E262+E267+E272</f>
        <v>6240.9</v>
      </c>
      <c r="F261" s="19">
        <f t="shared" si="29"/>
        <v>100.00076912575398</v>
      </c>
      <c r="G261" s="50">
        <f>C261</f>
        <v>6240.9</v>
      </c>
      <c r="H261" s="50">
        <f>D261</f>
        <v>6240.852000000001</v>
      </c>
      <c r="I261" s="50">
        <f>E261</f>
        <v>6240.9</v>
      </c>
    </row>
    <row r="262" spans="1:7" s="40" customFormat="1" ht="78" customHeight="1">
      <c r="A262" s="42" t="s">
        <v>160</v>
      </c>
      <c r="B262" s="45" t="s">
        <v>264</v>
      </c>
      <c r="C262" s="19">
        <f aca="true" t="shared" si="39" ref="C262:E265">C263</f>
        <v>4653.3</v>
      </c>
      <c r="D262" s="19">
        <f t="shared" si="39"/>
        <v>4653.252</v>
      </c>
      <c r="E262" s="19">
        <f t="shared" si="39"/>
        <v>4653.3</v>
      </c>
      <c r="F262" s="19">
        <f t="shared" si="29"/>
        <v>100.00103153665435</v>
      </c>
      <c r="G262" s="50"/>
    </row>
    <row r="263" spans="1:7" s="40" customFormat="1" ht="73.5" customHeight="1">
      <c r="A263" s="42" t="s">
        <v>534</v>
      </c>
      <c r="B263" s="45" t="s">
        <v>265</v>
      </c>
      <c r="C263" s="19">
        <f t="shared" si="39"/>
        <v>4653.3</v>
      </c>
      <c r="D263" s="19">
        <f t="shared" si="39"/>
        <v>4653.252</v>
      </c>
      <c r="E263" s="19">
        <f t="shared" si="39"/>
        <v>4653.3</v>
      </c>
      <c r="F263" s="19">
        <f t="shared" si="29"/>
        <v>100.00103153665435</v>
      </c>
      <c r="G263" s="50"/>
    </row>
    <row r="264" spans="1:7" s="40" customFormat="1" ht="75" customHeight="1">
      <c r="A264" s="42" t="s">
        <v>723</v>
      </c>
      <c r="B264" s="45" t="s">
        <v>266</v>
      </c>
      <c r="C264" s="19">
        <f t="shared" si="39"/>
        <v>4653.3</v>
      </c>
      <c r="D264" s="19">
        <f t="shared" si="39"/>
        <v>4653.252</v>
      </c>
      <c r="E264" s="19">
        <f t="shared" si="39"/>
        <v>4653.3</v>
      </c>
      <c r="F264" s="19">
        <f t="shared" si="29"/>
        <v>100.00103153665435</v>
      </c>
      <c r="G264" s="50"/>
    </row>
    <row r="265" spans="1:7" s="40" customFormat="1" ht="62.25" customHeight="1">
      <c r="A265" s="42" t="s">
        <v>720</v>
      </c>
      <c r="B265" s="45" t="s">
        <v>267</v>
      </c>
      <c r="C265" s="19">
        <f t="shared" si="39"/>
        <v>4653.3</v>
      </c>
      <c r="D265" s="19">
        <f t="shared" si="39"/>
        <v>4653.252</v>
      </c>
      <c r="E265" s="19">
        <f t="shared" si="39"/>
        <v>4653.3</v>
      </c>
      <c r="F265" s="19">
        <f t="shared" si="29"/>
        <v>100.00103153665435</v>
      </c>
      <c r="G265" s="50"/>
    </row>
    <row r="266" spans="1:7" s="40" customFormat="1" ht="58.5" customHeight="1">
      <c r="A266" s="42" t="s">
        <v>171</v>
      </c>
      <c r="B266" s="45" t="s">
        <v>268</v>
      </c>
      <c r="C266" s="19">
        <v>4653.3</v>
      </c>
      <c r="D266" s="19">
        <v>4653.252</v>
      </c>
      <c r="E266" s="19">
        <v>4653.3</v>
      </c>
      <c r="F266" s="19">
        <f t="shared" si="29"/>
        <v>100.00103153665435</v>
      </c>
      <c r="G266" s="50"/>
    </row>
    <row r="267" spans="1:7" s="40" customFormat="1" ht="59.25" customHeight="1">
      <c r="A267" s="42" t="s">
        <v>715</v>
      </c>
      <c r="B267" s="45" t="s">
        <v>263</v>
      </c>
      <c r="C267" s="19">
        <f aca="true" t="shared" si="40" ref="C267:E270">C268</f>
        <v>500</v>
      </c>
      <c r="D267" s="19">
        <f t="shared" si="40"/>
        <v>500</v>
      </c>
      <c r="E267" s="19">
        <f t="shared" si="40"/>
        <v>500</v>
      </c>
      <c r="F267" s="19">
        <f t="shared" si="29"/>
        <v>100</v>
      </c>
      <c r="G267" s="50"/>
    </row>
    <row r="268" spans="1:7" s="40" customFormat="1" ht="36.75" customHeight="1">
      <c r="A268" s="42" t="s">
        <v>716</v>
      </c>
      <c r="B268" s="45" t="s">
        <v>262</v>
      </c>
      <c r="C268" s="19">
        <f t="shared" si="40"/>
        <v>500</v>
      </c>
      <c r="D268" s="19">
        <f t="shared" si="40"/>
        <v>500</v>
      </c>
      <c r="E268" s="19">
        <f t="shared" si="40"/>
        <v>500</v>
      </c>
      <c r="F268" s="19">
        <f t="shared" si="29"/>
        <v>100</v>
      </c>
      <c r="G268" s="50"/>
    </row>
    <row r="269" spans="1:7" s="40" customFormat="1" ht="114.75" customHeight="1">
      <c r="A269" s="42" t="s">
        <v>717</v>
      </c>
      <c r="B269" s="45" t="s">
        <v>261</v>
      </c>
      <c r="C269" s="19">
        <f t="shared" si="40"/>
        <v>500</v>
      </c>
      <c r="D269" s="19">
        <f t="shared" si="40"/>
        <v>500</v>
      </c>
      <c r="E269" s="19">
        <f t="shared" si="40"/>
        <v>500</v>
      </c>
      <c r="F269" s="19">
        <f t="shared" si="29"/>
        <v>100</v>
      </c>
      <c r="G269" s="50"/>
    </row>
    <row r="270" spans="1:7" s="40" customFormat="1" ht="99" customHeight="1">
      <c r="A270" s="42" t="s">
        <v>721</v>
      </c>
      <c r="B270" s="45" t="s">
        <v>259</v>
      </c>
      <c r="C270" s="19">
        <f t="shared" si="40"/>
        <v>500</v>
      </c>
      <c r="D270" s="19">
        <f t="shared" si="40"/>
        <v>500</v>
      </c>
      <c r="E270" s="19">
        <f t="shared" si="40"/>
        <v>500</v>
      </c>
      <c r="F270" s="19">
        <f aca="true" t="shared" si="41" ref="F270:F335">E270*100/D270</f>
        <v>100</v>
      </c>
      <c r="G270" s="50"/>
    </row>
    <row r="271" spans="1:7" s="40" customFormat="1" ht="37.5">
      <c r="A271" s="42" t="s">
        <v>525</v>
      </c>
      <c r="B271" s="45" t="s">
        <v>260</v>
      </c>
      <c r="C271" s="19">
        <v>500</v>
      </c>
      <c r="D271" s="19">
        <v>500</v>
      </c>
      <c r="E271" s="19">
        <v>500</v>
      </c>
      <c r="F271" s="19">
        <f t="shared" si="41"/>
        <v>100</v>
      </c>
      <c r="G271" s="50"/>
    </row>
    <row r="272" spans="1:7" s="40" customFormat="1" ht="82.5" customHeight="1">
      <c r="A272" s="42" t="s">
        <v>369</v>
      </c>
      <c r="B272" s="45" t="s">
        <v>254</v>
      </c>
      <c r="C272" s="19">
        <f aca="true" t="shared" si="42" ref="C272:E275">C273</f>
        <v>1087.6</v>
      </c>
      <c r="D272" s="19">
        <f t="shared" si="42"/>
        <v>1087.6</v>
      </c>
      <c r="E272" s="19">
        <f t="shared" si="42"/>
        <v>1087.6</v>
      </c>
      <c r="F272" s="19">
        <f t="shared" si="41"/>
        <v>100</v>
      </c>
      <c r="G272" s="50"/>
    </row>
    <row r="273" spans="1:7" s="40" customFormat="1" ht="74.25" customHeight="1">
      <c r="A273" s="42" t="s">
        <v>722</v>
      </c>
      <c r="B273" s="45" t="s">
        <v>255</v>
      </c>
      <c r="C273" s="19">
        <f t="shared" si="42"/>
        <v>1087.6</v>
      </c>
      <c r="D273" s="19">
        <f t="shared" si="42"/>
        <v>1087.6</v>
      </c>
      <c r="E273" s="19">
        <f t="shared" si="42"/>
        <v>1087.6</v>
      </c>
      <c r="F273" s="19">
        <f t="shared" si="41"/>
        <v>100</v>
      </c>
      <c r="G273" s="50"/>
    </row>
    <row r="274" spans="1:7" s="40" customFormat="1" ht="96" customHeight="1">
      <c r="A274" s="42" t="s">
        <v>341</v>
      </c>
      <c r="B274" s="45" t="s">
        <v>256</v>
      </c>
      <c r="C274" s="19">
        <f t="shared" si="42"/>
        <v>1087.6</v>
      </c>
      <c r="D274" s="19">
        <f t="shared" si="42"/>
        <v>1087.6</v>
      </c>
      <c r="E274" s="19">
        <f t="shared" si="42"/>
        <v>1087.6</v>
      </c>
      <c r="F274" s="19">
        <f t="shared" si="41"/>
        <v>100</v>
      </c>
      <c r="G274" s="50"/>
    </row>
    <row r="275" spans="1:7" s="40" customFormat="1" ht="39" customHeight="1">
      <c r="A275" s="42" t="s">
        <v>342</v>
      </c>
      <c r="B275" s="45" t="s">
        <v>257</v>
      </c>
      <c r="C275" s="19">
        <f t="shared" si="42"/>
        <v>1087.6</v>
      </c>
      <c r="D275" s="19">
        <f t="shared" si="42"/>
        <v>1087.6</v>
      </c>
      <c r="E275" s="19">
        <f t="shared" si="42"/>
        <v>1087.6</v>
      </c>
      <c r="F275" s="19">
        <f t="shared" si="41"/>
        <v>100</v>
      </c>
      <c r="G275" s="50"/>
    </row>
    <row r="276" spans="1:7" s="40" customFormat="1" ht="57.75" customHeight="1">
      <c r="A276" s="42" t="s">
        <v>168</v>
      </c>
      <c r="B276" s="45" t="s">
        <v>258</v>
      </c>
      <c r="C276" s="19">
        <v>1087.6</v>
      </c>
      <c r="D276" s="19">
        <v>1087.6</v>
      </c>
      <c r="E276" s="19">
        <v>1087.6</v>
      </c>
      <c r="F276" s="19">
        <f t="shared" si="41"/>
        <v>100</v>
      </c>
      <c r="G276" s="50"/>
    </row>
    <row r="277" spans="1:9" s="40" customFormat="1" ht="25.5" customHeight="1">
      <c r="A277" s="42" t="s">
        <v>450</v>
      </c>
      <c r="B277" s="45" t="s">
        <v>1258</v>
      </c>
      <c r="C277" s="19">
        <f aca="true" t="shared" si="43" ref="C277:E282">C278</f>
        <v>500</v>
      </c>
      <c r="D277" s="19">
        <f t="shared" si="43"/>
        <v>500</v>
      </c>
      <c r="E277" s="19">
        <f t="shared" si="43"/>
        <v>469.2</v>
      </c>
      <c r="F277" s="19">
        <f t="shared" si="41"/>
        <v>93.84</v>
      </c>
      <c r="G277" s="50">
        <f aca="true" t="shared" si="44" ref="G277:I278">C277+C587</f>
        <v>1005</v>
      </c>
      <c r="H277" s="50">
        <f t="shared" si="44"/>
        <v>1005</v>
      </c>
      <c r="I277" s="50">
        <f t="shared" si="44"/>
        <v>865.001</v>
      </c>
    </row>
    <row r="278" spans="1:9" s="40" customFormat="1" ht="23.25" customHeight="1">
      <c r="A278" s="42" t="s">
        <v>451</v>
      </c>
      <c r="B278" s="45" t="s">
        <v>1257</v>
      </c>
      <c r="C278" s="19">
        <f t="shared" si="43"/>
        <v>500</v>
      </c>
      <c r="D278" s="19">
        <f t="shared" si="43"/>
        <v>500</v>
      </c>
      <c r="E278" s="19">
        <f t="shared" si="43"/>
        <v>469.2</v>
      </c>
      <c r="F278" s="19">
        <f t="shared" si="41"/>
        <v>93.84</v>
      </c>
      <c r="G278" s="50">
        <f t="shared" si="44"/>
        <v>1005</v>
      </c>
      <c r="H278" s="50">
        <f t="shared" si="44"/>
        <v>1005</v>
      </c>
      <c r="I278" s="50">
        <f t="shared" si="44"/>
        <v>865.001</v>
      </c>
    </row>
    <row r="279" spans="1:7" s="40" customFormat="1" ht="90.75" customHeight="1">
      <c r="A279" s="42" t="s">
        <v>452</v>
      </c>
      <c r="B279" s="45" t="s">
        <v>1256</v>
      </c>
      <c r="C279" s="19">
        <f t="shared" si="43"/>
        <v>500</v>
      </c>
      <c r="D279" s="19">
        <f t="shared" si="43"/>
        <v>500</v>
      </c>
      <c r="E279" s="19">
        <f t="shared" si="43"/>
        <v>469.2</v>
      </c>
      <c r="F279" s="19">
        <f t="shared" si="41"/>
        <v>93.84</v>
      </c>
      <c r="G279" s="50"/>
    </row>
    <row r="280" spans="1:7" s="40" customFormat="1" ht="37.5">
      <c r="A280" s="42" t="s">
        <v>582</v>
      </c>
      <c r="B280" s="45" t="s">
        <v>1255</v>
      </c>
      <c r="C280" s="19">
        <f t="shared" si="43"/>
        <v>500</v>
      </c>
      <c r="D280" s="19">
        <f t="shared" si="43"/>
        <v>500</v>
      </c>
      <c r="E280" s="19">
        <f t="shared" si="43"/>
        <v>469.2</v>
      </c>
      <c r="F280" s="19">
        <f t="shared" si="41"/>
        <v>93.84</v>
      </c>
      <c r="G280" s="50"/>
    </row>
    <row r="281" spans="1:7" s="40" customFormat="1" ht="79.5" customHeight="1">
      <c r="A281" s="42" t="s">
        <v>375</v>
      </c>
      <c r="B281" s="45" t="s">
        <v>1254</v>
      </c>
      <c r="C281" s="19">
        <f t="shared" si="43"/>
        <v>500</v>
      </c>
      <c r="D281" s="19">
        <f t="shared" si="43"/>
        <v>500</v>
      </c>
      <c r="E281" s="19">
        <f t="shared" si="43"/>
        <v>469.2</v>
      </c>
      <c r="F281" s="19">
        <f t="shared" si="41"/>
        <v>93.84</v>
      </c>
      <c r="G281" s="50"/>
    </row>
    <row r="282" spans="1:7" s="40" customFormat="1" ht="55.5" customHeight="1">
      <c r="A282" s="42" t="s">
        <v>453</v>
      </c>
      <c r="B282" s="45" t="s">
        <v>1253</v>
      </c>
      <c r="C282" s="19">
        <f t="shared" si="43"/>
        <v>500</v>
      </c>
      <c r="D282" s="19">
        <f t="shared" si="43"/>
        <v>500</v>
      </c>
      <c r="E282" s="19">
        <f t="shared" si="43"/>
        <v>469.2</v>
      </c>
      <c r="F282" s="19">
        <f t="shared" si="41"/>
        <v>93.84</v>
      </c>
      <c r="G282" s="50"/>
    </row>
    <row r="283" spans="1:7" s="40" customFormat="1" ht="42" customHeight="1">
      <c r="A283" s="42" t="s">
        <v>105</v>
      </c>
      <c r="B283" s="45" t="s">
        <v>1252</v>
      </c>
      <c r="C283" s="19">
        <v>500</v>
      </c>
      <c r="D283" s="19">
        <v>500</v>
      </c>
      <c r="E283" s="19">
        <v>469.2</v>
      </c>
      <c r="F283" s="19">
        <f t="shared" si="41"/>
        <v>93.84</v>
      </c>
      <c r="G283" s="50"/>
    </row>
    <row r="284" spans="1:7" s="40" customFormat="1" ht="55.5" customHeight="1">
      <c r="A284" s="42" t="s">
        <v>466</v>
      </c>
      <c r="B284" s="45" t="s">
        <v>841</v>
      </c>
      <c r="C284" s="19">
        <f>C285+C305+C311</f>
        <v>22085.7</v>
      </c>
      <c r="D284" s="19">
        <f>D285+D305+D311</f>
        <v>22085.7</v>
      </c>
      <c r="E284" s="19">
        <f>E285+E305+E311</f>
        <v>21394.6128</v>
      </c>
      <c r="F284" s="19">
        <f t="shared" si="41"/>
        <v>96.87088387508658</v>
      </c>
      <c r="G284" s="50"/>
    </row>
    <row r="285" spans="1:7" s="40" customFormat="1" ht="18.75" customHeight="1">
      <c r="A285" s="42" t="s">
        <v>604</v>
      </c>
      <c r="B285" s="45" t="s">
        <v>868</v>
      </c>
      <c r="C285" s="19">
        <f>C286+C294</f>
        <v>11276.7</v>
      </c>
      <c r="D285" s="19">
        <f>D286+D294</f>
        <v>11276.7</v>
      </c>
      <c r="E285" s="19">
        <f>E286+E294</f>
        <v>10691.61552</v>
      </c>
      <c r="F285" s="19">
        <f t="shared" si="41"/>
        <v>94.81156295724811</v>
      </c>
      <c r="G285" s="50"/>
    </row>
    <row r="286" spans="1:9" s="40" customFormat="1" ht="75.75" customHeight="1">
      <c r="A286" s="42" t="s">
        <v>3</v>
      </c>
      <c r="B286" s="45" t="s">
        <v>413</v>
      </c>
      <c r="C286" s="19">
        <f>C288</f>
        <v>10112.6</v>
      </c>
      <c r="D286" s="19">
        <f>D288</f>
        <v>10112.6</v>
      </c>
      <c r="E286" s="19">
        <f>E288</f>
        <v>9530.102429999999</v>
      </c>
      <c r="F286" s="19">
        <f t="shared" si="41"/>
        <v>94.2398832149991</v>
      </c>
      <c r="G286" s="50">
        <f>C286+C321</f>
        <v>14583.6</v>
      </c>
      <c r="H286" s="50">
        <f>D286+D321</f>
        <v>14583.6</v>
      </c>
      <c r="I286" s="50">
        <f>E286+E321</f>
        <v>13944.10413</v>
      </c>
    </row>
    <row r="287" spans="1:7" s="40" customFormat="1" ht="60.75" customHeight="1">
      <c r="A287" s="42" t="s">
        <v>102</v>
      </c>
      <c r="B287" s="45" t="s">
        <v>1124</v>
      </c>
      <c r="C287" s="19">
        <f aca="true" t="shared" si="45" ref="C287:E289">C288</f>
        <v>10112.6</v>
      </c>
      <c r="D287" s="19">
        <f t="shared" si="45"/>
        <v>10112.6</v>
      </c>
      <c r="E287" s="19">
        <f t="shared" si="45"/>
        <v>9530.102429999999</v>
      </c>
      <c r="F287" s="19">
        <f t="shared" si="41"/>
        <v>94.2398832149991</v>
      </c>
      <c r="G287" s="50"/>
    </row>
    <row r="288" spans="1:7" s="40" customFormat="1" ht="22.5" customHeight="1">
      <c r="A288" s="42" t="s">
        <v>107</v>
      </c>
      <c r="B288" s="45" t="s">
        <v>414</v>
      </c>
      <c r="C288" s="19">
        <f t="shared" si="45"/>
        <v>10112.6</v>
      </c>
      <c r="D288" s="19">
        <f t="shared" si="45"/>
        <v>10112.6</v>
      </c>
      <c r="E288" s="19">
        <f t="shared" si="45"/>
        <v>9530.102429999999</v>
      </c>
      <c r="F288" s="19">
        <f t="shared" si="41"/>
        <v>94.2398832149991</v>
      </c>
      <c r="G288" s="50"/>
    </row>
    <row r="289" spans="1:7" s="40" customFormat="1" ht="37.5">
      <c r="A289" s="42" t="s">
        <v>108</v>
      </c>
      <c r="B289" s="45" t="s">
        <v>415</v>
      </c>
      <c r="C289" s="19">
        <f t="shared" si="45"/>
        <v>10112.6</v>
      </c>
      <c r="D289" s="19">
        <f t="shared" si="45"/>
        <v>10112.6</v>
      </c>
      <c r="E289" s="19">
        <f t="shared" si="45"/>
        <v>9530.102429999999</v>
      </c>
      <c r="F289" s="19">
        <f t="shared" si="41"/>
        <v>94.2398832149991</v>
      </c>
      <c r="G289" s="50"/>
    </row>
    <row r="290" spans="1:7" s="40" customFormat="1" ht="41.25" customHeight="1">
      <c r="A290" s="42" t="s">
        <v>1184</v>
      </c>
      <c r="B290" s="45" t="s">
        <v>416</v>
      </c>
      <c r="C290" s="19">
        <f>C291+C292+C293</f>
        <v>10112.6</v>
      </c>
      <c r="D290" s="19">
        <f>D291+D292+D293</f>
        <v>10112.6</v>
      </c>
      <c r="E290" s="19">
        <f>E291+E292+E293</f>
        <v>9530.102429999999</v>
      </c>
      <c r="F290" s="19">
        <f t="shared" si="41"/>
        <v>94.2398832149991</v>
      </c>
      <c r="G290" s="50"/>
    </row>
    <row r="291" spans="1:7" s="40" customFormat="1" ht="114.75" customHeight="1">
      <c r="A291" s="42" t="s">
        <v>1188</v>
      </c>
      <c r="B291" s="45" t="s">
        <v>417</v>
      </c>
      <c r="C291" s="19">
        <v>9404.6</v>
      </c>
      <c r="D291" s="19">
        <v>9404.6</v>
      </c>
      <c r="E291" s="19">
        <v>8872.45839</v>
      </c>
      <c r="F291" s="19">
        <f t="shared" si="41"/>
        <v>94.34168800374283</v>
      </c>
      <c r="G291" s="50"/>
    </row>
    <row r="292" spans="1:7" s="40" customFormat="1" ht="34.5" customHeight="1">
      <c r="A292" s="42" t="s">
        <v>105</v>
      </c>
      <c r="B292" s="45" t="s">
        <v>418</v>
      </c>
      <c r="C292" s="19">
        <v>682.3</v>
      </c>
      <c r="D292" s="19">
        <v>682.3</v>
      </c>
      <c r="E292" s="19">
        <v>654.80474</v>
      </c>
      <c r="F292" s="19">
        <f t="shared" si="41"/>
        <v>95.97020958522646</v>
      </c>
      <c r="G292" s="50"/>
    </row>
    <row r="293" spans="1:7" s="40" customFormat="1" ht="19.5" customHeight="1">
      <c r="A293" s="42" t="s">
        <v>1190</v>
      </c>
      <c r="B293" s="45" t="s">
        <v>419</v>
      </c>
      <c r="C293" s="19">
        <v>25.7</v>
      </c>
      <c r="D293" s="19">
        <v>25.7</v>
      </c>
      <c r="E293" s="19">
        <v>2.8393</v>
      </c>
      <c r="F293" s="19">
        <f t="shared" si="41"/>
        <v>11.047859922178988</v>
      </c>
      <c r="G293" s="50"/>
    </row>
    <row r="294" spans="1:7" s="40" customFormat="1" ht="25.5" customHeight="1">
      <c r="A294" s="42" t="s">
        <v>529</v>
      </c>
      <c r="B294" s="45" t="s">
        <v>440</v>
      </c>
      <c r="C294" s="19">
        <f>C295+C300</f>
        <v>1164.1000000000001</v>
      </c>
      <c r="D294" s="19">
        <f>D295+D300</f>
        <v>1164.1000000000001</v>
      </c>
      <c r="E294" s="19">
        <f>E295+E300</f>
        <v>1161.5130900000001</v>
      </c>
      <c r="F294" s="19">
        <f t="shared" si="41"/>
        <v>99.77777596426424</v>
      </c>
      <c r="G294" s="50"/>
    </row>
    <row r="295" spans="1:7" s="40" customFormat="1" ht="80.25" customHeight="1">
      <c r="A295" s="42" t="s">
        <v>166</v>
      </c>
      <c r="B295" s="45" t="s">
        <v>435</v>
      </c>
      <c r="C295" s="19">
        <f aca="true" t="shared" si="46" ref="C295:E298">C296</f>
        <v>1138.2</v>
      </c>
      <c r="D295" s="19">
        <f t="shared" si="46"/>
        <v>1138.2</v>
      </c>
      <c r="E295" s="19">
        <f t="shared" si="46"/>
        <v>1135.62109</v>
      </c>
      <c r="F295" s="19">
        <f t="shared" si="41"/>
        <v>99.773422069935</v>
      </c>
      <c r="G295" s="50"/>
    </row>
    <row r="296" spans="1:7" s="40" customFormat="1" ht="37.5">
      <c r="A296" s="42" t="s">
        <v>582</v>
      </c>
      <c r="B296" s="45" t="s">
        <v>436</v>
      </c>
      <c r="C296" s="19">
        <f t="shared" si="46"/>
        <v>1138.2</v>
      </c>
      <c r="D296" s="19">
        <f t="shared" si="46"/>
        <v>1138.2</v>
      </c>
      <c r="E296" s="19">
        <f t="shared" si="46"/>
        <v>1135.62109</v>
      </c>
      <c r="F296" s="19">
        <f t="shared" si="41"/>
        <v>99.773422069935</v>
      </c>
      <c r="G296" s="50"/>
    </row>
    <row r="297" spans="1:7" s="40" customFormat="1" ht="60" customHeight="1">
      <c r="A297" s="42" t="s">
        <v>167</v>
      </c>
      <c r="B297" s="45" t="s">
        <v>437</v>
      </c>
      <c r="C297" s="19">
        <f t="shared" si="46"/>
        <v>1138.2</v>
      </c>
      <c r="D297" s="19">
        <f t="shared" si="46"/>
        <v>1138.2</v>
      </c>
      <c r="E297" s="19">
        <f t="shared" si="46"/>
        <v>1135.62109</v>
      </c>
      <c r="F297" s="19">
        <f t="shared" si="41"/>
        <v>99.773422069935</v>
      </c>
      <c r="G297" s="50"/>
    </row>
    <row r="298" spans="1:7" s="40" customFormat="1" ht="37.5">
      <c r="A298" s="42" t="s">
        <v>163</v>
      </c>
      <c r="B298" s="45" t="s">
        <v>438</v>
      </c>
      <c r="C298" s="19">
        <f t="shared" si="46"/>
        <v>1138.2</v>
      </c>
      <c r="D298" s="19">
        <f t="shared" si="46"/>
        <v>1138.2</v>
      </c>
      <c r="E298" s="19">
        <f t="shared" si="46"/>
        <v>1135.62109</v>
      </c>
      <c r="F298" s="19">
        <f t="shared" si="41"/>
        <v>99.773422069935</v>
      </c>
      <c r="G298" s="50"/>
    </row>
    <row r="299" spans="1:7" s="40" customFormat="1" ht="38.25" customHeight="1">
      <c r="A299" s="42" t="s">
        <v>105</v>
      </c>
      <c r="B299" s="45" t="s">
        <v>439</v>
      </c>
      <c r="C299" s="19">
        <v>1138.2</v>
      </c>
      <c r="D299" s="19">
        <v>1138.2</v>
      </c>
      <c r="E299" s="19">
        <v>1135.62109</v>
      </c>
      <c r="F299" s="19">
        <f t="shared" si="41"/>
        <v>99.773422069935</v>
      </c>
      <c r="G299" s="50"/>
    </row>
    <row r="300" spans="1:7" s="40" customFormat="1" ht="81.75" customHeight="1">
      <c r="A300" s="42" t="s">
        <v>113</v>
      </c>
      <c r="B300" s="45" t="s">
        <v>885</v>
      </c>
      <c r="C300" s="19">
        <f aca="true" t="shared" si="47" ref="C300:E303">C301</f>
        <v>25.9</v>
      </c>
      <c r="D300" s="19">
        <f t="shared" si="47"/>
        <v>25.9</v>
      </c>
      <c r="E300" s="19">
        <f t="shared" si="47"/>
        <v>25.892</v>
      </c>
      <c r="F300" s="19">
        <f t="shared" si="41"/>
        <v>99.96911196911196</v>
      </c>
      <c r="G300" s="50"/>
    </row>
    <row r="301" spans="1:7" s="40" customFormat="1" ht="37.5">
      <c r="A301" s="42" t="s">
        <v>582</v>
      </c>
      <c r="B301" s="45" t="s">
        <v>884</v>
      </c>
      <c r="C301" s="19">
        <f t="shared" si="47"/>
        <v>25.9</v>
      </c>
      <c r="D301" s="19">
        <f t="shared" si="47"/>
        <v>25.9</v>
      </c>
      <c r="E301" s="19">
        <f t="shared" si="47"/>
        <v>25.892</v>
      </c>
      <c r="F301" s="19">
        <f t="shared" si="41"/>
        <v>99.96911196911196</v>
      </c>
      <c r="G301" s="50"/>
    </row>
    <row r="302" spans="1:7" s="40" customFormat="1" ht="77.25" customHeight="1">
      <c r="A302" s="42" t="s">
        <v>114</v>
      </c>
      <c r="B302" s="45" t="s">
        <v>443</v>
      </c>
      <c r="C302" s="19">
        <f t="shared" si="47"/>
        <v>25.9</v>
      </c>
      <c r="D302" s="19">
        <f t="shared" si="47"/>
        <v>25.9</v>
      </c>
      <c r="E302" s="19">
        <f t="shared" si="47"/>
        <v>25.892</v>
      </c>
      <c r="F302" s="19">
        <f t="shared" si="41"/>
        <v>99.96911196911196</v>
      </c>
      <c r="G302" s="50"/>
    </row>
    <row r="303" spans="1:7" s="40" customFormat="1" ht="37.5">
      <c r="A303" s="42" t="s">
        <v>163</v>
      </c>
      <c r="B303" s="45" t="s">
        <v>442</v>
      </c>
      <c r="C303" s="19">
        <f t="shared" si="47"/>
        <v>25.9</v>
      </c>
      <c r="D303" s="19">
        <f t="shared" si="47"/>
        <v>25.9</v>
      </c>
      <c r="E303" s="19">
        <f t="shared" si="47"/>
        <v>25.892</v>
      </c>
      <c r="F303" s="19">
        <f t="shared" si="41"/>
        <v>99.96911196911196</v>
      </c>
      <c r="G303" s="50"/>
    </row>
    <row r="304" spans="1:7" s="40" customFormat="1" ht="42" customHeight="1">
      <c r="A304" s="42" t="s">
        <v>105</v>
      </c>
      <c r="B304" s="45" t="s">
        <v>441</v>
      </c>
      <c r="C304" s="19">
        <v>25.9</v>
      </c>
      <c r="D304" s="19">
        <v>25.9</v>
      </c>
      <c r="E304" s="19">
        <v>25.892</v>
      </c>
      <c r="F304" s="19">
        <f t="shared" si="41"/>
        <v>99.96911196911196</v>
      </c>
      <c r="G304" s="50"/>
    </row>
    <row r="305" spans="1:9" s="40" customFormat="1" ht="39" customHeight="1">
      <c r="A305" s="42" t="s">
        <v>454</v>
      </c>
      <c r="B305" s="45" t="s">
        <v>1138</v>
      </c>
      <c r="C305" s="19">
        <f aca="true" t="shared" si="48" ref="C305:E309">C306</f>
        <v>1209</v>
      </c>
      <c r="D305" s="19">
        <f t="shared" si="48"/>
        <v>1209</v>
      </c>
      <c r="E305" s="19">
        <f t="shared" si="48"/>
        <v>1102.99728</v>
      </c>
      <c r="F305" s="19">
        <f t="shared" si="41"/>
        <v>91.23219851116626</v>
      </c>
      <c r="G305" s="50">
        <f aca="true" t="shared" si="49" ref="G305:I306">C305</f>
        <v>1209</v>
      </c>
      <c r="H305" s="50">
        <f t="shared" si="49"/>
        <v>1209</v>
      </c>
      <c r="I305" s="50">
        <f t="shared" si="49"/>
        <v>1102.99728</v>
      </c>
    </row>
    <row r="306" spans="1:9" s="40" customFormat="1" ht="40.5" customHeight="1">
      <c r="A306" s="42" t="s">
        <v>455</v>
      </c>
      <c r="B306" s="45" t="s">
        <v>1137</v>
      </c>
      <c r="C306" s="19">
        <f t="shared" si="48"/>
        <v>1209</v>
      </c>
      <c r="D306" s="19">
        <f t="shared" si="48"/>
        <v>1209</v>
      </c>
      <c r="E306" s="19">
        <f t="shared" si="48"/>
        <v>1102.99728</v>
      </c>
      <c r="F306" s="19">
        <f t="shared" si="41"/>
        <v>91.23219851116626</v>
      </c>
      <c r="G306" s="50">
        <f t="shared" si="49"/>
        <v>1209</v>
      </c>
      <c r="H306" s="50">
        <f t="shared" si="49"/>
        <v>1209</v>
      </c>
      <c r="I306" s="50">
        <f t="shared" si="49"/>
        <v>1102.99728</v>
      </c>
    </row>
    <row r="307" spans="1:7" s="40" customFormat="1" ht="22.5" customHeight="1">
      <c r="A307" s="42" t="s">
        <v>107</v>
      </c>
      <c r="B307" s="45" t="s">
        <v>1136</v>
      </c>
      <c r="C307" s="19">
        <f t="shared" si="48"/>
        <v>1209</v>
      </c>
      <c r="D307" s="19">
        <f t="shared" si="48"/>
        <v>1209</v>
      </c>
      <c r="E307" s="19">
        <f t="shared" si="48"/>
        <v>1102.99728</v>
      </c>
      <c r="F307" s="19">
        <f t="shared" si="41"/>
        <v>91.23219851116626</v>
      </c>
      <c r="G307" s="50"/>
    </row>
    <row r="308" spans="1:7" s="40" customFormat="1" ht="76.5" customHeight="1">
      <c r="A308" s="42" t="s">
        <v>456</v>
      </c>
      <c r="B308" s="45" t="s">
        <v>1135</v>
      </c>
      <c r="C308" s="19">
        <f t="shared" si="48"/>
        <v>1209</v>
      </c>
      <c r="D308" s="19">
        <f t="shared" si="48"/>
        <v>1209</v>
      </c>
      <c r="E308" s="19">
        <f t="shared" si="48"/>
        <v>1102.99728</v>
      </c>
      <c r="F308" s="19">
        <f t="shared" si="41"/>
        <v>91.23219851116626</v>
      </c>
      <c r="G308" s="50"/>
    </row>
    <row r="309" spans="1:7" s="40" customFormat="1" ht="59.25" customHeight="1">
      <c r="A309" s="42" t="s">
        <v>457</v>
      </c>
      <c r="B309" s="45" t="s">
        <v>1134</v>
      </c>
      <c r="C309" s="19">
        <f t="shared" si="48"/>
        <v>1209</v>
      </c>
      <c r="D309" s="19">
        <f t="shared" si="48"/>
        <v>1209</v>
      </c>
      <c r="E309" s="19">
        <f t="shared" si="48"/>
        <v>1102.99728</v>
      </c>
      <c r="F309" s="19">
        <f t="shared" si="41"/>
        <v>91.23219851116626</v>
      </c>
      <c r="G309" s="50"/>
    </row>
    <row r="310" spans="1:7" s="40" customFormat="1" ht="36" customHeight="1">
      <c r="A310" s="42" t="s">
        <v>458</v>
      </c>
      <c r="B310" s="45" t="s">
        <v>1133</v>
      </c>
      <c r="C310" s="19">
        <v>1209</v>
      </c>
      <c r="D310" s="19">
        <v>1209</v>
      </c>
      <c r="E310" s="19">
        <v>1102.99728</v>
      </c>
      <c r="F310" s="19">
        <f t="shared" si="41"/>
        <v>91.23219851116626</v>
      </c>
      <c r="G310" s="50"/>
    </row>
    <row r="311" spans="1:9" s="40" customFormat="1" ht="78" customHeight="1">
      <c r="A311" s="42" t="s">
        <v>459</v>
      </c>
      <c r="B311" s="45" t="s">
        <v>1132</v>
      </c>
      <c r="C311" s="19">
        <f aca="true" t="shared" si="50" ref="C311:E313">C312</f>
        <v>9600</v>
      </c>
      <c r="D311" s="19">
        <f t="shared" si="50"/>
        <v>9600</v>
      </c>
      <c r="E311" s="19">
        <f t="shared" si="50"/>
        <v>9600</v>
      </c>
      <c r="F311" s="19">
        <f t="shared" si="41"/>
        <v>100</v>
      </c>
      <c r="G311" s="50">
        <f aca="true" t="shared" si="51" ref="G311:I312">C311</f>
        <v>9600</v>
      </c>
      <c r="H311" s="50">
        <f t="shared" si="51"/>
        <v>9600</v>
      </c>
      <c r="I311" s="50">
        <f t="shared" si="51"/>
        <v>9600</v>
      </c>
    </row>
    <row r="312" spans="1:9" s="40" customFormat="1" ht="59.25" customHeight="1">
      <c r="A312" s="42" t="s">
        <v>460</v>
      </c>
      <c r="B312" s="45" t="s">
        <v>1131</v>
      </c>
      <c r="C312" s="19">
        <f t="shared" si="50"/>
        <v>9600</v>
      </c>
      <c r="D312" s="19">
        <f t="shared" si="50"/>
        <v>9600</v>
      </c>
      <c r="E312" s="19">
        <f t="shared" si="50"/>
        <v>9600</v>
      </c>
      <c r="F312" s="19">
        <f t="shared" si="41"/>
        <v>100</v>
      </c>
      <c r="G312" s="50">
        <f t="shared" si="51"/>
        <v>9600</v>
      </c>
      <c r="H312" s="50">
        <f t="shared" si="51"/>
        <v>9600</v>
      </c>
      <c r="I312" s="50">
        <f t="shared" si="51"/>
        <v>9600</v>
      </c>
    </row>
    <row r="313" spans="1:7" s="40" customFormat="1" ht="23.25" customHeight="1">
      <c r="A313" s="42" t="s">
        <v>107</v>
      </c>
      <c r="B313" s="45" t="s">
        <v>1130</v>
      </c>
      <c r="C313" s="19">
        <f t="shared" si="50"/>
        <v>9600</v>
      </c>
      <c r="D313" s="19">
        <f t="shared" si="50"/>
        <v>9600</v>
      </c>
      <c r="E313" s="19">
        <f t="shared" si="50"/>
        <v>9600</v>
      </c>
      <c r="F313" s="19">
        <f t="shared" si="41"/>
        <v>100</v>
      </c>
      <c r="G313" s="50"/>
    </row>
    <row r="314" spans="1:7" s="40" customFormat="1" ht="37.5" customHeight="1">
      <c r="A314" s="42" t="s">
        <v>461</v>
      </c>
      <c r="B314" s="45" t="s">
        <v>1129</v>
      </c>
      <c r="C314" s="19">
        <f>C315+C317</f>
        <v>9600</v>
      </c>
      <c r="D314" s="19">
        <f>D315+D317</f>
        <v>9600</v>
      </c>
      <c r="E314" s="19">
        <f>E315+E317</f>
        <v>9600</v>
      </c>
      <c r="F314" s="19">
        <f t="shared" si="41"/>
        <v>100</v>
      </c>
      <c r="G314" s="50"/>
    </row>
    <row r="315" spans="1:7" s="40" customFormat="1" ht="40.5" customHeight="1">
      <c r="A315" s="42" t="s">
        <v>1156</v>
      </c>
      <c r="B315" s="45" t="s">
        <v>1128</v>
      </c>
      <c r="C315" s="19">
        <f>C316</f>
        <v>8639.2</v>
      </c>
      <c r="D315" s="19">
        <f>D316</f>
        <v>8639.2</v>
      </c>
      <c r="E315" s="19">
        <f>E316</f>
        <v>8639.2</v>
      </c>
      <c r="F315" s="19">
        <f t="shared" si="41"/>
        <v>100</v>
      </c>
      <c r="G315" s="50"/>
    </row>
    <row r="316" spans="1:7" s="40" customFormat="1" ht="18.75">
      <c r="A316" s="42" t="s">
        <v>1157</v>
      </c>
      <c r="B316" s="45" t="s">
        <v>1127</v>
      </c>
      <c r="C316" s="19">
        <v>8639.2</v>
      </c>
      <c r="D316" s="19">
        <v>8639.2</v>
      </c>
      <c r="E316" s="19">
        <v>8639.2</v>
      </c>
      <c r="F316" s="19">
        <f t="shared" si="41"/>
        <v>100</v>
      </c>
      <c r="G316" s="50"/>
    </row>
    <row r="317" spans="1:7" s="40" customFormat="1" ht="36" customHeight="1">
      <c r="A317" s="42" t="s">
        <v>1156</v>
      </c>
      <c r="B317" s="45" t="s">
        <v>1126</v>
      </c>
      <c r="C317" s="19">
        <f>C318</f>
        <v>960.8</v>
      </c>
      <c r="D317" s="19">
        <f>D318</f>
        <v>960.8</v>
      </c>
      <c r="E317" s="19">
        <f>E318</f>
        <v>960.8</v>
      </c>
      <c r="F317" s="19">
        <f t="shared" si="41"/>
        <v>100</v>
      </c>
      <c r="G317" s="50"/>
    </row>
    <row r="318" spans="1:7" s="40" customFormat="1" ht="18.75">
      <c r="A318" s="42" t="s">
        <v>1157</v>
      </c>
      <c r="B318" s="45" t="s">
        <v>1125</v>
      </c>
      <c r="C318" s="19">
        <v>960.8</v>
      </c>
      <c r="D318" s="19">
        <v>960.8</v>
      </c>
      <c r="E318" s="19">
        <v>960.8</v>
      </c>
      <c r="F318" s="19">
        <f t="shared" si="41"/>
        <v>100</v>
      </c>
      <c r="G318" s="50"/>
    </row>
    <row r="319" spans="1:7" s="40" customFormat="1" ht="41.25" customHeight="1">
      <c r="A319" s="42" t="s">
        <v>524</v>
      </c>
      <c r="B319" s="45" t="s">
        <v>826</v>
      </c>
      <c r="C319" s="19">
        <f aca="true" t="shared" si="52" ref="C319:E320">C320</f>
        <v>4471</v>
      </c>
      <c r="D319" s="19">
        <f t="shared" si="52"/>
        <v>4471</v>
      </c>
      <c r="E319" s="19">
        <f t="shared" si="52"/>
        <v>4414.0017</v>
      </c>
      <c r="F319" s="19">
        <f t="shared" si="41"/>
        <v>98.7251554462089</v>
      </c>
      <c r="G319" s="50"/>
    </row>
    <row r="320" spans="1:7" s="40" customFormat="1" ht="21.75" customHeight="1">
      <c r="A320" s="42" t="s">
        <v>604</v>
      </c>
      <c r="B320" s="45" t="s">
        <v>869</v>
      </c>
      <c r="C320" s="19">
        <f t="shared" si="52"/>
        <v>4471</v>
      </c>
      <c r="D320" s="19">
        <f t="shared" si="52"/>
        <v>4471</v>
      </c>
      <c r="E320" s="19">
        <f t="shared" si="52"/>
        <v>4414.0017</v>
      </c>
      <c r="F320" s="19">
        <f t="shared" si="41"/>
        <v>98.7251554462089</v>
      </c>
      <c r="G320" s="50"/>
    </row>
    <row r="321" spans="1:7" s="40" customFormat="1" ht="76.5" customHeight="1">
      <c r="A321" s="42" t="s">
        <v>3</v>
      </c>
      <c r="B321" s="45" t="s">
        <v>1122</v>
      </c>
      <c r="C321" s="19">
        <f>C323</f>
        <v>4471</v>
      </c>
      <c r="D321" s="19">
        <f>D323</f>
        <v>4471</v>
      </c>
      <c r="E321" s="19">
        <f>E323</f>
        <v>4414.0017</v>
      </c>
      <c r="F321" s="19">
        <f t="shared" si="41"/>
        <v>98.7251554462089</v>
      </c>
      <c r="G321" s="50"/>
    </row>
    <row r="322" spans="1:7" s="40" customFormat="1" ht="61.5" customHeight="1">
      <c r="A322" s="42" t="s">
        <v>102</v>
      </c>
      <c r="B322" s="45" t="s">
        <v>1123</v>
      </c>
      <c r="C322" s="19">
        <f>C323</f>
        <v>4471</v>
      </c>
      <c r="D322" s="19">
        <f>D323</f>
        <v>4471</v>
      </c>
      <c r="E322" s="19">
        <f>E323</f>
        <v>4414.0017</v>
      </c>
      <c r="F322" s="19">
        <f t="shared" si="41"/>
        <v>98.7251554462089</v>
      </c>
      <c r="G322" s="50"/>
    </row>
    <row r="323" spans="1:7" s="40" customFormat="1" ht="57.75" customHeight="1">
      <c r="A323" s="42" t="s">
        <v>109</v>
      </c>
      <c r="B323" s="45" t="s">
        <v>420</v>
      </c>
      <c r="C323" s="19">
        <f>C324+C327</f>
        <v>4471</v>
      </c>
      <c r="D323" s="19">
        <f>D324+D327</f>
        <v>4471</v>
      </c>
      <c r="E323" s="19">
        <f>E324+E327</f>
        <v>4414.0017</v>
      </c>
      <c r="F323" s="19">
        <f t="shared" si="41"/>
        <v>98.7251554462089</v>
      </c>
      <c r="G323" s="50"/>
    </row>
    <row r="324" spans="1:7" s="40" customFormat="1" ht="55.5" customHeight="1">
      <c r="A324" s="42" t="s">
        <v>110</v>
      </c>
      <c r="B324" s="45" t="s">
        <v>421</v>
      </c>
      <c r="C324" s="19">
        <f aca="true" t="shared" si="53" ref="C324:E325">C325</f>
        <v>1794.2</v>
      </c>
      <c r="D324" s="19">
        <f t="shared" si="53"/>
        <v>1794.2</v>
      </c>
      <c r="E324" s="19">
        <f t="shared" si="53"/>
        <v>1790.15118</v>
      </c>
      <c r="F324" s="19">
        <f t="shared" si="41"/>
        <v>99.77433842381006</v>
      </c>
      <c r="G324" s="50"/>
    </row>
    <row r="325" spans="1:7" s="40" customFormat="1" ht="39" customHeight="1">
      <c r="A325" s="42" t="s">
        <v>1184</v>
      </c>
      <c r="B325" s="45" t="s">
        <v>422</v>
      </c>
      <c r="C325" s="19">
        <f t="shared" si="53"/>
        <v>1794.2</v>
      </c>
      <c r="D325" s="19">
        <f t="shared" si="53"/>
        <v>1794.2</v>
      </c>
      <c r="E325" s="19">
        <f t="shared" si="53"/>
        <v>1790.15118</v>
      </c>
      <c r="F325" s="19">
        <f t="shared" si="41"/>
        <v>99.77433842381006</v>
      </c>
      <c r="G325" s="50"/>
    </row>
    <row r="326" spans="1:7" s="40" customFormat="1" ht="116.25" customHeight="1">
      <c r="A326" s="42" t="s">
        <v>1188</v>
      </c>
      <c r="B326" s="45" t="s">
        <v>423</v>
      </c>
      <c r="C326" s="19">
        <v>1794.2</v>
      </c>
      <c r="D326" s="19">
        <v>1794.2</v>
      </c>
      <c r="E326" s="19">
        <v>1790.15118</v>
      </c>
      <c r="F326" s="19">
        <f t="shared" si="41"/>
        <v>99.77433842381006</v>
      </c>
      <c r="G326" s="50"/>
    </row>
    <row r="327" spans="1:7" s="40" customFormat="1" ht="41.25" customHeight="1">
      <c r="A327" s="42" t="s">
        <v>524</v>
      </c>
      <c r="B327" s="45" t="s">
        <v>424</v>
      </c>
      <c r="C327" s="19">
        <f>C328</f>
        <v>2676.8</v>
      </c>
      <c r="D327" s="19">
        <f>D328</f>
        <v>2676.7999999999997</v>
      </c>
      <c r="E327" s="19">
        <f>E328</f>
        <v>2623.8505199999995</v>
      </c>
      <c r="F327" s="19">
        <f t="shared" si="41"/>
        <v>98.02191123729827</v>
      </c>
      <c r="G327" s="50"/>
    </row>
    <row r="328" spans="1:7" s="40" customFormat="1" ht="41.25" customHeight="1">
      <c r="A328" s="42" t="s">
        <v>1184</v>
      </c>
      <c r="B328" s="45" t="s">
        <v>425</v>
      </c>
      <c r="C328" s="19">
        <f>C329+C330+C331+C332</f>
        <v>2676.8</v>
      </c>
      <c r="D328" s="19">
        <f>D329+D330+D331+D332</f>
        <v>2676.7999999999997</v>
      </c>
      <c r="E328" s="19">
        <f>E329+E330+E331+E332</f>
        <v>2623.8505199999995</v>
      </c>
      <c r="F328" s="19">
        <f t="shared" si="41"/>
        <v>98.02191123729827</v>
      </c>
      <c r="G328" s="50"/>
    </row>
    <row r="329" spans="1:7" s="40" customFormat="1" ht="111" customHeight="1">
      <c r="A329" s="42" t="s">
        <v>1188</v>
      </c>
      <c r="B329" s="45" t="s">
        <v>426</v>
      </c>
      <c r="C329" s="19">
        <v>2077.8</v>
      </c>
      <c r="D329" s="19">
        <v>2077.78924</v>
      </c>
      <c r="E329" s="19">
        <v>2026.8</v>
      </c>
      <c r="F329" s="19">
        <f t="shared" si="41"/>
        <v>97.54598594417594</v>
      </c>
      <c r="G329" s="50"/>
    </row>
    <row r="330" spans="1:7" s="40" customFormat="1" ht="40.5" customHeight="1">
      <c r="A330" s="42" t="s">
        <v>105</v>
      </c>
      <c r="B330" s="45" t="s">
        <v>429</v>
      </c>
      <c r="C330" s="19">
        <v>508.4</v>
      </c>
      <c r="D330" s="19">
        <v>508.444</v>
      </c>
      <c r="E330" s="19">
        <v>506.48853</v>
      </c>
      <c r="F330" s="19">
        <f t="shared" si="41"/>
        <v>99.61540110611985</v>
      </c>
      <c r="G330" s="50"/>
    </row>
    <row r="331" spans="1:7" s="40" customFormat="1" ht="37.5">
      <c r="A331" s="42" t="s">
        <v>525</v>
      </c>
      <c r="B331" s="45" t="s">
        <v>428</v>
      </c>
      <c r="C331" s="19">
        <v>89.4</v>
      </c>
      <c r="D331" s="19">
        <v>89.36676</v>
      </c>
      <c r="E331" s="19">
        <v>89.36676</v>
      </c>
      <c r="F331" s="19">
        <f t="shared" si="41"/>
        <v>100</v>
      </c>
      <c r="G331" s="50"/>
    </row>
    <row r="332" spans="1:7" s="40" customFormat="1" ht="21.75" customHeight="1">
      <c r="A332" s="42" t="s">
        <v>1190</v>
      </c>
      <c r="B332" s="45" t="s">
        <v>427</v>
      </c>
      <c r="C332" s="19">
        <v>1.2</v>
      </c>
      <c r="D332" s="19">
        <v>1.2</v>
      </c>
      <c r="E332" s="19">
        <v>1.19523</v>
      </c>
      <c r="F332" s="19">
        <f t="shared" si="41"/>
        <v>99.6025</v>
      </c>
      <c r="G332" s="50"/>
    </row>
    <row r="333" spans="1:7" s="40" customFormat="1" ht="60" customHeight="1">
      <c r="A333" s="42" t="s">
        <v>462</v>
      </c>
      <c r="B333" s="45" t="s">
        <v>682</v>
      </c>
      <c r="C333" s="19">
        <f>C334+C420</f>
        <v>908430.1000000001</v>
      </c>
      <c r="D333" s="19">
        <f>D334+D420</f>
        <v>908430.13949</v>
      </c>
      <c r="E333" s="19">
        <f>E334+E420</f>
        <v>907858.9299100001</v>
      </c>
      <c r="F333" s="19">
        <f t="shared" si="41"/>
        <v>99.93712124299172</v>
      </c>
      <c r="G333" s="50"/>
    </row>
    <row r="334" spans="1:7" s="40" customFormat="1" ht="18.75">
      <c r="A334" s="42" t="s">
        <v>969</v>
      </c>
      <c r="B334" s="45" t="s">
        <v>681</v>
      </c>
      <c r="C334" s="19">
        <f>C335+C349+C371+C382</f>
        <v>760535.1000000001</v>
      </c>
      <c r="D334" s="19">
        <f>D335+D349+D371+D382</f>
        <v>760535.13949</v>
      </c>
      <c r="E334" s="19">
        <f>E335+E349+E371+E382</f>
        <v>760397.25002</v>
      </c>
      <c r="F334" s="19">
        <f t="shared" si="41"/>
        <v>99.9818694149895</v>
      </c>
      <c r="G334" s="50"/>
    </row>
    <row r="335" spans="1:9" s="40" customFormat="1" ht="18.75">
      <c r="A335" s="42" t="s">
        <v>970</v>
      </c>
      <c r="B335" s="45" t="s">
        <v>680</v>
      </c>
      <c r="C335" s="19">
        <f>C336</f>
        <v>235118.6</v>
      </c>
      <c r="D335" s="19">
        <f>D336</f>
        <v>235118.63</v>
      </c>
      <c r="E335" s="19">
        <f>E336</f>
        <v>235118.63</v>
      </c>
      <c r="F335" s="19">
        <f t="shared" si="41"/>
        <v>100</v>
      </c>
      <c r="G335" s="50">
        <f>C335</f>
        <v>235118.6</v>
      </c>
      <c r="H335" s="50">
        <f>D335</f>
        <v>235118.63</v>
      </c>
      <c r="I335" s="50">
        <f>E335</f>
        <v>235118.63</v>
      </c>
    </row>
    <row r="336" spans="1:7" s="40" customFormat="1" ht="56.25">
      <c r="A336" s="42" t="s">
        <v>971</v>
      </c>
      <c r="B336" s="45" t="s">
        <v>679</v>
      </c>
      <c r="C336" s="19">
        <f>C337+C345</f>
        <v>235118.6</v>
      </c>
      <c r="D336" s="19">
        <f>D337+D345</f>
        <v>235118.63</v>
      </c>
      <c r="E336" s="19">
        <f>E337+E345</f>
        <v>235118.63</v>
      </c>
      <c r="F336" s="19">
        <f aca="true" t="shared" si="54" ref="F336:F399">E336*100/D336</f>
        <v>100</v>
      </c>
      <c r="G336" s="50"/>
    </row>
    <row r="337" spans="1:7" s="40" customFormat="1" ht="39.75" customHeight="1">
      <c r="A337" s="42" t="s">
        <v>972</v>
      </c>
      <c r="B337" s="45" t="s">
        <v>678</v>
      </c>
      <c r="C337" s="19">
        <f>C338</f>
        <v>231190.9</v>
      </c>
      <c r="D337" s="19">
        <f>D338</f>
        <v>231190.93</v>
      </c>
      <c r="E337" s="19">
        <f>E338</f>
        <v>231190.93</v>
      </c>
      <c r="F337" s="19">
        <f t="shared" si="54"/>
        <v>100</v>
      </c>
      <c r="G337" s="50"/>
    </row>
    <row r="338" spans="1:7" s="40" customFormat="1" ht="57.75" customHeight="1">
      <c r="A338" s="42" t="s">
        <v>973</v>
      </c>
      <c r="B338" s="45" t="s">
        <v>677</v>
      </c>
      <c r="C338" s="19">
        <f>C339+C341+C343</f>
        <v>231190.9</v>
      </c>
      <c r="D338" s="19">
        <f>D339+D341+D343</f>
        <v>231190.93</v>
      </c>
      <c r="E338" s="19">
        <f>E339+E341+E343</f>
        <v>231190.93</v>
      </c>
      <c r="F338" s="19">
        <f t="shared" si="54"/>
        <v>100</v>
      </c>
      <c r="G338" s="50"/>
    </row>
    <row r="339" spans="1:7" s="40" customFormat="1" ht="95.25" customHeight="1">
      <c r="A339" s="42" t="s">
        <v>366</v>
      </c>
      <c r="B339" s="45" t="s">
        <v>676</v>
      </c>
      <c r="C339" s="19">
        <f>C340</f>
        <v>45770.9</v>
      </c>
      <c r="D339" s="19">
        <f>D340</f>
        <v>45770.93</v>
      </c>
      <c r="E339" s="19">
        <f>E340</f>
        <v>45770.93</v>
      </c>
      <c r="F339" s="19">
        <f t="shared" si="54"/>
        <v>100</v>
      </c>
      <c r="G339" s="50"/>
    </row>
    <row r="340" spans="1:7" s="40" customFormat="1" ht="59.25" customHeight="1">
      <c r="A340" s="42" t="s">
        <v>168</v>
      </c>
      <c r="B340" s="45" t="s">
        <v>675</v>
      </c>
      <c r="C340" s="19">
        <v>45770.9</v>
      </c>
      <c r="D340" s="19">
        <v>45770.93</v>
      </c>
      <c r="E340" s="19">
        <v>45770.93</v>
      </c>
      <c r="F340" s="19">
        <f t="shared" si="54"/>
        <v>100</v>
      </c>
      <c r="G340" s="50"/>
    </row>
    <row r="341" spans="1:7" s="40" customFormat="1" ht="42" customHeight="1">
      <c r="A341" s="42" t="s">
        <v>974</v>
      </c>
      <c r="B341" s="45" t="s">
        <v>674</v>
      </c>
      <c r="C341" s="19">
        <f>C342</f>
        <v>680</v>
      </c>
      <c r="D341" s="19">
        <f>D342</f>
        <v>680</v>
      </c>
      <c r="E341" s="19">
        <f>E342</f>
        <v>680</v>
      </c>
      <c r="F341" s="19">
        <f t="shared" si="54"/>
        <v>100</v>
      </c>
      <c r="G341" s="50"/>
    </row>
    <row r="342" spans="1:7" s="40" customFormat="1" ht="57" customHeight="1">
      <c r="A342" s="42" t="s">
        <v>168</v>
      </c>
      <c r="B342" s="45" t="s">
        <v>673</v>
      </c>
      <c r="C342" s="19">
        <v>680</v>
      </c>
      <c r="D342" s="19">
        <v>680</v>
      </c>
      <c r="E342" s="19">
        <v>680</v>
      </c>
      <c r="F342" s="19">
        <f t="shared" si="54"/>
        <v>100</v>
      </c>
      <c r="G342" s="50"/>
    </row>
    <row r="343" spans="1:7" s="40" customFormat="1" ht="118.5" customHeight="1">
      <c r="A343" s="42" t="s">
        <v>975</v>
      </c>
      <c r="B343" s="45" t="s">
        <v>672</v>
      </c>
      <c r="C343" s="19">
        <f>C344</f>
        <v>184740</v>
      </c>
      <c r="D343" s="19">
        <f>D344</f>
        <v>184740</v>
      </c>
      <c r="E343" s="19">
        <f>E344</f>
        <v>184740</v>
      </c>
      <c r="F343" s="19">
        <f t="shared" si="54"/>
        <v>100</v>
      </c>
      <c r="G343" s="50"/>
    </row>
    <row r="344" spans="1:7" s="40" customFormat="1" ht="54.75" customHeight="1">
      <c r="A344" s="42" t="s">
        <v>168</v>
      </c>
      <c r="B344" s="45" t="s">
        <v>671</v>
      </c>
      <c r="C344" s="19">
        <v>184740</v>
      </c>
      <c r="D344" s="19">
        <v>184740</v>
      </c>
      <c r="E344" s="19">
        <v>184740</v>
      </c>
      <c r="F344" s="19">
        <f t="shared" si="54"/>
        <v>100</v>
      </c>
      <c r="G344" s="50"/>
    </row>
    <row r="345" spans="1:7" s="40" customFormat="1" ht="57.75" customHeight="1">
      <c r="A345" s="42" t="s">
        <v>976</v>
      </c>
      <c r="B345" s="45" t="s">
        <v>670</v>
      </c>
      <c r="C345" s="19">
        <f aca="true" t="shared" si="55" ref="C345:E347">C346</f>
        <v>3927.7</v>
      </c>
      <c r="D345" s="19">
        <f t="shared" si="55"/>
        <v>3927.7</v>
      </c>
      <c r="E345" s="19">
        <f t="shared" si="55"/>
        <v>3927.7</v>
      </c>
      <c r="F345" s="19">
        <f t="shared" si="54"/>
        <v>100</v>
      </c>
      <c r="G345" s="50"/>
    </row>
    <row r="346" spans="1:7" s="40" customFormat="1" ht="55.5" customHeight="1">
      <c r="A346" s="42" t="s">
        <v>977</v>
      </c>
      <c r="B346" s="45" t="s">
        <v>669</v>
      </c>
      <c r="C346" s="19">
        <f t="shared" si="55"/>
        <v>3927.7</v>
      </c>
      <c r="D346" s="19">
        <f t="shared" si="55"/>
        <v>3927.7</v>
      </c>
      <c r="E346" s="19">
        <f t="shared" si="55"/>
        <v>3927.7</v>
      </c>
      <c r="F346" s="19">
        <f t="shared" si="54"/>
        <v>100</v>
      </c>
      <c r="G346" s="50"/>
    </row>
    <row r="347" spans="1:7" s="40" customFormat="1" ht="205.5" customHeight="1">
      <c r="A347" s="42" t="s">
        <v>982</v>
      </c>
      <c r="B347" s="45" t="s">
        <v>668</v>
      </c>
      <c r="C347" s="19">
        <f t="shared" si="55"/>
        <v>3927.7</v>
      </c>
      <c r="D347" s="19">
        <f t="shared" si="55"/>
        <v>3927.7</v>
      </c>
      <c r="E347" s="19">
        <f t="shared" si="55"/>
        <v>3927.7</v>
      </c>
      <c r="F347" s="19">
        <f t="shared" si="54"/>
        <v>100</v>
      </c>
      <c r="G347" s="50"/>
    </row>
    <row r="348" spans="1:7" s="40" customFormat="1" ht="57" customHeight="1">
      <c r="A348" s="42" t="s">
        <v>168</v>
      </c>
      <c r="B348" s="45" t="s">
        <v>667</v>
      </c>
      <c r="C348" s="19">
        <v>3927.7</v>
      </c>
      <c r="D348" s="19">
        <v>3927.7</v>
      </c>
      <c r="E348" s="19">
        <v>3927.7</v>
      </c>
      <c r="F348" s="19">
        <f t="shared" si="54"/>
        <v>100</v>
      </c>
      <c r="G348" s="50"/>
    </row>
    <row r="349" spans="1:9" s="40" customFormat="1" ht="18.75">
      <c r="A349" s="42" t="s">
        <v>983</v>
      </c>
      <c r="B349" s="45" t="s">
        <v>666</v>
      </c>
      <c r="C349" s="19">
        <f>C350+C367</f>
        <v>437506.39999999997</v>
      </c>
      <c r="D349" s="19">
        <f>D350+D367</f>
        <v>437506.37876</v>
      </c>
      <c r="E349" s="19">
        <f>E350+E367</f>
        <v>437506.31195</v>
      </c>
      <c r="F349" s="19">
        <f t="shared" si="54"/>
        <v>99.99998472936551</v>
      </c>
      <c r="G349" s="50">
        <f>C349+C445+C596</f>
        <v>526741.5</v>
      </c>
      <c r="H349" s="50">
        <f>D349+D445+D596</f>
        <v>526741.45288</v>
      </c>
      <c r="I349" s="50">
        <f>E349+E445+E596</f>
        <v>509665.54257</v>
      </c>
    </row>
    <row r="350" spans="1:7" s="40" customFormat="1" ht="57" customHeight="1">
      <c r="A350" s="42" t="s">
        <v>971</v>
      </c>
      <c r="B350" s="45" t="s">
        <v>665</v>
      </c>
      <c r="C350" s="19">
        <f>C351+C361</f>
        <v>437411.3</v>
      </c>
      <c r="D350" s="19">
        <f>D351+D361</f>
        <v>437411.3</v>
      </c>
      <c r="E350" s="19">
        <f>E351+E361</f>
        <v>437411.23319</v>
      </c>
      <c r="F350" s="19">
        <f t="shared" si="54"/>
        <v>99.99998472604616</v>
      </c>
      <c r="G350" s="50"/>
    </row>
    <row r="351" spans="1:7" s="40" customFormat="1" ht="38.25" customHeight="1">
      <c r="A351" s="42" t="s">
        <v>972</v>
      </c>
      <c r="B351" s="45" t="s">
        <v>664</v>
      </c>
      <c r="C351" s="19">
        <f>C352</f>
        <v>427641.89999999997</v>
      </c>
      <c r="D351" s="19">
        <f>D352</f>
        <v>427641.89999999997</v>
      </c>
      <c r="E351" s="19">
        <f>E352</f>
        <v>427641.83319</v>
      </c>
      <c r="F351" s="19">
        <f t="shared" si="54"/>
        <v>99.99998437711552</v>
      </c>
      <c r="G351" s="50"/>
    </row>
    <row r="352" spans="1:7" s="40" customFormat="1" ht="60.75" customHeight="1">
      <c r="A352" s="42" t="s">
        <v>973</v>
      </c>
      <c r="B352" s="45" t="s">
        <v>663</v>
      </c>
      <c r="C352" s="19">
        <f>C353+C355+C357+C359</f>
        <v>427641.89999999997</v>
      </c>
      <c r="D352" s="19">
        <f>D353+D355+D357+D359</f>
        <v>427641.89999999997</v>
      </c>
      <c r="E352" s="19">
        <f>E353+E355+E357+E359</f>
        <v>427641.83319</v>
      </c>
      <c r="F352" s="19">
        <f t="shared" si="54"/>
        <v>99.99998437711552</v>
      </c>
      <c r="G352" s="50"/>
    </row>
    <row r="353" spans="1:7" s="40" customFormat="1" ht="101.25" customHeight="1">
      <c r="A353" s="42" t="s">
        <v>366</v>
      </c>
      <c r="B353" s="45" t="s">
        <v>662</v>
      </c>
      <c r="C353" s="19">
        <f>C354</f>
        <v>90088.2</v>
      </c>
      <c r="D353" s="19">
        <f>D354</f>
        <v>90088.2</v>
      </c>
      <c r="E353" s="19">
        <f>E354</f>
        <v>90088.13319</v>
      </c>
      <c r="F353" s="19">
        <f t="shared" si="54"/>
        <v>99.99992583934412</v>
      </c>
      <c r="G353" s="50"/>
    </row>
    <row r="354" spans="1:7" s="40" customFormat="1" ht="56.25" customHeight="1">
      <c r="A354" s="42" t="s">
        <v>168</v>
      </c>
      <c r="B354" s="45" t="s">
        <v>661</v>
      </c>
      <c r="C354" s="19">
        <v>90088.2</v>
      </c>
      <c r="D354" s="19">
        <v>90088.2</v>
      </c>
      <c r="E354" s="19">
        <v>90088.13319</v>
      </c>
      <c r="F354" s="19">
        <f t="shared" si="54"/>
        <v>99.99992583934412</v>
      </c>
      <c r="G354" s="50"/>
    </row>
    <row r="355" spans="1:7" s="40" customFormat="1" ht="44.25" customHeight="1">
      <c r="A355" s="42" t="s">
        <v>974</v>
      </c>
      <c r="B355" s="45" t="s">
        <v>660</v>
      </c>
      <c r="C355" s="19">
        <f>C356</f>
        <v>770</v>
      </c>
      <c r="D355" s="19">
        <f>D356</f>
        <v>770</v>
      </c>
      <c r="E355" s="19">
        <f>E356</f>
        <v>770</v>
      </c>
      <c r="F355" s="19">
        <f t="shared" si="54"/>
        <v>100</v>
      </c>
      <c r="G355" s="50"/>
    </row>
    <row r="356" spans="1:7" s="40" customFormat="1" ht="60.75" customHeight="1">
      <c r="A356" s="42" t="s">
        <v>168</v>
      </c>
      <c r="B356" s="45" t="s">
        <v>659</v>
      </c>
      <c r="C356" s="19">
        <v>770</v>
      </c>
      <c r="D356" s="19">
        <v>770</v>
      </c>
      <c r="E356" s="19">
        <v>770</v>
      </c>
      <c r="F356" s="19">
        <f t="shared" si="54"/>
        <v>100</v>
      </c>
      <c r="G356" s="50"/>
    </row>
    <row r="357" spans="1:7" s="40" customFormat="1" ht="99" customHeight="1">
      <c r="A357" s="42" t="s">
        <v>984</v>
      </c>
      <c r="B357" s="45" t="s">
        <v>657</v>
      </c>
      <c r="C357" s="19">
        <f>C358</f>
        <v>3417.1</v>
      </c>
      <c r="D357" s="19">
        <f>D358</f>
        <v>3417.1</v>
      </c>
      <c r="E357" s="19">
        <f>E358</f>
        <v>3417.1</v>
      </c>
      <c r="F357" s="19">
        <f t="shared" si="54"/>
        <v>100</v>
      </c>
      <c r="G357" s="50"/>
    </row>
    <row r="358" spans="1:7" s="40" customFormat="1" ht="57.75" customHeight="1">
      <c r="A358" s="42" t="s">
        <v>168</v>
      </c>
      <c r="B358" s="45" t="s">
        <v>658</v>
      </c>
      <c r="C358" s="19">
        <v>3417.1</v>
      </c>
      <c r="D358" s="19">
        <v>3417.1</v>
      </c>
      <c r="E358" s="19">
        <v>3417.1</v>
      </c>
      <c r="F358" s="19">
        <f t="shared" si="54"/>
        <v>100</v>
      </c>
      <c r="G358" s="50"/>
    </row>
    <row r="359" spans="1:7" s="40" customFormat="1" ht="111" customHeight="1">
      <c r="A359" s="42" t="s">
        <v>975</v>
      </c>
      <c r="B359" s="45" t="s">
        <v>656</v>
      </c>
      <c r="C359" s="19">
        <f>C360</f>
        <v>333366.6</v>
      </c>
      <c r="D359" s="19">
        <f>D360</f>
        <v>333366.6</v>
      </c>
      <c r="E359" s="19">
        <f>E360</f>
        <v>333366.6</v>
      </c>
      <c r="F359" s="19">
        <f t="shared" si="54"/>
        <v>100</v>
      </c>
      <c r="G359" s="50"/>
    </row>
    <row r="360" spans="1:7" s="40" customFormat="1" ht="60" customHeight="1">
      <c r="A360" s="42" t="s">
        <v>168</v>
      </c>
      <c r="B360" s="45" t="s">
        <v>655</v>
      </c>
      <c r="C360" s="19">
        <v>333366.6</v>
      </c>
      <c r="D360" s="19">
        <v>333366.6</v>
      </c>
      <c r="E360" s="19">
        <v>333366.6</v>
      </c>
      <c r="F360" s="19">
        <f t="shared" si="54"/>
        <v>100</v>
      </c>
      <c r="G360" s="50"/>
    </row>
    <row r="361" spans="1:7" s="40" customFormat="1" ht="53.25" customHeight="1">
      <c r="A361" s="42" t="s">
        <v>976</v>
      </c>
      <c r="B361" s="45" t="s">
        <v>654</v>
      </c>
      <c r="C361" s="19">
        <f>C362</f>
        <v>9769.4</v>
      </c>
      <c r="D361" s="19">
        <f>D362</f>
        <v>9769.4</v>
      </c>
      <c r="E361" s="19">
        <f>E362</f>
        <v>9769.4</v>
      </c>
      <c r="F361" s="19">
        <f t="shared" si="54"/>
        <v>100</v>
      </c>
      <c r="G361" s="50"/>
    </row>
    <row r="362" spans="1:7" s="40" customFormat="1" ht="58.5" customHeight="1">
      <c r="A362" s="42" t="s">
        <v>977</v>
      </c>
      <c r="B362" s="45" t="s">
        <v>653</v>
      </c>
      <c r="C362" s="19">
        <f>C363+C365</f>
        <v>9769.4</v>
      </c>
      <c r="D362" s="19">
        <f>D363+D365</f>
        <v>9769.4</v>
      </c>
      <c r="E362" s="19">
        <f>E363+E365</f>
        <v>9769.4</v>
      </c>
      <c r="F362" s="19">
        <f t="shared" si="54"/>
        <v>100</v>
      </c>
      <c r="G362" s="50"/>
    </row>
    <row r="363" spans="1:7" s="40" customFormat="1" ht="207.75" customHeight="1">
      <c r="A363" s="42" t="s">
        <v>982</v>
      </c>
      <c r="B363" s="45" t="s">
        <v>651</v>
      </c>
      <c r="C363" s="19">
        <f>C364</f>
        <v>8059</v>
      </c>
      <c r="D363" s="19">
        <f>D364</f>
        <v>8059</v>
      </c>
      <c r="E363" s="19">
        <f>E364</f>
        <v>8059</v>
      </c>
      <c r="F363" s="19">
        <f t="shared" si="54"/>
        <v>100</v>
      </c>
      <c r="G363" s="50"/>
    </row>
    <row r="364" spans="1:7" s="40" customFormat="1" ht="57" customHeight="1">
      <c r="A364" s="42" t="s">
        <v>168</v>
      </c>
      <c r="B364" s="45" t="s">
        <v>652</v>
      </c>
      <c r="C364" s="19">
        <v>8059</v>
      </c>
      <c r="D364" s="19">
        <v>8059</v>
      </c>
      <c r="E364" s="19">
        <v>8059</v>
      </c>
      <c r="F364" s="19">
        <f t="shared" si="54"/>
        <v>100</v>
      </c>
      <c r="G364" s="50"/>
    </row>
    <row r="365" spans="1:7" s="40" customFormat="1" ht="98.25" customHeight="1">
      <c r="A365" s="42" t="s">
        <v>364</v>
      </c>
      <c r="B365" s="45" t="s">
        <v>650</v>
      </c>
      <c r="C365" s="19">
        <f>C366</f>
        <v>1710.4</v>
      </c>
      <c r="D365" s="19">
        <f>D366</f>
        <v>1710.4</v>
      </c>
      <c r="E365" s="19">
        <f>E366</f>
        <v>1710.4</v>
      </c>
      <c r="F365" s="19">
        <f t="shared" si="54"/>
        <v>100</v>
      </c>
      <c r="G365" s="50"/>
    </row>
    <row r="366" spans="1:7" s="40" customFormat="1" ht="59.25" customHeight="1">
      <c r="A366" s="42" t="s">
        <v>168</v>
      </c>
      <c r="B366" s="45" t="s">
        <v>649</v>
      </c>
      <c r="C366" s="19">
        <v>1710.4</v>
      </c>
      <c r="D366" s="19">
        <v>1710.4</v>
      </c>
      <c r="E366" s="19">
        <v>1710.4</v>
      </c>
      <c r="F366" s="19">
        <f t="shared" si="54"/>
        <v>100</v>
      </c>
      <c r="G366" s="50"/>
    </row>
    <row r="367" spans="1:7" s="40" customFormat="1" ht="59.25" customHeight="1">
      <c r="A367" s="42" t="s">
        <v>172</v>
      </c>
      <c r="B367" s="45" t="s">
        <v>645</v>
      </c>
      <c r="C367" s="19">
        <f aca="true" t="shared" si="56" ref="C367:E369">C368</f>
        <v>95.1</v>
      </c>
      <c r="D367" s="19">
        <f t="shared" si="56"/>
        <v>95.07876</v>
      </c>
      <c r="E367" s="19">
        <f t="shared" si="56"/>
        <v>95.07876</v>
      </c>
      <c r="F367" s="19">
        <f t="shared" si="54"/>
        <v>100</v>
      </c>
      <c r="G367" s="50"/>
    </row>
    <row r="368" spans="1:7" s="40" customFormat="1" ht="96" customHeight="1">
      <c r="A368" s="42" t="s">
        <v>131</v>
      </c>
      <c r="B368" s="45" t="s">
        <v>646</v>
      </c>
      <c r="C368" s="19">
        <f t="shared" si="56"/>
        <v>95.1</v>
      </c>
      <c r="D368" s="19">
        <f t="shared" si="56"/>
        <v>95.07876</v>
      </c>
      <c r="E368" s="19">
        <f t="shared" si="56"/>
        <v>95.07876</v>
      </c>
      <c r="F368" s="19">
        <f t="shared" si="54"/>
        <v>100</v>
      </c>
      <c r="G368" s="50"/>
    </row>
    <row r="369" spans="1:7" s="40" customFormat="1" ht="96.75" customHeight="1">
      <c r="A369" s="42" t="s">
        <v>366</v>
      </c>
      <c r="B369" s="45" t="s">
        <v>647</v>
      </c>
      <c r="C369" s="19">
        <f t="shared" si="56"/>
        <v>95.1</v>
      </c>
      <c r="D369" s="19">
        <f t="shared" si="56"/>
        <v>95.07876</v>
      </c>
      <c r="E369" s="19">
        <f t="shared" si="56"/>
        <v>95.07876</v>
      </c>
      <c r="F369" s="19">
        <f t="shared" si="54"/>
        <v>100</v>
      </c>
      <c r="G369" s="50"/>
    </row>
    <row r="370" spans="1:7" s="40" customFormat="1" ht="56.25" customHeight="1">
      <c r="A370" s="42" t="s">
        <v>168</v>
      </c>
      <c r="B370" s="45" t="s">
        <v>648</v>
      </c>
      <c r="C370" s="19">
        <v>95.1</v>
      </c>
      <c r="D370" s="19">
        <v>95.07876</v>
      </c>
      <c r="E370" s="19">
        <v>95.07876</v>
      </c>
      <c r="F370" s="19">
        <f t="shared" si="54"/>
        <v>100</v>
      </c>
      <c r="G370" s="50"/>
    </row>
    <row r="371" spans="1:8" s="46" customFormat="1" ht="24.75" customHeight="1">
      <c r="A371" s="42" t="s">
        <v>803</v>
      </c>
      <c r="B371" s="45" t="s">
        <v>146</v>
      </c>
      <c r="C371" s="19">
        <f aca="true" t="shared" si="57" ref="C371:E373">C372</f>
        <v>4476.400000000001</v>
      </c>
      <c r="D371" s="19">
        <f t="shared" si="57"/>
        <v>4476.4441400000005</v>
      </c>
      <c r="E371" s="19">
        <f t="shared" si="57"/>
        <v>4473.9122800000005</v>
      </c>
      <c r="F371" s="19">
        <f t="shared" si="54"/>
        <v>99.94344037542263</v>
      </c>
      <c r="G371" s="50"/>
      <c r="H371" s="50"/>
    </row>
    <row r="372" spans="1:7" s="40" customFormat="1" ht="25.5" customHeight="1">
      <c r="A372" s="42" t="s">
        <v>690</v>
      </c>
      <c r="B372" s="45" t="s">
        <v>635</v>
      </c>
      <c r="C372" s="19">
        <f t="shared" si="57"/>
        <v>4476.400000000001</v>
      </c>
      <c r="D372" s="19">
        <f t="shared" si="57"/>
        <v>4476.4441400000005</v>
      </c>
      <c r="E372" s="19">
        <f t="shared" si="57"/>
        <v>4473.9122800000005</v>
      </c>
      <c r="F372" s="19">
        <f t="shared" si="54"/>
        <v>99.94344037542263</v>
      </c>
      <c r="G372" s="50"/>
    </row>
    <row r="373" spans="1:7" s="40" customFormat="1" ht="37.5">
      <c r="A373" s="42" t="s">
        <v>582</v>
      </c>
      <c r="B373" s="45" t="s">
        <v>636</v>
      </c>
      <c r="C373" s="19">
        <f t="shared" si="57"/>
        <v>4476.400000000001</v>
      </c>
      <c r="D373" s="19">
        <f t="shared" si="57"/>
        <v>4476.4441400000005</v>
      </c>
      <c r="E373" s="19">
        <f t="shared" si="57"/>
        <v>4473.9122800000005</v>
      </c>
      <c r="F373" s="19">
        <f t="shared" si="54"/>
        <v>99.94344037542263</v>
      </c>
      <c r="G373" s="50"/>
    </row>
    <row r="374" spans="1:7" s="40" customFormat="1" ht="60" customHeight="1">
      <c r="A374" s="42" t="s">
        <v>9</v>
      </c>
      <c r="B374" s="45" t="s">
        <v>637</v>
      </c>
      <c r="C374" s="19">
        <f>C375+C377+C378+C380</f>
        <v>4476.400000000001</v>
      </c>
      <c r="D374" s="19">
        <f>D375+D377+D378+D380</f>
        <v>4476.4441400000005</v>
      </c>
      <c r="E374" s="19">
        <f>E375+E377+E378+E380</f>
        <v>4473.9122800000005</v>
      </c>
      <c r="F374" s="19">
        <f t="shared" si="54"/>
        <v>99.94344037542263</v>
      </c>
      <c r="G374" s="50"/>
    </row>
    <row r="375" spans="1:7" s="40" customFormat="1" ht="37.5">
      <c r="A375" s="42" t="s">
        <v>163</v>
      </c>
      <c r="B375" s="45" t="s">
        <v>638</v>
      </c>
      <c r="C375" s="19">
        <f>C376</f>
        <v>513.2</v>
      </c>
      <c r="D375" s="19">
        <f>D376</f>
        <v>513.2</v>
      </c>
      <c r="E375" s="19">
        <f>E376</f>
        <v>513.14401</v>
      </c>
      <c r="F375" s="19">
        <f t="shared" si="54"/>
        <v>99.98909002338269</v>
      </c>
      <c r="G375" s="50"/>
    </row>
    <row r="376" spans="1:7" s="40" customFormat="1" ht="38.25" customHeight="1">
      <c r="A376" s="42" t="s">
        <v>105</v>
      </c>
      <c r="B376" s="45" t="s">
        <v>639</v>
      </c>
      <c r="C376" s="19">
        <v>513.2</v>
      </c>
      <c r="D376" s="19">
        <v>513.2</v>
      </c>
      <c r="E376" s="19">
        <v>513.14401</v>
      </c>
      <c r="F376" s="19">
        <f t="shared" si="54"/>
        <v>99.98909002338269</v>
      </c>
      <c r="G376" s="50"/>
    </row>
    <row r="377" spans="1:7" s="40" customFormat="1" ht="57" customHeight="1">
      <c r="A377" s="42" t="s">
        <v>168</v>
      </c>
      <c r="B377" s="45" t="s">
        <v>640</v>
      </c>
      <c r="C377" s="19">
        <v>1890.9</v>
      </c>
      <c r="D377" s="19">
        <v>1890.9</v>
      </c>
      <c r="E377" s="19">
        <v>1888.42413</v>
      </c>
      <c r="F377" s="19">
        <f t="shared" si="54"/>
        <v>99.86906393780738</v>
      </c>
      <c r="G377" s="50"/>
    </row>
    <row r="378" spans="1:7" s="40" customFormat="1" ht="59.25" customHeight="1">
      <c r="A378" s="42" t="s">
        <v>806</v>
      </c>
      <c r="B378" s="45" t="s">
        <v>641</v>
      </c>
      <c r="C378" s="19">
        <f>C379</f>
        <v>1870.7</v>
      </c>
      <c r="D378" s="19">
        <f>D379</f>
        <v>1870.7</v>
      </c>
      <c r="E378" s="19">
        <f>E379</f>
        <v>1870.7</v>
      </c>
      <c r="F378" s="19">
        <f t="shared" si="54"/>
        <v>100</v>
      </c>
      <c r="G378" s="50"/>
    </row>
    <row r="379" spans="1:7" s="40" customFormat="1" ht="54.75" customHeight="1">
      <c r="A379" s="42" t="s">
        <v>168</v>
      </c>
      <c r="B379" s="45" t="s">
        <v>642</v>
      </c>
      <c r="C379" s="19">
        <v>1870.7</v>
      </c>
      <c r="D379" s="19">
        <v>1870.7</v>
      </c>
      <c r="E379" s="19">
        <v>1870.7</v>
      </c>
      <c r="F379" s="19">
        <f t="shared" si="54"/>
        <v>100</v>
      </c>
      <c r="G379" s="50"/>
    </row>
    <row r="380" spans="1:7" s="40" customFormat="1" ht="185.25" customHeight="1">
      <c r="A380" s="42" t="s">
        <v>11</v>
      </c>
      <c r="B380" s="45" t="s">
        <v>643</v>
      </c>
      <c r="C380" s="19">
        <f>C381</f>
        <v>201.6</v>
      </c>
      <c r="D380" s="19">
        <f>D381</f>
        <v>201.64414</v>
      </c>
      <c r="E380" s="19">
        <f>E381</f>
        <v>201.64414</v>
      </c>
      <c r="F380" s="19">
        <f t="shared" si="54"/>
        <v>100</v>
      </c>
      <c r="G380" s="50"/>
    </row>
    <row r="381" spans="1:7" s="40" customFormat="1" ht="58.5" customHeight="1">
      <c r="A381" s="42" t="s">
        <v>168</v>
      </c>
      <c r="B381" s="45" t="s">
        <v>644</v>
      </c>
      <c r="C381" s="19">
        <v>201.6</v>
      </c>
      <c r="D381" s="19">
        <v>201.64414</v>
      </c>
      <c r="E381" s="19">
        <v>201.64414</v>
      </c>
      <c r="F381" s="19">
        <f t="shared" si="54"/>
        <v>100</v>
      </c>
      <c r="G381" s="50"/>
    </row>
    <row r="382" spans="1:9" s="40" customFormat="1" ht="24" customHeight="1">
      <c r="A382" s="42" t="s">
        <v>17</v>
      </c>
      <c r="B382" s="45" t="s">
        <v>634</v>
      </c>
      <c r="C382" s="19">
        <f>C383+C415</f>
        <v>83433.70000000001</v>
      </c>
      <c r="D382" s="19">
        <f>D383+D415</f>
        <v>83433.68659</v>
      </c>
      <c r="E382" s="19">
        <f>E383+E415</f>
        <v>83298.39579</v>
      </c>
      <c r="F382" s="19">
        <f t="shared" si="54"/>
        <v>99.83784631180829</v>
      </c>
      <c r="G382" s="50">
        <f>C382+C669</f>
        <v>84602.70000000001</v>
      </c>
      <c r="H382" s="50">
        <f>D382+D669</f>
        <v>84602.68359</v>
      </c>
      <c r="I382" s="50">
        <f>E382+E669</f>
        <v>84448.8609</v>
      </c>
    </row>
    <row r="383" spans="1:7" s="40" customFormat="1" ht="57.75" customHeight="1">
      <c r="A383" s="42" t="s">
        <v>971</v>
      </c>
      <c r="B383" s="45" t="s">
        <v>633</v>
      </c>
      <c r="C383" s="19">
        <f>C384+C388+C409</f>
        <v>83422.1</v>
      </c>
      <c r="D383" s="19">
        <f>D384+D388+D409</f>
        <v>83422.08658999999</v>
      </c>
      <c r="E383" s="19">
        <f>E384+E388+E409</f>
        <v>83286.84079</v>
      </c>
      <c r="F383" s="19">
        <f t="shared" si="54"/>
        <v>99.83787770657824</v>
      </c>
      <c r="G383" s="50"/>
    </row>
    <row r="384" spans="1:7" s="40" customFormat="1" ht="40.5" customHeight="1">
      <c r="A384" s="42" t="s">
        <v>972</v>
      </c>
      <c r="B384" s="45" t="s">
        <v>632</v>
      </c>
      <c r="C384" s="19">
        <f aca="true" t="shared" si="58" ref="C384:E386">C385</f>
        <v>1849.3</v>
      </c>
      <c r="D384" s="19">
        <f t="shared" si="58"/>
        <v>1849.3</v>
      </c>
      <c r="E384" s="19">
        <f t="shared" si="58"/>
        <v>1847.2</v>
      </c>
      <c r="F384" s="19">
        <f t="shared" si="54"/>
        <v>99.88644351916942</v>
      </c>
      <c r="G384" s="50"/>
    </row>
    <row r="385" spans="1:7" s="40" customFormat="1" ht="54" customHeight="1">
      <c r="A385" s="42" t="s">
        <v>973</v>
      </c>
      <c r="B385" s="45" t="s">
        <v>631</v>
      </c>
      <c r="C385" s="19">
        <f t="shared" si="58"/>
        <v>1849.3</v>
      </c>
      <c r="D385" s="19">
        <f t="shared" si="58"/>
        <v>1849.3</v>
      </c>
      <c r="E385" s="19">
        <f t="shared" si="58"/>
        <v>1847.2</v>
      </c>
      <c r="F385" s="19">
        <f t="shared" si="54"/>
        <v>99.88644351916942</v>
      </c>
      <c r="G385" s="50"/>
    </row>
    <row r="386" spans="1:7" s="40" customFormat="1" ht="57.75" customHeight="1">
      <c r="A386" s="42" t="s">
        <v>18</v>
      </c>
      <c r="B386" s="45" t="s">
        <v>630</v>
      </c>
      <c r="C386" s="19">
        <f t="shared" si="58"/>
        <v>1849.3</v>
      </c>
      <c r="D386" s="19">
        <f t="shared" si="58"/>
        <v>1849.3</v>
      </c>
      <c r="E386" s="19">
        <f t="shared" si="58"/>
        <v>1847.2</v>
      </c>
      <c r="F386" s="19">
        <f t="shared" si="54"/>
        <v>99.88644351916942</v>
      </c>
      <c r="G386" s="50"/>
    </row>
    <row r="387" spans="1:7" s="40" customFormat="1" ht="54.75" customHeight="1">
      <c r="A387" s="42" t="s">
        <v>168</v>
      </c>
      <c r="B387" s="45" t="s">
        <v>629</v>
      </c>
      <c r="C387" s="19">
        <v>1849.3</v>
      </c>
      <c r="D387" s="19">
        <v>1849.3</v>
      </c>
      <c r="E387" s="19">
        <v>1847.2</v>
      </c>
      <c r="F387" s="19">
        <f t="shared" si="54"/>
        <v>99.88644351916942</v>
      </c>
      <c r="G387" s="50"/>
    </row>
    <row r="388" spans="1:7" s="40" customFormat="1" ht="55.5" customHeight="1">
      <c r="A388" s="42" t="s">
        <v>976</v>
      </c>
      <c r="B388" s="45" t="s">
        <v>628</v>
      </c>
      <c r="C388" s="19">
        <f>C389</f>
        <v>76837</v>
      </c>
      <c r="D388" s="19">
        <f>D389</f>
        <v>76836.98658999999</v>
      </c>
      <c r="E388" s="19">
        <f>E389</f>
        <v>76703.84079</v>
      </c>
      <c r="F388" s="19">
        <f t="shared" si="54"/>
        <v>99.82671652558363</v>
      </c>
      <c r="G388" s="50"/>
    </row>
    <row r="389" spans="1:7" s="40" customFormat="1" ht="60.75" customHeight="1">
      <c r="A389" s="42" t="s">
        <v>977</v>
      </c>
      <c r="B389" s="45" t="s">
        <v>627</v>
      </c>
      <c r="C389" s="19">
        <f>C390+C394+C399+C401+C403+C405+C407</f>
        <v>76837</v>
      </c>
      <c r="D389" s="19">
        <f>D390+D394+D399+D401+D403+D405+D407</f>
        <v>76836.98658999999</v>
      </c>
      <c r="E389" s="19">
        <f>E390+E394+E399+E401+E403+E405+E407</f>
        <v>76703.84079</v>
      </c>
      <c r="F389" s="19">
        <f t="shared" si="54"/>
        <v>99.82671652558363</v>
      </c>
      <c r="G389" s="50"/>
    </row>
    <row r="390" spans="1:7" s="40" customFormat="1" ht="100.5" customHeight="1">
      <c r="A390" s="42" t="s">
        <v>366</v>
      </c>
      <c r="B390" s="45" t="s">
        <v>626</v>
      </c>
      <c r="C390" s="19">
        <f>C391+C392+C393</f>
        <v>24757.2</v>
      </c>
      <c r="D390" s="19">
        <f>D391+D392+D393</f>
        <v>24757.16659</v>
      </c>
      <c r="E390" s="19">
        <f>E391+E392+E393</f>
        <v>24743.313140000002</v>
      </c>
      <c r="F390" s="19">
        <f t="shared" si="54"/>
        <v>99.94404266760642</v>
      </c>
      <c r="G390" s="50"/>
    </row>
    <row r="391" spans="1:7" s="40" customFormat="1" ht="118.5" customHeight="1">
      <c r="A391" s="42" t="s">
        <v>1188</v>
      </c>
      <c r="B391" s="45" t="s">
        <v>625</v>
      </c>
      <c r="C391" s="19">
        <v>22145.5</v>
      </c>
      <c r="D391" s="19">
        <v>22145.5</v>
      </c>
      <c r="E391" s="19">
        <v>22133.97783</v>
      </c>
      <c r="F391" s="19">
        <f t="shared" si="54"/>
        <v>99.94797060350861</v>
      </c>
      <c r="G391" s="50"/>
    </row>
    <row r="392" spans="1:7" s="40" customFormat="1" ht="38.25" customHeight="1">
      <c r="A392" s="42" t="s">
        <v>105</v>
      </c>
      <c r="B392" s="45" t="s">
        <v>624</v>
      </c>
      <c r="C392" s="19">
        <v>2564.8</v>
      </c>
      <c r="D392" s="19">
        <v>2564.8</v>
      </c>
      <c r="E392" s="19">
        <v>2563.40072</v>
      </c>
      <c r="F392" s="19">
        <f t="shared" si="54"/>
        <v>99.94544291952589</v>
      </c>
      <c r="G392" s="50"/>
    </row>
    <row r="393" spans="1:7" s="40" customFormat="1" ht="22.5" customHeight="1">
      <c r="A393" s="42" t="s">
        <v>1190</v>
      </c>
      <c r="B393" s="45" t="s">
        <v>623</v>
      </c>
      <c r="C393" s="19">
        <v>46.9</v>
      </c>
      <c r="D393" s="19">
        <v>46.86659</v>
      </c>
      <c r="E393" s="19">
        <v>45.93459</v>
      </c>
      <c r="F393" s="19">
        <f t="shared" si="54"/>
        <v>98.01137654777102</v>
      </c>
      <c r="G393" s="50"/>
    </row>
    <row r="394" spans="1:7" s="40" customFormat="1" ht="37.5">
      <c r="A394" s="42" t="s">
        <v>163</v>
      </c>
      <c r="B394" s="45" t="s">
        <v>622</v>
      </c>
      <c r="C394" s="19">
        <f>C395+C396+C397+C398</f>
        <v>46158.9</v>
      </c>
      <c r="D394" s="19">
        <f>D395+D396+D397+D398</f>
        <v>46158.92</v>
      </c>
      <c r="E394" s="19">
        <f>E395+E396+E397+E398</f>
        <v>46039.67765</v>
      </c>
      <c r="F394" s="19">
        <f t="shared" si="54"/>
        <v>99.74166997408085</v>
      </c>
      <c r="G394" s="50"/>
    </row>
    <row r="395" spans="1:7" s="40" customFormat="1" ht="120" customHeight="1">
      <c r="A395" s="42" t="s">
        <v>1188</v>
      </c>
      <c r="B395" s="45" t="s">
        <v>621</v>
      </c>
      <c r="C395" s="19">
        <v>45.3</v>
      </c>
      <c r="D395" s="19">
        <v>45.2703</v>
      </c>
      <c r="E395" s="19">
        <v>45.2703</v>
      </c>
      <c r="F395" s="19">
        <f t="shared" si="54"/>
        <v>100</v>
      </c>
      <c r="G395" s="50"/>
    </row>
    <row r="396" spans="1:7" s="40" customFormat="1" ht="38.25" customHeight="1">
      <c r="A396" s="42" t="s">
        <v>105</v>
      </c>
      <c r="B396" s="45" t="s">
        <v>620</v>
      </c>
      <c r="C396" s="19">
        <v>1604.7</v>
      </c>
      <c r="D396" s="19">
        <v>1604.74852</v>
      </c>
      <c r="E396" s="19">
        <v>1604.74532</v>
      </c>
      <c r="F396" s="19">
        <f t="shared" si="54"/>
        <v>99.99980059180861</v>
      </c>
      <c r="G396" s="50"/>
    </row>
    <row r="397" spans="1:7" s="40" customFormat="1" ht="54.75" customHeight="1">
      <c r="A397" s="42" t="s">
        <v>171</v>
      </c>
      <c r="B397" s="45" t="s">
        <v>619</v>
      </c>
      <c r="C397" s="19">
        <v>528</v>
      </c>
      <c r="D397" s="19">
        <v>528</v>
      </c>
      <c r="E397" s="19">
        <v>480</v>
      </c>
      <c r="F397" s="19">
        <f t="shared" si="54"/>
        <v>90.9090909090909</v>
      </c>
      <c r="G397" s="50"/>
    </row>
    <row r="398" spans="1:7" s="40" customFormat="1" ht="55.5" customHeight="1">
      <c r="A398" s="42" t="s">
        <v>168</v>
      </c>
      <c r="B398" s="45" t="s">
        <v>618</v>
      </c>
      <c r="C398" s="19">
        <v>43980.9</v>
      </c>
      <c r="D398" s="19">
        <v>43980.90118</v>
      </c>
      <c r="E398" s="19">
        <v>43909.66203</v>
      </c>
      <c r="F398" s="19">
        <f t="shared" si="54"/>
        <v>99.83802253230682</v>
      </c>
      <c r="G398" s="50"/>
    </row>
    <row r="399" spans="1:7" s="40" customFormat="1" ht="117" customHeight="1">
      <c r="A399" s="42" t="s">
        <v>19</v>
      </c>
      <c r="B399" s="45" t="s">
        <v>617</v>
      </c>
      <c r="C399" s="19">
        <f>C400</f>
        <v>560.9</v>
      </c>
      <c r="D399" s="19">
        <f>D400</f>
        <v>560.9</v>
      </c>
      <c r="E399" s="19">
        <f>E400</f>
        <v>560.9</v>
      </c>
      <c r="F399" s="19">
        <f t="shared" si="54"/>
        <v>100</v>
      </c>
      <c r="G399" s="50"/>
    </row>
    <row r="400" spans="1:7" s="40" customFormat="1" ht="55.5" customHeight="1">
      <c r="A400" s="42" t="s">
        <v>168</v>
      </c>
      <c r="B400" s="45" t="s">
        <v>616</v>
      </c>
      <c r="C400" s="19">
        <v>560.9</v>
      </c>
      <c r="D400" s="19">
        <v>560.9</v>
      </c>
      <c r="E400" s="19">
        <v>560.9</v>
      </c>
      <c r="F400" s="19">
        <f aca="true" t="shared" si="59" ref="F400:F463">E400*100/D400</f>
        <v>100</v>
      </c>
      <c r="G400" s="50"/>
    </row>
    <row r="401" spans="1:7" s="40" customFormat="1" ht="99" customHeight="1">
      <c r="A401" s="42" t="s">
        <v>20</v>
      </c>
      <c r="B401" s="45" t="s">
        <v>615</v>
      </c>
      <c r="C401" s="19">
        <f>C402</f>
        <v>1146.6</v>
      </c>
      <c r="D401" s="19">
        <f>D402</f>
        <v>1146.6</v>
      </c>
      <c r="E401" s="19">
        <f>E402</f>
        <v>1146.6</v>
      </c>
      <c r="F401" s="19">
        <f t="shared" si="59"/>
        <v>100</v>
      </c>
      <c r="G401" s="50"/>
    </row>
    <row r="402" spans="1:7" s="40" customFormat="1" ht="59.25" customHeight="1">
      <c r="A402" s="42" t="s">
        <v>168</v>
      </c>
      <c r="B402" s="45" t="s">
        <v>218</v>
      </c>
      <c r="C402" s="19">
        <v>1146.6</v>
      </c>
      <c r="D402" s="19">
        <v>1146.6</v>
      </c>
      <c r="E402" s="19">
        <v>1146.6</v>
      </c>
      <c r="F402" s="19">
        <f t="shared" si="59"/>
        <v>100</v>
      </c>
      <c r="G402" s="50"/>
    </row>
    <row r="403" spans="1:7" s="40" customFormat="1" ht="94.5" customHeight="1">
      <c r="A403" s="42" t="s">
        <v>936</v>
      </c>
      <c r="B403" s="45" t="s">
        <v>217</v>
      </c>
      <c r="C403" s="19">
        <f>C404</f>
        <v>2671.6</v>
      </c>
      <c r="D403" s="19">
        <f>D404</f>
        <v>2671.6</v>
      </c>
      <c r="E403" s="19">
        <f>E404</f>
        <v>2671.6</v>
      </c>
      <c r="F403" s="19">
        <f t="shared" si="59"/>
        <v>100</v>
      </c>
      <c r="G403" s="50"/>
    </row>
    <row r="404" spans="1:7" s="40" customFormat="1" ht="59.25" customHeight="1">
      <c r="A404" s="42" t="s">
        <v>168</v>
      </c>
      <c r="B404" s="45" t="s">
        <v>216</v>
      </c>
      <c r="C404" s="19">
        <v>2671.6</v>
      </c>
      <c r="D404" s="19">
        <v>2671.6</v>
      </c>
      <c r="E404" s="19">
        <v>2671.6</v>
      </c>
      <c r="F404" s="19">
        <f t="shared" si="59"/>
        <v>100</v>
      </c>
      <c r="G404" s="50"/>
    </row>
    <row r="405" spans="1:7" s="40" customFormat="1" ht="135" customHeight="1">
      <c r="A405" s="42" t="s">
        <v>586</v>
      </c>
      <c r="B405" s="45" t="s">
        <v>215</v>
      </c>
      <c r="C405" s="19">
        <f>C406</f>
        <v>179.9</v>
      </c>
      <c r="D405" s="19">
        <f>D406</f>
        <v>179.9</v>
      </c>
      <c r="E405" s="19">
        <f>E406</f>
        <v>179.85</v>
      </c>
      <c r="F405" s="19">
        <f t="shared" si="59"/>
        <v>99.9722067815453</v>
      </c>
      <c r="G405" s="50"/>
    </row>
    <row r="406" spans="1:7" s="40" customFormat="1" ht="57.75" customHeight="1">
      <c r="A406" s="42" t="s">
        <v>168</v>
      </c>
      <c r="B406" s="45" t="s">
        <v>214</v>
      </c>
      <c r="C406" s="19">
        <v>179.9</v>
      </c>
      <c r="D406" s="19">
        <v>179.9</v>
      </c>
      <c r="E406" s="19">
        <v>179.85</v>
      </c>
      <c r="F406" s="19">
        <f t="shared" si="59"/>
        <v>99.9722067815453</v>
      </c>
      <c r="G406" s="50"/>
    </row>
    <row r="407" spans="1:7" s="40" customFormat="1" ht="116.25" customHeight="1">
      <c r="A407" s="42" t="s">
        <v>937</v>
      </c>
      <c r="B407" s="45" t="s">
        <v>213</v>
      </c>
      <c r="C407" s="19">
        <f>C408</f>
        <v>1361.9</v>
      </c>
      <c r="D407" s="19">
        <f>D408</f>
        <v>1361.9</v>
      </c>
      <c r="E407" s="19">
        <f>E408</f>
        <v>1361.9</v>
      </c>
      <c r="F407" s="19">
        <f t="shared" si="59"/>
        <v>100</v>
      </c>
      <c r="G407" s="50"/>
    </row>
    <row r="408" spans="1:7" s="40" customFormat="1" ht="56.25" customHeight="1">
      <c r="A408" s="42" t="s">
        <v>168</v>
      </c>
      <c r="B408" s="45" t="s">
        <v>212</v>
      </c>
      <c r="C408" s="19">
        <v>1361.9</v>
      </c>
      <c r="D408" s="19">
        <v>1361.9</v>
      </c>
      <c r="E408" s="19">
        <v>1361.9</v>
      </c>
      <c r="F408" s="19">
        <f t="shared" si="59"/>
        <v>100</v>
      </c>
      <c r="G408" s="50"/>
    </row>
    <row r="409" spans="1:7" s="40" customFormat="1" ht="36.75" customHeight="1">
      <c r="A409" s="42" t="s">
        <v>597</v>
      </c>
      <c r="B409" s="45" t="s">
        <v>211</v>
      </c>
      <c r="C409" s="19">
        <f aca="true" t="shared" si="60" ref="C409:E410">C410</f>
        <v>4735.8</v>
      </c>
      <c r="D409" s="19">
        <f t="shared" si="60"/>
        <v>4735.8</v>
      </c>
      <c r="E409" s="19">
        <f t="shared" si="60"/>
        <v>4735.8</v>
      </c>
      <c r="F409" s="19">
        <f t="shared" si="59"/>
        <v>100</v>
      </c>
      <c r="G409" s="50"/>
    </row>
    <row r="410" spans="1:7" s="40" customFormat="1" ht="77.25" customHeight="1">
      <c r="A410" s="42" t="s">
        <v>938</v>
      </c>
      <c r="B410" s="45" t="s">
        <v>210</v>
      </c>
      <c r="C410" s="19">
        <f t="shared" si="60"/>
        <v>4735.8</v>
      </c>
      <c r="D410" s="19">
        <f t="shared" si="60"/>
        <v>4735.8</v>
      </c>
      <c r="E410" s="19">
        <f t="shared" si="60"/>
        <v>4735.8</v>
      </c>
      <c r="F410" s="19">
        <f t="shared" si="59"/>
        <v>100</v>
      </c>
      <c r="G410" s="50"/>
    </row>
    <row r="411" spans="1:7" s="40" customFormat="1" ht="36" customHeight="1">
      <c r="A411" s="42" t="s">
        <v>1184</v>
      </c>
      <c r="B411" s="45" t="s">
        <v>209</v>
      </c>
      <c r="C411" s="19">
        <f>C412+C413+C414</f>
        <v>4735.8</v>
      </c>
      <c r="D411" s="19">
        <f>D412+D413+D414</f>
        <v>4735.8</v>
      </c>
      <c r="E411" s="19">
        <f>E412+E413+E414</f>
        <v>4735.8</v>
      </c>
      <c r="F411" s="19">
        <f t="shared" si="59"/>
        <v>100</v>
      </c>
      <c r="G411" s="50"/>
    </row>
    <row r="412" spans="1:7" s="40" customFormat="1" ht="118.5" customHeight="1">
      <c r="A412" s="42" t="s">
        <v>1188</v>
      </c>
      <c r="B412" s="45" t="s">
        <v>208</v>
      </c>
      <c r="C412" s="19">
        <v>4286</v>
      </c>
      <c r="D412" s="19">
        <v>4286.03884</v>
      </c>
      <c r="E412" s="19">
        <v>4286.03884</v>
      </c>
      <c r="F412" s="19">
        <f t="shared" si="59"/>
        <v>100</v>
      </c>
      <c r="G412" s="50"/>
    </row>
    <row r="413" spans="1:7" s="40" customFormat="1" ht="40.5" customHeight="1">
      <c r="A413" s="42" t="s">
        <v>105</v>
      </c>
      <c r="B413" s="45" t="s">
        <v>207</v>
      </c>
      <c r="C413" s="19">
        <v>446.3</v>
      </c>
      <c r="D413" s="19">
        <v>446.27812</v>
      </c>
      <c r="E413" s="19">
        <v>446.27812</v>
      </c>
      <c r="F413" s="19">
        <f t="shared" si="59"/>
        <v>100</v>
      </c>
      <c r="G413" s="50"/>
    </row>
    <row r="414" spans="1:7" s="40" customFormat="1" ht="21.75" customHeight="1">
      <c r="A414" s="42" t="s">
        <v>1190</v>
      </c>
      <c r="B414" s="45" t="s">
        <v>206</v>
      </c>
      <c r="C414" s="19">
        <v>3.5</v>
      </c>
      <c r="D414" s="19">
        <v>3.48304</v>
      </c>
      <c r="E414" s="19">
        <v>3.48304</v>
      </c>
      <c r="F414" s="19">
        <f t="shared" si="59"/>
        <v>100</v>
      </c>
      <c r="G414" s="50"/>
    </row>
    <row r="415" spans="1:7" s="40" customFormat="1" ht="79.5" customHeight="1">
      <c r="A415" s="42" t="s">
        <v>113</v>
      </c>
      <c r="B415" s="45" t="s">
        <v>205</v>
      </c>
      <c r="C415" s="19">
        <f aca="true" t="shared" si="61" ref="C415:E418">C416</f>
        <v>11.6</v>
      </c>
      <c r="D415" s="19">
        <f t="shared" si="61"/>
        <v>11.6</v>
      </c>
      <c r="E415" s="19">
        <f t="shared" si="61"/>
        <v>11.555</v>
      </c>
      <c r="F415" s="19">
        <f t="shared" si="59"/>
        <v>99.61206896551724</v>
      </c>
      <c r="G415" s="50"/>
    </row>
    <row r="416" spans="1:7" s="40" customFormat="1" ht="37.5">
      <c r="A416" s="42" t="s">
        <v>582</v>
      </c>
      <c r="B416" s="45" t="s">
        <v>204</v>
      </c>
      <c r="C416" s="19">
        <f t="shared" si="61"/>
        <v>11.6</v>
      </c>
      <c r="D416" s="19">
        <f t="shared" si="61"/>
        <v>11.6</v>
      </c>
      <c r="E416" s="19">
        <f t="shared" si="61"/>
        <v>11.555</v>
      </c>
      <c r="F416" s="19">
        <f t="shared" si="59"/>
        <v>99.61206896551724</v>
      </c>
      <c r="G416" s="50"/>
    </row>
    <row r="417" spans="1:7" s="40" customFormat="1" ht="77.25" customHeight="1">
      <c r="A417" s="42" t="s">
        <v>114</v>
      </c>
      <c r="B417" s="45" t="s">
        <v>203</v>
      </c>
      <c r="C417" s="19">
        <f t="shared" si="61"/>
        <v>11.6</v>
      </c>
      <c r="D417" s="19">
        <f t="shared" si="61"/>
        <v>11.6</v>
      </c>
      <c r="E417" s="19">
        <f t="shared" si="61"/>
        <v>11.555</v>
      </c>
      <c r="F417" s="19">
        <f t="shared" si="59"/>
        <v>99.61206896551724</v>
      </c>
      <c r="G417" s="50"/>
    </row>
    <row r="418" spans="1:7" s="40" customFormat="1" ht="37.5">
      <c r="A418" s="42" t="s">
        <v>163</v>
      </c>
      <c r="B418" s="45" t="s">
        <v>202</v>
      </c>
      <c r="C418" s="19">
        <f t="shared" si="61"/>
        <v>11.6</v>
      </c>
      <c r="D418" s="19">
        <f t="shared" si="61"/>
        <v>11.6</v>
      </c>
      <c r="E418" s="19">
        <f t="shared" si="61"/>
        <v>11.555</v>
      </c>
      <c r="F418" s="19">
        <f t="shared" si="59"/>
        <v>99.61206896551724</v>
      </c>
      <c r="G418" s="50"/>
    </row>
    <row r="419" spans="1:7" s="40" customFormat="1" ht="37.5">
      <c r="A419" s="42" t="s">
        <v>105</v>
      </c>
      <c r="B419" s="45" t="s">
        <v>201</v>
      </c>
      <c r="C419" s="19">
        <v>11.6</v>
      </c>
      <c r="D419" s="19">
        <v>11.6</v>
      </c>
      <c r="E419" s="19">
        <v>11.555</v>
      </c>
      <c r="F419" s="19">
        <f t="shared" si="59"/>
        <v>99.61206896551724</v>
      </c>
      <c r="G419" s="50"/>
    </row>
    <row r="420" spans="1:7" s="40" customFormat="1" ht="18.75">
      <c r="A420" s="42" t="s">
        <v>752</v>
      </c>
      <c r="B420" s="45" t="s">
        <v>683</v>
      </c>
      <c r="C420" s="19">
        <f>C421</f>
        <v>147895</v>
      </c>
      <c r="D420" s="19">
        <f>D421</f>
        <v>147895</v>
      </c>
      <c r="E420" s="19">
        <f>E421</f>
        <v>147461.67989</v>
      </c>
      <c r="F420" s="19">
        <f t="shared" si="59"/>
        <v>99.70700827614186</v>
      </c>
      <c r="G420" s="50"/>
    </row>
    <row r="421" spans="1:9" s="40" customFormat="1" ht="18.75">
      <c r="A421" s="42" t="s">
        <v>343</v>
      </c>
      <c r="B421" s="45" t="s">
        <v>253</v>
      </c>
      <c r="C421" s="19">
        <f>C422+C428</f>
        <v>147895</v>
      </c>
      <c r="D421" s="19">
        <f>D422+D428</f>
        <v>147895</v>
      </c>
      <c r="E421" s="19">
        <f>E422+E428</f>
        <v>147461.67989</v>
      </c>
      <c r="F421" s="19">
        <f t="shared" si="59"/>
        <v>99.70700827614186</v>
      </c>
      <c r="G421" s="50">
        <f>C421</f>
        <v>147895</v>
      </c>
      <c r="H421" s="50">
        <f>D421</f>
        <v>147895</v>
      </c>
      <c r="I421" s="50">
        <f>E421</f>
        <v>147461.67989</v>
      </c>
    </row>
    <row r="422" spans="1:7" s="40" customFormat="1" ht="57" customHeight="1">
      <c r="A422" s="42" t="s">
        <v>971</v>
      </c>
      <c r="B422" s="45" t="s">
        <v>252</v>
      </c>
      <c r="C422" s="19">
        <f aca="true" t="shared" si="62" ref="C422:E424">C423</f>
        <v>5925</v>
      </c>
      <c r="D422" s="19">
        <f t="shared" si="62"/>
        <v>5925</v>
      </c>
      <c r="E422" s="19">
        <f t="shared" si="62"/>
        <v>5924.86257</v>
      </c>
      <c r="F422" s="19">
        <f t="shared" si="59"/>
        <v>99.99768050632912</v>
      </c>
      <c r="G422" s="50"/>
    </row>
    <row r="423" spans="1:7" s="40" customFormat="1" ht="56.25" customHeight="1">
      <c r="A423" s="42" t="s">
        <v>976</v>
      </c>
      <c r="B423" s="45" t="s">
        <v>251</v>
      </c>
      <c r="C423" s="19">
        <f t="shared" si="62"/>
        <v>5925</v>
      </c>
      <c r="D423" s="19">
        <f t="shared" si="62"/>
        <v>5925</v>
      </c>
      <c r="E423" s="19">
        <f t="shared" si="62"/>
        <v>5924.86257</v>
      </c>
      <c r="F423" s="19">
        <f t="shared" si="59"/>
        <v>99.99768050632912</v>
      </c>
      <c r="G423" s="50"/>
    </row>
    <row r="424" spans="1:7" s="40" customFormat="1" ht="55.5" customHeight="1">
      <c r="A424" s="42" t="s">
        <v>977</v>
      </c>
      <c r="B424" s="45" t="s">
        <v>250</v>
      </c>
      <c r="C424" s="19">
        <f t="shared" si="62"/>
        <v>5925</v>
      </c>
      <c r="D424" s="19">
        <f t="shared" si="62"/>
        <v>5925</v>
      </c>
      <c r="E424" s="19">
        <f t="shared" si="62"/>
        <v>5924.86257</v>
      </c>
      <c r="F424" s="19">
        <f t="shared" si="59"/>
        <v>99.99768050632912</v>
      </c>
      <c r="G424" s="50"/>
    </row>
    <row r="425" spans="1:7" s="40" customFormat="1" ht="131.25" customHeight="1">
      <c r="A425" s="42" t="s">
        <v>344</v>
      </c>
      <c r="B425" s="45" t="s">
        <v>249</v>
      </c>
      <c r="C425" s="19">
        <f>C426+C427</f>
        <v>5925</v>
      </c>
      <c r="D425" s="19">
        <f>D426+D427</f>
        <v>5925</v>
      </c>
      <c r="E425" s="19">
        <f>E426+E427</f>
        <v>5924.86257</v>
      </c>
      <c r="F425" s="19">
        <f t="shared" si="59"/>
        <v>99.99768050632912</v>
      </c>
      <c r="G425" s="50"/>
    </row>
    <row r="426" spans="1:7" s="40" customFormat="1" ht="40.5" customHeight="1">
      <c r="A426" s="42" t="s">
        <v>105</v>
      </c>
      <c r="B426" s="45" t="s">
        <v>248</v>
      </c>
      <c r="C426" s="19">
        <v>73.8</v>
      </c>
      <c r="D426" s="19">
        <v>73.82976</v>
      </c>
      <c r="E426" s="19">
        <v>73.69233</v>
      </c>
      <c r="F426" s="19">
        <f t="shared" si="59"/>
        <v>99.81385555093232</v>
      </c>
      <c r="G426" s="50"/>
    </row>
    <row r="427" spans="1:7" s="40" customFormat="1" ht="37.5">
      <c r="A427" s="42" t="s">
        <v>525</v>
      </c>
      <c r="B427" s="45" t="s">
        <v>247</v>
      </c>
      <c r="C427" s="19">
        <v>5851.2</v>
      </c>
      <c r="D427" s="19">
        <v>5851.17024</v>
      </c>
      <c r="E427" s="19">
        <v>5851.17024</v>
      </c>
      <c r="F427" s="19">
        <f t="shared" si="59"/>
        <v>100.00000000000001</v>
      </c>
      <c r="G427" s="50"/>
    </row>
    <row r="428" spans="1:7" s="40" customFormat="1" ht="60.75" customHeight="1">
      <c r="A428" s="42" t="s">
        <v>715</v>
      </c>
      <c r="B428" s="45" t="s">
        <v>246</v>
      </c>
      <c r="C428" s="19">
        <f aca="true" t="shared" si="63" ref="C428:E429">C429</f>
        <v>141970</v>
      </c>
      <c r="D428" s="19">
        <f t="shared" si="63"/>
        <v>141970</v>
      </c>
      <c r="E428" s="19">
        <f t="shared" si="63"/>
        <v>141536.81732</v>
      </c>
      <c r="F428" s="19">
        <f t="shared" si="59"/>
        <v>99.6948773121082</v>
      </c>
      <c r="G428" s="50"/>
    </row>
    <row r="429" spans="1:7" s="40" customFormat="1" ht="38.25" customHeight="1">
      <c r="A429" s="42" t="s">
        <v>345</v>
      </c>
      <c r="B429" s="45" t="s">
        <v>245</v>
      </c>
      <c r="C429" s="19">
        <f t="shared" si="63"/>
        <v>141970</v>
      </c>
      <c r="D429" s="19">
        <f t="shared" si="63"/>
        <v>141970</v>
      </c>
      <c r="E429" s="19">
        <f t="shared" si="63"/>
        <v>141536.81732</v>
      </c>
      <c r="F429" s="19">
        <f t="shared" si="59"/>
        <v>99.6948773121082</v>
      </c>
      <c r="G429" s="50"/>
    </row>
    <row r="430" spans="1:7" s="40" customFormat="1" ht="58.5" customHeight="1">
      <c r="A430" s="42" t="s">
        <v>346</v>
      </c>
      <c r="B430" s="45" t="s">
        <v>244</v>
      </c>
      <c r="C430" s="19">
        <f>C431+C434+C437+C440</f>
        <v>141970</v>
      </c>
      <c r="D430" s="19">
        <f>D431+D434+D437+D440</f>
        <v>141970</v>
      </c>
      <c r="E430" s="19">
        <f>E431+E434+E437+E440</f>
        <v>141536.81732</v>
      </c>
      <c r="F430" s="19">
        <f t="shared" si="59"/>
        <v>99.6948773121082</v>
      </c>
      <c r="G430" s="50"/>
    </row>
    <row r="431" spans="1:7" s="40" customFormat="1" ht="168.75" customHeight="1">
      <c r="A431" s="42" t="s">
        <v>1186</v>
      </c>
      <c r="B431" s="45" t="s">
        <v>243</v>
      </c>
      <c r="C431" s="19">
        <f>C432+C433</f>
        <v>64397.1</v>
      </c>
      <c r="D431" s="19">
        <f>D432+D433</f>
        <v>64397.1</v>
      </c>
      <c r="E431" s="19">
        <f>E432+E433</f>
        <v>64264.9756</v>
      </c>
      <c r="F431" s="19">
        <f t="shared" si="59"/>
        <v>99.79482864911618</v>
      </c>
      <c r="G431" s="50"/>
    </row>
    <row r="432" spans="1:7" s="40" customFormat="1" ht="40.5" customHeight="1">
      <c r="A432" s="42" t="s">
        <v>105</v>
      </c>
      <c r="B432" s="45" t="s">
        <v>242</v>
      </c>
      <c r="C432" s="19">
        <v>640.7</v>
      </c>
      <c r="D432" s="19">
        <v>640.719</v>
      </c>
      <c r="E432" s="19">
        <v>640.719</v>
      </c>
      <c r="F432" s="19">
        <f t="shared" si="59"/>
        <v>100</v>
      </c>
      <c r="G432" s="50"/>
    </row>
    <row r="433" spans="1:7" s="40" customFormat="1" ht="37.5">
      <c r="A433" s="42" t="s">
        <v>525</v>
      </c>
      <c r="B433" s="45" t="s">
        <v>241</v>
      </c>
      <c r="C433" s="19">
        <v>63756.4</v>
      </c>
      <c r="D433" s="19">
        <v>63756.381</v>
      </c>
      <c r="E433" s="19">
        <v>63624.2566</v>
      </c>
      <c r="F433" s="19">
        <f t="shared" si="59"/>
        <v>99.79276678204178</v>
      </c>
      <c r="G433" s="50"/>
    </row>
    <row r="434" spans="1:7" s="40" customFormat="1" ht="100.5" customHeight="1">
      <c r="A434" s="42" t="s">
        <v>372</v>
      </c>
      <c r="B434" s="45" t="s">
        <v>240</v>
      </c>
      <c r="C434" s="19">
        <f>C435+C436</f>
        <v>77454.1</v>
      </c>
      <c r="D434" s="19">
        <f>D435+D436</f>
        <v>77454.1</v>
      </c>
      <c r="E434" s="19">
        <f>E435+E436</f>
        <v>77158.21347</v>
      </c>
      <c r="F434" s="19">
        <f t="shared" si="59"/>
        <v>99.61798467737665</v>
      </c>
      <c r="G434" s="50"/>
    </row>
    <row r="435" spans="1:7" s="40" customFormat="1" ht="39" customHeight="1">
      <c r="A435" s="42" t="s">
        <v>105</v>
      </c>
      <c r="B435" s="45" t="s">
        <v>239</v>
      </c>
      <c r="C435" s="19">
        <v>737.1</v>
      </c>
      <c r="D435" s="19">
        <v>737.051</v>
      </c>
      <c r="E435" s="19">
        <v>486.073</v>
      </c>
      <c r="F435" s="19">
        <f t="shared" si="59"/>
        <v>65.94835364174256</v>
      </c>
      <c r="G435" s="50"/>
    </row>
    <row r="436" spans="1:7" s="40" customFormat="1" ht="37.5">
      <c r="A436" s="42" t="s">
        <v>525</v>
      </c>
      <c r="B436" s="45" t="s">
        <v>238</v>
      </c>
      <c r="C436" s="19">
        <v>76717</v>
      </c>
      <c r="D436" s="19">
        <v>76717.049</v>
      </c>
      <c r="E436" s="19">
        <v>76672.14047</v>
      </c>
      <c r="F436" s="19">
        <f t="shared" si="59"/>
        <v>99.94146212532237</v>
      </c>
      <c r="G436" s="50"/>
    </row>
    <row r="437" spans="1:7" s="40" customFormat="1" ht="103.5" customHeight="1">
      <c r="A437" s="42" t="s">
        <v>373</v>
      </c>
      <c r="B437" s="45" t="s">
        <v>948</v>
      </c>
      <c r="C437" s="19">
        <f>C438+C439</f>
        <v>52.400000000000006</v>
      </c>
      <c r="D437" s="19">
        <f>D438+D439</f>
        <v>52.4</v>
      </c>
      <c r="E437" s="19">
        <f>E438+E439</f>
        <v>49.621010000000005</v>
      </c>
      <c r="F437" s="19">
        <f t="shared" si="59"/>
        <v>94.69658396946566</v>
      </c>
      <c r="G437" s="50"/>
    </row>
    <row r="438" spans="1:7" s="40" customFormat="1" ht="38.25" customHeight="1">
      <c r="A438" s="42" t="s">
        <v>105</v>
      </c>
      <c r="B438" s="45" t="s">
        <v>947</v>
      </c>
      <c r="C438" s="19">
        <v>0.7</v>
      </c>
      <c r="D438" s="19">
        <v>0.656</v>
      </c>
      <c r="E438" s="19">
        <v>0.615</v>
      </c>
      <c r="F438" s="19">
        <f t="shared" si="59"/>
        <v>93.75</v>
      </c>
      <c r="G438" s="50"/>
    </row>
    <row r="439" spans="1:7" s="40" customFormat="1" ht="37.5">
      <c r="A439" s="42" t="s">
        <v>525</v>
      </c>
      <c r="B439" s="45" t="s">
        <v>946</v>
      </c>
      <c r="C439" s="19">
        <v>51.7</v>
      </c>
      <c r="D439" s="19">
        <v>51.744</v>
      </c>
      <c r="E439" s="19">
        <v>49.00601</v>
      </c>
      <c r="F439" s="19">
        <f t="shared" si="59"/>
        <v>94.70858457019172</v>
      </c>
      <c r="G439" s="50"/>
    </row>
    <row r="440" spans="1:7" s="40" customFormat="1" ht="106.5" customHeight="1">
      <c r="A440" s="42" t="s">
        <v>374</v>
      </c>
      <c r="B440" s="45" t="s">
        <v>1288</v>
      </c>
      <c r="C440" s="19">
        <f>C441+C442</f>
        <v>66.4</v>
      </c>
      <c r="D440" s="19">
        <f>D441+D442</f>
        <v>66.39999999999999</v>
      </c>
      <c r="E440" s="19">
        <f>E441+E442</f>
        <v>64.00724</v>
      </c>
      <c r="F440" s="19">
        <f t="shared" si="59"/>
        <v>96.39644578313253</v>
      </c>
      <c r="G440" s="50"/>
    </row>
    <row r="441" spans="1:7" s="40" customFormat="1" ht="38.25" customHeight="1">
      <c r="A441" s="42" t="s">
        <v>105</v>
      </c>
      <c r="B441" s="45" t="s">
        <v>1287</v>
      </c>
      <c r="C441" s="19">
        <v>0.4</v>
      </c>
      <c r="D441" s="19">
        <v>0.439</v>
      </c>
      <c r="E441" s="19">
        <v>0.164</v>
      </c>
      <c r="F441" s="19">
        <f t="shared" si="59"/>
        <v>37.357630979498865</v>
      </c>
      <c r="G441" s="50"/>
    </row>
    <row r="442" spans="1:7" s="40" customFormat="1" ht="37.5">
      <c r="A442" s="42" t="s">
        <v>525</v>
      </c>
      <c r="B442" s="45" t="s">
        <v>1286</v>
      </c>
      <c r="C442" s="19">
        <v>66</v>
      </c>
      <c r="D442" s="19">
        <v>65.961</v>
      </c>
      <c r="E442" s="19">
        <v>63.84324</v>
      </c>
      <c r="F442" s="19">
        <f t="shared" si="59"/>
        <v>96.78937554009188</v>
      </c>
      <c r="G442" s="50"/>
    </row>
    <row r="443" spans="1:7" s="40" customFormat="1" ht="56.25" customHeight="1">
      <c r="A443" s="42" t="s">
        <v>1070</v>
      </c>
      <c r="B443" s="45" t="s">
        <v>825</v>
      </c>
      <c r="C443" s="19">
        <f>C444+C472</f>
        <v>59872.899999999994</v>
      </c>
      <c r="D443" s="19">
        <f>D444+D472</f>
        <v>59872.91158</v>
      </c>
      <c r="E443" s="19">
        <f>E444+E472</f>
        <v>59771.9292</v>
      </c>
      <c r="F443" s="19">
        <f t="shared" si="59"/>
        <v>99.83133878521161</v>
      </c>
      <c r="G443" s="50"/>
    </row>
    <row r="444" spans="1:7" s="40" customFormat="1" ht="18.75">
      <c r="A444" s="42" t="s">
        <v>1071</v>
      </c>
      <c r="B444" s="45" t="s">
        <v>1069</v>
      </c>
      <c r="C444" s="19">
        <f>C445+C466</f>
        <v>37739.6</v>
      </c>
      <c r="D444" s="19">
        <f>D445+D466</f>
        <v>37739.6</v>
      </c>
      <c r="E444" s="19">
        <f>E445+E466</f>
        <v>37707.22118</v>
      </c>
      <c r="F444" s="19">
        <f t="shared" si="59"/>
        <v>99.9142046550573</v>
      </c>
      <c r="G444" s="50"/>
    </row>
    <row r="445" spans="1:7" s="40" customFormat="1" ht="18.75">
      <c r="A445" s="42" t="s">
        <v>983</v>
      </c>
      <c r="B445" s="45" t="s">
        <v>1068</v>
      </c>
      <c r="C445" s="19">
        <f>C446+C461</f>
        <v>37689.6</v>
      </c>
      <c r="D445" s="19">
        <f>D446+D461</f>
        <v>37689.6</v>
      </c>
      <c r="E445" s="19">
        <f>E446+E461</f>
        <v>37657.22118</v>
      </c>
      <c r="F445" s="19">
        <f t="shared" si="59"/>
        <v>99.9140908367295</v>
      </c>
      <c r="G445" s="50"/>
    </row>
    <row r="446" spans="1:7" s="40" customFormat="1" ht="63" customHeight="1">
      <c r="A446" s="42" t="s">
        <v>607</v>
      </c>
      <c r="B446" s="45" t="s">
        <v>1097</v>
      </c>
      <c r="C446" s="19">
        <f aca="true" t="shared" si="64" ref="C446:E447">C447</f>
        <v>37576.6</v>
      </c>
      <c r="D446" s="19">
        <f t="shared" si="64"/>
        <v>37576.6</v>
      </c>
      <c r="E446" s="19">
        <f t="shared" si="64"/>
        <v>37544.22118</v>
      </c>
      <c r="F446" s="19">
        <f t="shared" si="59"/>
        <v>99.91383249149737</v>
      </c>
      <c r="G446" s="50"/>
    </row>
    <row r="447" spans="1:7" s="40" customFormat="1" ht="36.75" customHeight="1">
      <c r="A447" s="42" t="s">
        <v>365</v>
      </c>
      <c r="B447" s="45" t="s">
        <v>1096</v>
      </c>
      <c r="C447" s="19">
        <f t="shared" si="64"/>
        <v>37576.6</v>
      </c>
      <c r="D447" s="19">
        <f t="shared" si="64"/>
        <v>37576.6</v>
      </c>
      <c r="E447" s="19">
        <f t="shared" si="64"/>
        <v>37544.22118</v>
      </c>
      <c r="F447" s="19">
        <f t="shared" si="59"/>
        <v>99.91383249149737</v>
      </c>
      <c r="G447" s="50"/>
    </row>
    <row r="448" spans="1:7" s="40" customFormat="1" ht="94.5" customHeight="1">
      <c r="A448" s="42" t="s">
        <v>608</v>
      </c>
      <c r="B448" s="45" t="s">
        <v>1095</v>
      </c>
      <c r="C448" s="19">
        <f>C449+C451+C453+C455+C457+C459</f>
        <v>37576.6</v>
      </c>
      <c r="D448" s="19">
        <f>D449+D451+D453+D455+D457+D459</f>
        <v>37576.6</v>
      </c>
      <c r="E448" s="19">
        <f>E449+E451+E453+E455+E457+E459</f>
        <v>37544.22118</v>
      </c>
      <c r="F448" s="19">
        <f t="shared" si="59"/>
        <v>99.91383249149737</v>
      </c>
      <c r="G448" s="50"/>
    </row>
    <row r="449" spans="1:7" s="40" customFormat="1" ht="99.75" customHeight="1">
      <c r="A449" s="42" t="s">
        <v>366</v>
      </c>
      <c r="B449" s="45" t="s">
        <v>1094</v>
      </c>
      <c r="C449" s="19">
        <f>C450</f>
        <v>28221.1</v>
      </c>
      <c r="D449" s="19">
        <f>D450</f>
        <v>28221.1</v>
      </c>
      <c r="E449" s="19">
        <f>E450</f>
        <v>28221.1</v>
      </c>
      <c r="F449" s="19">
        <f t="shared" si="59"/>
        <v>100</v>
      </c>
      <c r="G449" s="50"/>
    </row>
    <row r="450" spans="1:7" s="40" customFormat="1" ht="57.75" customHeight="1">
      <c r="A450" s="42" t="s">
        <v>168</v>
      </c>
      <c r="B450" s="45" t="s">
        <v>1093</v>
      </c>
      <c r="C450" s="19">
        <v>28221.1</v>
      </c>
      <c r="D450" s="19">
        <v>28221.1</v>
      </c>
      <c r="E450" s="19">
        <v>28221.1</v>
      </c>
      <c r="F450" s="19">
        <f t="shared" si="59"/>
        <v>100</v>
      </c>
      <c r="G450" s="50"/>
    </row>
    <row r="451" spans="1:7" s="40" customFormat="1" ht="37.5">
      <c r="A451" s="42" t="s">
        <v>163</v>
      </c>
      <c r="B451" s="45" t="s">
        <v>1092</v>
      </c>
      <c r="C451" s="19">
        <f>C452</f>
        <v>107</v>
      </c>
      <c r="D451" s="19">
        <f>D452</f>
        <v>107</v>
      </c>
      <c r="E451" s="19">
        <f>E452</f>
        <v>107</v>
      </c>
      <c r="F451" s="19">
        <f t="shared" si="59"/>
        <v>100</v>
      </c>
      <c r="G451" s="50"/>
    </row>
    <row r="452" spans="1:7" s="40" customFormat="1" ht="57" customHeight="1">
      <c r="A452" s="42" t="s">
        <v>168</v>
      </c>
      <c r="B452" s="45" t="s">
        <v>1091</v>
      </c>
      <c r="C452" s="19">
        <v>107</v>
      </c>
      <c r="D452" s="19">
        <v>107</v>
      </c>
      <c r="E452" s="19">
        <v>107</v>
      </c>
      <c r="F452" s="19">
        <f t="shared" si="59"/>
        <v>100</v>
      </c>
      <c r="G452" s="50"/>
    </row>
    <row r="453" spans="1:7" s="40" customFormat="1" ht="43.5" customHeight="1">
      <c r="A453" s="42" t="s">
        <v>974</v>
      </c>
      <c r="B453" s="45" t="s">
        <v>1090</v>
      </c>
      <c r="C453" s="19">
        <f>C454</f>
        <v>101</v>
      </c>
      <c r="D453" s="19">
        <f>D454</f>
        <v>101</v>
      </c>
      <c r="E453" s="19">
        <f>E454</f>
        <v>101</v>
      </c>
      <c r="F453" s="19">
        <f t="shared" si="59"/>
        <v>100</v>
      </c>
      <c r="G453" s="50"/>
    </row>
    <row r="454" spans="1:7" s="40" customFormat="1" ht="54.75" customHeight="1">
      <c r="A454" s="42" t="s">
        <v>168</v>
      </c>
      <c r="B454" s="45" t="s">
        <v>1089</v>
      </c>
      <c r="C454" s="19">
        <v>101</v>
      </c>
      <c r="D454" s="19">
        <v>101</v>
      </c>
      <c r="E454" s="19">
        <v>101</v>
      </c>
      <c r="F454" s="19">
        <f t="shared" si="59"/>
        <v>100</v>
      </c>
      <c r="G454" s="50"/>
    </row>
    <row r="455" spans="1:7" s="40" customFormat="1" ht="108.75" customHeight="1">
      <c r="A455" s="42" t="s">
        <v>984</v>
      </c>
      <c r="B455" s="45" t="s">
        <v>1088</v>
      </c>
      <c r="C455" s="19">
        <f>C456</f>
        <v>5227</v>
      </c>
      <c r="D455" s="19">
        <f>D456</f>
        <v>5227</v>
      </c>
      <c r="E455" s="19">
        <f>E456</f>
        <v>5222.04069</v>
      </c>
      <c r="F455" s="19">
        <f t="shared" si="59"/>
        <v>99.90512129328486</v>
      </c>
      <c r="G455" s="50"/>
    </row>
    <row r="456" spans="1:7" s="40" customFormat="1" ht="72" customHeight="1">
      <c r="A456" s="42" t="s">
        <v>168</v>
      </c>
      <c r="B456" s="45" t="s">
        <v>1087</v>
      </c>
      <c r="C456" s="19">
        <v>5227</v>
      </c>
      <c r="D456" s="19">
        <v>5227</v>
      </c>
      <c r="E456" s="19">
        <v>5222.04069</v>
      </c>
      <c r="F456" s="19">
        <f t="shared" si="59"/>
        <v>99.90512129328486</v>
      </c>
      <c r="G456" s="50"/>
    </row>
    <row r="457" spans="1:7" s="40" customFormat="1" ht="230.25" customHeight="1">
      <c r="A457" s="42" t="s">
        <v>585</v>
      </c>
      <c r="B457" s="45" t="s">
        <v>1086</v>
      </c>
      <c r="C457" s="19">
        <f>C458</f>
        <v>235.7</v>
      </c>
      <c r="D457" s="19">
        <f>D458</f>
        <v>235.7</v>
      </c>
      <c r="E457" s="19">
        <f>E458</f>
        <v>235.7</v>
      </c>
      <c r="F457" s="19">
        <f t="shared" si="59"/>
        <v>100</v>
      </c>
      <c r="G457" s="50"/>
    </row>
    <row r="458" spans="1:7" s="40" customFormat="1" ht="64.5" customHeight="1">
      <c r="A458" s="42" t="s">
        <v>168</v>
      </c>
      <c r="B458" s="45" t="s">
        <v>1085</v>
      </c>
      <c r="C458" s="19">
        <v>235.7</v>
      </c>
      <c r="D458" s="19">
        <v>235.7</v>
      </c>
      <c r="E458" s="19">
        <v>235.7</v>
      </c>
      <c r="F458" s="19">
        <f t="shared" si="59"/>
        <v>100</v>
      </c>
      <c r="G458" s="50"/>
    </row>
    <row r="459" spans="1:7" s="40" customFormat="1" ht="132" customHeight="1">
      <c r="A459" s="42" t="s">
        <v>586</v>
      </c>
      <c r="B459" s="45" t="s">
        <v>1084</v>
      </c>
      <c r="C459" s="19">
        <f>C460</f>
        <v>3684.8</v>
      </c>
      <c r="D459" s="19">
        <f>D460</f>
        <v>3684.8</v>
      </c>
      <c r="E459" s="19">
        <f>E460</f>
        <v>3657.38049</v>
      </c>
      <c r="F459" s="19">
        <f t="shared" si="59"/>
        <v>99.25587521710811</v>
      </c>
      <c r="G459" s="50"/>
    </row>
    <row r="460" spans="1:7" s="40" customFormat="1" ht="53.25" customHeight="1">
      <c r="A460" s="42" t="s">
        <v>168</v>
      </c>
      <c r="B460" s="45" t="s">
        <v>1083</v>
      </c>
      <c r="C460" s="19">
        <v>3684.8</v>
      </c>
      <c r="D460" s="19">
        <v>3684.8</v>
      </c>
      <c r="E460" s="19">
        <v>3657.38049</v>
      </c>
      <c r="F460" s="19">
        <f t="shared" si="59"/>
        <v>99.25587521710811</v>
      </c>
      <c r="G460" s="50"/>
    </row>
    <row r="461" spans="1:7" s="40" customFormat="1" ht="59.25" customHeight="1">
      <c r="A461" s="42" t="s">
        <v>596</v>
      </c>
      <c r="B461" s="45" t="s">
        <v>1082</v>
      </c>
      <c r="C461" s="19">
        <f aca="true" t="shared" si="65" ref="C461:E464">C462</f>
        <v>113</v>
      </c>
      <c r="D461" s="19">
        <f t="shared" si="65"/>
        <v>113</v>
      </c>
      <c r="E461" s="19">
        <f t="shared" si="65"/>
        <v>113</v>
      </c>
      <c r="F461" s="19">
        <f t="shared" si="59"/>
        <v>100</v>
      </c>
      <c r="G461" s="50"/>
    </row>
    <row r="462" spans="1:7" s="40" customFormat="1" ht="38.25" customHeight="1">
      <c r="A462" s="42" t="s">
        <v>597</v>
      </c>
      <c r="B462" s="45" t="s">
        <v>1081</v>
      </c>
      <c r="C462" s="19">
        <f t="shared" si="65"/>
        <v>113</v>
      </c>
      <c r="D462" s="19">
        <f t="shared" si="65"/>
        <v>113</v>
      </c>
      <c r="E462" s="19">
        <f t="shared" si="65"/>
        <v>113</v>
      </c>
      <c r="F462" s="19">
        <f t="shared" si="59"/>
        <v>100</v>
      </c>
      <c r="G462" s="50"/>
    </row>
    <row r="463" spans="1:7" s="40" customFormat="1" ht="117" customHeight="1">
      <c r="A463" s="42" t="s">
        <v>10</v>
      </c>
      <c r="B463" s="45" t="s">
        <v>1080</v>
      </c>
      <c r="C463" s="19">
        <f t="shared" si="65"/>
        <v>113</v>
      </c>
      <c r="D463" s="19">
        <f t="shared" si="65"/>
        <v>113</v>
      </c>
      <c r="E463" s="19">
        <f t="shared" si="65"/>
        <v>113</v>
      </c>
      <c r="F463" s="19">
        <f t="shared" si="59"/>
        <v>100</v>
      </c>
      <c r="G463" s="50"/>
    </row>
    <row r="464" spans="1:7" s="40" customFormat="1" ht="37.5">
      <c r="A464" s="42" t="s">
        <v>163</v>
      </c>
      <c r="B464" s="45" t="s">
        <v>1079</v>
      </c>
      <c r="C464" s="19">
        <f t="shared" si="65"/>
        <v>113</v>
      </c>
      <c r="D464" s="19">
        <f t="shared" si="65"/>
        <v>113</v>
      </c>
      <c r="E464" s="19">
        <f t="shared" si="65"/>
        <v>113</v>
      </c>
      <c r="F464" s="19">
        <f aca="true" t="shared" si="66" ref="F464:F528">E464*100/D464</f>
        <v>100</v>
      </c>
      <c r="G464" s="50"/>
    </row>
    <row r="465" spans="1:7" s="40" customFormat="1" ht="55.5" customHeight="1">
      <c r="A465" s="42" t="s">
        <v>168</v>
      </c>
      <c r="B465" s="45" t="s">
        <v>1078</v>
      </c>
      <c r="C465" s="19">
        <v>113</v>
      </c>
      <c r="D465" s="19">
        <v>113</v>
      </c>
      <c r="E465" s="19">
        <v>113</v>
      </c>
      <c r="F465" s="19">
        <f t="shared" si="66"/>
        <v>100</v>
      </c>
      <c r="G465" s="50"/>
    </row>
    <row r="466" spans="1:7" s="40" customFormat="1" ht="37.5">
      <c r="A466" s="42" t="s">
        <v>803</v>
      </c>
      <c r="B466" s="45" t="s">
        <v>1072</v>
      </c>
      <c r="C466" s="19">
        <f aca="true" t="shared" si="67" ref="C466:E470">C467</f>
        <v>50</v>
      </c>
      <c r="D466" s="19">
        <f t="shared" si="67"/>
        <v>50</v>
      </c>
      <c r="E466" s="19">
        <f t="shared" si="67"/>
        <v>50</v>
      </c>
      <c r="F466" s="19">
        <f t="shared" si="66"/>
        <v>100</v>
      </c>
      <c r="G466" s="50"/>
    </row>
    <row r="467" spans="1:7" s="40" customFormat="1" ht="37.5">
      <c r="A467" s="42" t="s">
        <v>690</v>
      </c>
      <c r="B467" s="45" t="s">
        <v>1077</v>
      </c>
      <c r="C467" s="19">
        <f t="shared" si="67"/>
        <v>50</v>
      </c>
      <c r="D467" s="19">
        <f t="shared" si="67"/>
        <v>50</v>
      </c>
      <c r="E467" s="19">
        <f t="shared" si="67"/>
        <v>50</v>
      </c>
      <c r="F467" s="19">
        <f t="shared" si="66"/>
        <v>100</v>
      </c>
      <c r="G467" s="50"/>
    </row>
    <row r="468" spans="1:7" s="40" customFormat="1" ht="37.5">
      <c r="A468" s="42" t="s">
        <v>582</v>
      </c>
      <c r="B468" s="45" t="s">
        <v>1076</v>
      </c>
      <c r="C468" s="19">
        <f t="shared" si="67"/>
        <v>50</v>
      </c>
      <c r="D468" s="19">
        <f t="shared" si="67"/>
        <v>50</v>
      </c>
      <c r="E468" s="19">
        <f t="shared" si="67"/>
        <v>50</v>
      </c>
      <c r="F468" s="19">
        <f t="shared" si="66"/>
        <v>100</v>
      </c>
      <c r="G468" s="50"/>
    </row>
    <row r="469" spans="1:7" s="40" customFormat="1" ht="61.5" customHeight="1">
      <c r="A469" s="42" t="s">
        <v>9</v>
      </c>
      <c r="B469" s="45" t="s">
        <v>1075</v>
      </c>
      <c r="C469" s="19">
        <f t="shared" si="67"/>
        <v>50</v>
      </c>
      <c r="D469" s="19">
        <f t="shared" si="67"/>
        <v>50</v>
      </c>
      <c r="E469" s="19">
        <f t="shared" si="67"/>
        <v>50</v>
      </c>
      <c r="F469" s="19">
        <f t="shared" si="66"/>
        <v>100</v>
      </c>
      <c r="G469" s="50"/>
    </row>
    <row r="470" spans="1:7" s="40" customFormat="1" ht="37.5">
      <c r="A470" s="42" t="s">
        <v>163</v>
      </c>
      <c r="B470" s="45" t="s">
        <v>1074</v>
      </c>
      <c r="C470" s="19">
        <f t="shared" si="67"/>
        <v>50</v>
      </c>
      <c r="D470" s="19">
        <f t="shared" si="67"/>
        <v>50</v>
      </c>
      <c r="E470" s="19">
        <f t="shared" si="67"/>
        <v>50</v>
      </c>
      <c r="F470" s="19">
        <f t="shared" si="66"/>
        <v>100</v>
      </c>
      <c r="G470" s="50"/>
    </row>
    <row r="471" spans="1:7" s="40" customFormat="1" ht="38.25" customHeight="1">
      <c r="A471" s="42" t="s">
        <v>105</v>
      </c>
      <c r="B471" s="45" t="s">
        <v>1073</v>
      </c>
      <c r="C471" s="19">
        <v>50</v>
      </c>
      <c r="D471" s="19">
        <v>50</v>
      </c>
      <c r="E471" s="19">
        <v>50</v>
      </c>
      <c r="F471" s="19">
        <f t="shared" si="66"/>
        <v>100</v>
      </c>
      <c r="G471" s="50"/>
    </row>
    <row r="472" spans="1:9" s="40" customFormat="1" ht="23.25" customHeight="1">
      <c r="A472" s="42" t="s">
        <v>940</v>
      </c>
      <c r="B472" s="45" t="s">
        <v>1067</v>
      </c>
      <c r="C472" s="19">
        <f>C473+C494</f>
        <v>22133.3</v>
      </c>
      <c r="D472" s="19">
        <f>D473+D494</f>
        <v>22133.311579999998</v>
      </c>
      <c r="E472" s="19">
        <f>E473+E494</f>
        <v>22064.70802</v>
      </c>
      <c r="F472" s="19">
        <f t="shared" si="66"/>
        <v>99.69004385199189</v>
      </c>
      <c r="G472" s="50">
        <f>C473+C494</f>
        <v>22133.3</v>
      </c>
      <c r="H472" s="50">
        <f>D473+D494</f>
        <v>22133.311579999998</v>
      </c>
      <c r="I472" s="50">
        <f>E473+E494</f>
        <v>22064.70802</v>
      </c>
    </row>
    <row r="473" spans="1:9" s="40" customFormat="1" ht="18.75">
      <c r="A473" s="42" t="s">
        <v>941</v>
      </c>
      <c r="B473" s="45" t="s">
        <v>1066</v>
      </c>
      <c r="C473" s="19">
        <f>C474+C489</f>
        <v>11659.599999999999</v>
      </c>
      <c r="D473" s="19">
        <f>D474+D489</f>
        <v>11659.599999999999</v>
      </c>
      <c r="E473" s="19">
        <f>E474+E489</f>
        <v>11600.78484</v>
      </c>
      <c r="F473" s="19">
        <f t="shared" si="66"/>
        <v>99.49556451336238</v>
      </c>
      <c r="G473" s="50">
        <f>C473</f>
        <v>11659.599999999999</v>
      </c>
      <c r="H473" s="50">
        <f>D473</f>
        <v>11659.599999999999</v>
      </c>
      <c r="I473" s="50">
        <f>E473</f>
        <v>11600.78484</v>
      </c>
    </row>
    <row r="474" spans="1:7" s="40" customFormat="1" ht="57" customHeight="1">
      <c r="A474" s="42" t="s">
        <v>607</v>
      </c>
      <c r="B474" s="45" t="s">
        <v>1065</v>
      </c>
      <c r="C474" s="19">
        <f>C475+C485</f>
        <v>11629.599999999999</v>
      </c>
      <c r="D474" s="19">
        <f>D475+D485</f>
        <v>11629.599999999999</v>
      </c>
      <c r="E474" s="19">
        <f>E475+E485</f>
        <v>11570.78484</v>
      </c>
      <c r="F474" s="19">
        <f t="shared" si="66"/>
        <v>99.49426325926946</v>
      </c>
      <c r="G474" s="50"/>
    </row>
    <row r="475" spans="1:7" s="40" customFormat="1" ht="39" customHeight="1">
      <c r="A475" s="42" t="s">
        <v>365</v>
      </c>
      <c r="B475" s="45" t="s">
        <v>1064</v>
      </c>
      <c r="C475" s="19">
        <f>C476</f>
        <v>4750.9</v>
      </c>
      <c r="D475" s="19">
        <f>D476</f>
        <v>4750.9</v>
      </c>
      <c r="E475" s="19">
        <f>E476</f>
        <v>4745.9094</v>
      </c>
      <c r="F475" s="19">
        <f t="shared" si="66"/>
        <v>99.89495464017344</v>
      </c>
      <c r="G475" s="50"/>
    </row>
    <row r="476" spans="1:7" s="40" customFormat="1" ht="96" customHeight="1">
      <c r="A476" s="42" t="s">
        <v>608</v>
      </c>
      <c r="B476" s="45" t="s">
        <v>1063</v>
      </c>
      <c r="C476" s="19">
        <f>C477+C479+C481+C483</f>
        <v>4750.9</v>
      </c>
      <c r="D476" s="19">
        <f>D477+D479+D481+D483</f>
        <v>4750.9</v>
      </c>
      <c r="E476" s="19">
        <f>E477+E479+E481+E483</f>
        <v>4745.9094</v>
      </c>
      <c r="F476" s="19">
        <f t="shared" si="66"/>
        <v>99.89495464017344</v>
      </c>
      <c r="G476" s="50"/>
    </row>
    <row r="477" spans="1:7" s="40" customFormat="1" ht="97.5" customHeight="1">
      <c r="A477" s="42" t="s">
        <v>366</v>
      </c>
      <c r="B477" s="45" t="s">
        <v>1062</v>
      </c>
      <c r="C477" s="19">
        <f>C478</f>
        <v>4273.8</v>
      </c>
      <c r="D477" s="19">
        <f>D478</f>
        <v>4273.8</v>
      </c>
      <c r="E477" s="19">
        <f>E478</f>
        <v>4273.8</v>
      </c>
      <c r="F477" s="19">
        <f t="shared" si="66"/>
        <v>100</v>
      </c>
      <c r="G477" s="50"/>
    </row>
    <row r="478" spans="1:7" s="40" customFormat="1" ht="57.75" customHeight="1">
      <c r="A478" s="42" t="s">
        <v>168</v>
      </c>
      <c r="B478" s="45" t="s">
        <v>1061</v>
      </c>
      <c r="C478" s="19">
        <v>4273.8</v>
      </c>
      <c r="D478" s="19">
        <v>4273.8</v>
      </c>
      <c r="E478" s="19">
        <v>4273.8</v>
      </c>
      <c r="F478" s="19">
        <f t="shared" si="66"/>
        <v>100</v>
      </c>
      <c r="G478" s="50"/>
    </row>
    <row r="479" spans="1:7" s="40" customFormat="1" ht="79.5" customHeight="1">
      <c r="A479" s="42" t="s">
        <v>942</v>
      </c>
      <c r="B479" s="45" t="s">
        <v>1060</v>
      </c>
      <c r="C479" s="19">
        <f>C480</f>
        <v>25</v>
      </c>
      <c r="D479" s="19">
        <f>D480</f>
        <v>25</v>
      </c>
      <c r="E479" s="19">
        <f>E480</f>
        <v>25</v>
      </c>
      <c r="F479" s="19">
        <f t="shared" si="66"/>
        <v>100</v>
      </c>
      <c r="G479" s="50"/>
    </row>
    <row r="480" spans="1:7" s="40" customFormat="1" ht="55.5" customHeight="1">
      <c r="A480" s="42" t="s">
        <v>168</v>
      </c>
      <c r="B480" s="45" t="s">
        <v>1059</v>
      </c>
      <c r="C480" s="19">
        <v>25</v>
      </c>
      <c r="D480" s="19">
        <v>25</v>
      </c>
      <c r="E480" s="19">
        <v>25</v>
      </c>
      <c r="F480" s="19">
        <f t="shared" si="66"/>
        <v>100</v>
      </c>
      <c r="G480" s="50"/>
    </row>
    <row r="481" spans="1:7" s="40" customFormat="1" ht="93.75" customHeight="1">
      <c r="A481" s="42" t="s">
        <v>984</v>
      </c>
      <c r="B481" s="45" t="s">
        <v>1058</v>
      </c>
      <c r="C481" s="19">
        <f>C482</f>
        <v>130.2</v>
      </c>
      <c r="D481" s="19">
        <f>D482</f>
        <v>130.2</v>
      </c>
      <c r="E481" s="19">
        <f>E482</f>
        <v>129.9094</v>
      </c>
      <c r="F481" s="19">
        <f t="shared" si="66"/>
        <v>99.7768049155146</v>
      </c>
      <c r="G481" s="50"/>
    </row>
    <row r="482" spans="1:7" s="40" customFormat="1" ht="57.75" customHeight="1">
      <c r="A482" s="42" t="s">
        <v>168</v>
      </c>
      <c r="B482" s="45" t="s">
        <v>1057</v>
      </c>
      <c r="C482" s="19">
        <v>130.2</v>
      </c>
      <c r="D482" s="19">
        <v>130.2</v>
      </c>
      <c r="E482" s="19">
        <v>129.9094</v>
      </c>
      <c r="F482" s="19">
        <f t="shared" si="66"/>
        <v>99.7768049155146</v>
      </c>
      <c r="G482" s="50"/>
    </row>
    <row r="483" spans="1:7" s="40" customFormat="1" ht="137.25" customHeight="1">
      <c r="A483" s="42" t="s">
        <v>586</v>
      </c>
      <c r="B483" s="45" t="s">
        <v>1055</v>
      </c>
      <c r="C483" s="19">
        <f>C484</f>
        <v>321.9</v>
      </c>
      <c r="D483" s="19">
        <f>D484</f>
        <v>321.9</v>
      </c>
      <c r="E483" s="19">
        <f>E484</f>
        <v>317.2</v>
      </c>
      <c r="F483" s="19">
        <f t="shared" si="66"/>
        <v>98.53991922957441</v>
      </c>
      <c r="G483" s="50"/>
    </row>
    <row r="484" spans="1:7" s="40" customFormat="1" ht="57" customHeight="1">
      <c r="A484" s="42" t="s">
        <v>168</v>
      </c>
      <c r="B484" s="45" t="s">
        <v>1056</v>
      </c>
      <c r="C484" s="19">
        <v>321.9</v>
      </c>
      <c r="D484" s="19">
        <v>321.9</v>
      </c>
      <c r="E484" s="19">
        <v>317.2</v>
      </c>
      <c r="F484" s="19">
        <f t="shared" si="66"/>
        <v>98.53991922957441</v>
      </c>
      <c r="G484" s="50"/>
    </row>
    <row r="485" spans="1:7" s="40" customFormat="1" ht="57.75" customHeight="1">
      <c r="A485" s="42" t="s">
        <v>943</v>
      </c>
      <c r="B485" s="45" t="s">
        <v>1051</v>
      </c>
      <c r="C485" s="19">
        <f aca="true" t="shared" si="68" ref="C485:E487">C486</f>
        <v>6878.7</v>
      </c>
      <c r="D485" s="19">
        <f t="shared" si="68"/>
        <v>6878.7</v>
      </c>
      <c r="E485" s="19">
        <f t="shared" si="68"/>
        <v>6824.87544</v>
      </c>
      <c r="F485" s="19">
        <f t="shared" si="66"/>
        <v>99.21751842644686</v>
      </c>
      <c r="G485" s="50"/>
    </row>
    <row r="486" spans="1:7" s="40" customFormat="1" ht="43.5" customHeight="1">
      <c r="A486" s="42" t="s">
        <v>944</v>
      </c>
      <c r="B486" s="45" t="s">
        <v>1052</v>
      </c>
      <c r="C486" s="19">
        <f t="shared" si="68"/>
        <v>6878.7</v>
      </c>
      <c r="D486" s="19">
        <f t="shared" si="68"/>
        <v>6878.7</v>
      </c>
      <c r="E486" s="19">
        <f t="shared" si="68"/>
        <v>6824.87544</v>
      </c>
      <c r="F486" s="19">
        <f t="shared" si="66"/>
        <v>99.21751842644686</v>
      </c>
      <c r="G486" s="50"/>
    </row>
    <row r="487" spans="1:7" s="40" customFormat="1" ht="37.5">
      <c r="A487" s="42" t="s">
        <v>163</v>
      </c>
      <c r="B487" s="45" t="s">
        <v>1053</v>
      </c>
      <c r="C487" s="19">
        <f t="shared" si="68"/>
        <v>6878.7</v>
      </c>
      <c r="D487" s="19">
        <f t="shared" si="68"/>
        <v>6878.7</v>
      </c>
      <c r="E487" s="19">
        <f t="shared" si="68"/>
        <v>6824.87544</v>
      </c>
      <c r="F487" s="19">
        <f t="shared" si="66"/>
        <v>99.21751842644686</v>
      </c>
      <c r="G487" s="50"/>
    </row>
    <row r="488" spans="1:7" s="40" customFormat="1" ht="38.25" customHeight="1">
      <c r="A488" s="42" t="s">
        <v>105</v>
      </c>
      <c r="B488" s="45" t="s">
        <v>1054</v>
      </c>
      <c r="C488" s="19">
        <v>6878.7</v>
      </c>
      <c r="D488" s="19">
        <v>6878.7</v>
      </c>
      <c r="E488" s="19">
        <v>6824.87544</v>
      </c>
      <c r="F488" s="19">
        <f t="shared" si="66"/>
        <v>99.21751842644686</v>
      </c>
      <c r="G488" s="50"/>
    </row>
    <row r="489" spans="1:7" s="40" customFormat="1" ht="100.5" customHeight="1">
      <c r="A489" s="42" t="s">
        <v>15</v>
      </c>
      <c r="B489" s="45" t="s">
        <v>1050</v>
      </c>
      <c r="C489" s="19">
        <f aca="true" t="shared" si="69" ref="C489:E492">C490</f>
        <v>30</v>
      </c>
      <c r="D489" s="19">
        <f t="shared" si="69"/>
        <v>30</v>
      </c>
      <c r="E489" s="19">
        <f t="shared" si="69"/>
        <v>30</v>
      </c>
      <c r="F489" s="19">
        <f t="shared" si="66"/>
        <v>100</v>
      </c>
      <c r="G489" s="50"/>
    </row>
    <row r="490" spans="1:7" s="40" customFormat="1" ht="39" customHeight="1">
      <c r="A490" s="42" t="s">
        <v>597</v>
      </c>
      <c r="B490" s="45" t="s">
        <v>1049</v>
      </c>
      <c r="C490" s="19">
        <f t="shared" si="69"/>
        <v>30</v>
      </c>
      <c r="D490" s="19">
        <f t="shared" si="69"/>
        <v>30</v>
      </c>
      <c r="E490" s="19">
        <f t="shared" si="69"/>
        <v>30</v>
      </c>
      <c r="F490" s="19">
        <f t="shared" si="66"/>
        <v>100</v>
      </c>
      <c r="G490" s="50"/>
    </row>
    <row r="491" spans="1:7" s="40" customFormat="1" ht="79.5" customHeight="1">
      <c r="A491" s="42" t="s">
        <v>16</v>
      </c>
      <c r="B491" s="45" t="s">
        <v>1048</v>
      </c>
      <c r="C491" s="19">
        <f t="shared" si="69"/>
        <v>30</v>
      </c>
      <c r="D491" s="19">
        <f t="shared" si="69"/>
        <v>30</v>
      </c>
      <c r="E491" s="19">
        <f t="shared" si="69"/>
        <v>30</v>
      </c>
      <c r="F491" s="19">
        <f t="shared" si="66"/>
        <v>100</v>
      </c>
      <c r="G491" s="50"/>
    </row>
    <row r="492" spans="1:7" s="40" customFormat="1" ht="37.5">
      <c r="A492" s="42" t="s">
        <v>163</v>
      </c>
      <c r="B492" s="45" t="s">
        <v>1047</v>
      </c>
      <c r="C492" s="19">
        <f t="shared" si="69"/>
        <v>30</v>
      </c>
      <c r="D492" s="19">
        <f t="shared" si="69"/>
        <v>30</v>
      </c>
      <c r="E492" s="19">
        <f t="shared" si="69"/>
        <v>30</v>
      </c>
      <c r="F492" s="19">
        <f t="shared" si="66"/>
        <v>100</v>
      </c>
      <c r="G492" s="50"/>
    </row>
    <row r="493" spans="1:7" s="40" customFormat="1" ht="39" customHeight="1">
      <c r="A493" s="42" t="s">
        <v>105</v>
      </c>
      <c r="B493" s="45" t="s">
        <v>1046</v>
      </c>
      <c r="C493" s="19">
        <v>30</v>
      </c>
      <c r="D493" s="19">
        <v>30</v>
      </c>
      <c r="E493" s="19">
        <v>30</v>
      </c>
      <c r="F493" s="19">
        <f t="shared" si="66"/>
        <v>100</v>
      </c>
      <c r="G493" s="50"/>
    </row>
    <row r="494" spans="1:9" s="40" customFormat="1" ht="37.5">
      <c r="A494" s="42" t="s">
        <v>945</v>
      </c>
      <c r="B494" s="45" t="s">
        <v>1045</v>
      </c>
      <c r="C494" s="19">
        <f>C495+C510</f>
        <v>10473.7</v>
      </c>
      <c r="D494" s="19">
        <f>D495+D510</f>
        <v>10473.71158</v>
      </c>
      <c r="E494" s="19">
        <f>E495+E510</f>
        <v>10463.92318</v>
      </c>
      <c r="F494" s="19">
        <f t="shared" si="66"/>
        <v>99.9065431587911</v>
      </c>
      <c r="G494" s="50">
        <f>C494</f>
        <v>10473.7</v>
      </c>
      <c r="H494" s="50">
        <f>D494</f>
        <v>10473.71158</v>
      </c>
      <c r="I494" s="50">
        <f>E494</f>
        <v>10463.92318</v>
      </c>
    </row>
    <row r="495" spans="1:7" s="40" customFormat="1" ht="57.75" customHeight="1">
      <c r="A495" s="42" t="s">
        <v>607</v>
      </c>
      <c r="B495" s="45" t="s">
        <v>1044</v>
      </c>
      <c r="C495" s="19">
        <f>C496+C504</f>
        <v>10471.2</v>
      </c>
      <c r="D495" s="19">
        <f>D496+D504</f>
        <v>10471.21158</v>
      </c>
      <c r="E495" s="19">
        <f>E496+E504</f>
        <v>10461.482179999999</v>
      </c>
      <c r="F495" s="19">
        <f t="shared" si="66"/>
        <v>99.90708429558826</v>
      </c>
      <c r="G495" s="50"/>
    </row>
    <row r="496" spans="1:7" s="40" customFormat="1" ht="36.75" customHeight="1">
      <c r="A496" s="42" t="s">
        <v>365</v>
      </c>
      <c r="B496" s="45" t="s">
        <v>1043</v>
      </c>
      <c r="C496" s="19">
        <f>C497</f>
        <v>9156.900000000001</v>
      </c>
      <c r="D496" s="19">
        <f>D497</f>
        <v>9156.9</v>
      </c>
      <c r="E496" s="19">
        <f>E497</f>
        <v>9147.61306</v>
      </c>
      <c r="F496" s="19">
        <f t="shared" si="66"/>
        <v>99.89857986873287</v>
      </c>
      <c r="G496" s="50"/>
    </row>
    <row r="497" spans="1:7" s="40" customFormat="1" ht="96" customHeight="1">
      <c r="A497" s="42" t="s">
        <v>608</v>
      </c>
      <c r="B497" s="45" t="s">
        <v>1042</v>
      </c>
      <c r="C497" s="19">
        <f>C498+C502</f>
        <v>9156.900000000001</v>
      </c>
      <c r="D497" s="19">
        <f>D498+D502</f>
        <v>9156.9</v>
      </c>
      <c r="E497" s="19">
        <f>E498+E502</f>
        <v>9147.61306</v>
      </c>
      <c r="F497" s="19">
        <f t="shared" si="66"/>
        <v>99.89857986873287</v>
      </c>
      <c r="G497" s="50"/>
    </row>
    <row r="498" spans="1:7" s="40" customFormat="1" ht="114" customHeight="1">
      <c r="A498" s="42" t="s">
        <v>366</v>
      </c>
      <c r="B498" s="45" t="s">
        <v>1041</v>
      </c>
      <c r="C498" s="19">
        <f>C499+C500+C501</f>
        <v>8282.900000000001</v>
      </c>
      <c r="D498" s="19">
        <f>D499+D500+D501</f>
        <v>8282.9</v>
      </c>
      <c r="E498" s="19">
        <f>E499+E500+E501</f>
        <v>8273.65307</v>
      </c>
      <c r="F498" s="19">
        <f t="shared" si="66"/>
        <v>99.88836120199448</v>
      </c>
      <c r="G498" s="50"/>
    </row>
    <row r="499" spans="1:7" s="40" customFormat="1" ht="115.5" customHeight="1">
      <c r="A499" s="42" t="s">
        <v>1188</v>
      </c>
      <c r="B499" s="45" t="s">
        <v>1040</v>
      </c>
      <c r="C499" s="19">
        <v>7546.1</v>
      </c>
      <c r="D499" s="19">
        <v>7546.077</v>
      </c>
      <c r="E499" s="19">
        <v>7545.24427</v>
      </c>
      <c r="F499" s="19">
        <f t="shared" si="66"/>
        <v>99.98896472962043</v>
      </c>
      <c r="G499" s="50"/>
    </row>
    <row r="500" spans="1:7" s="40" customFormat="1" ht="41.25" customHeight="1">
      <c r="A500" s="42" t="s">
        <v>105</v>
      </c>
      <c r="B500" s="45" t="s">
        <v>1039</v>
      </c>
      <c r="C500" s="19">
        <v>723.2</v>
      </c>
      <c r="D500" s="19">
        <v>723.2</v>
      </c>
      <c r="E500" s="19">
        <v>714.89936</v>
      </c>
      <c r="F500" s="19">
        <f t="shared" si="66"/>
        <v>98.85223451327433</v>
      </c>
      <c r="G500" s="50"/>
    </row>
    <row r="501" spans="1:7" s="40" customFormat="1" ht="21" customHeight="1">
      <c r="A501" s="42" t="s">
        <v>1190</v>
      </c>
      <c r="B501" s="45" t="s">
        <v>1038</v>
      </c>
      <c r="C501" s="19">
        <v>13.6</v>
      </c>
      <c r="D501" s="19">
        <v>13.623</v>
      </c>
      <c r="E501" s="19">
        <v>13.50944</v>
      </c>
      <c r="F501" s="19">
        <f t="shared" si="66"/>
        <v>99.16640974821992</v>
      </c>
      <c r="G501" s="50"/>
    </row>
    <row r="502" spans="1:7" s="40" customFormat="1" ht="94.5" customHeight="1">
      <c r="A502" s="42" t="s">
        <v>984</v>
      </c>
      <c r="B502" s="45" t="s">
        <v>1037</v>
      </c>
      <c r="C502" s="19">
        <f>C503</f>
        <v>874</v>
      </c>
      <c r="D502" s="19">
        <f>D503</f>
        <v>874</v>
      </c>
      <c r="E502" s="19">
        <f>E503</f>
        <v>873.95999</v>
      </c>
      <c r="F502" s="19">
        <f t="shared" si="66"/>
        <v>99.99542219679634</v>
      </c>
      <c r="G502" s="50"/>
    </row>
    <row r="503" spans="1:7" s="40" customFormat="1" ht="115.5" customHeight="1">
      <c r="A503" s="42" t="s">
        <v>1188</v>
      </c>
      <c r="B503" s="45" t="s">
        <v>1036</v>
      </c>
      <c r="C503" s="19">
        <v>874</v>
      </c>
      <c r="D503" s="19">
        <v>874</v>
      </c>
      <c r="E503" s="19">
        <v>873.95999</v>
      </c>
      <c r="F503" s="19">
        <f t="shared" si="66"/>
        <v>99.99542219679634</v>
      </c>
      <c r="G503" s="50"/>
    </row>
    <row r="504" spans="1:7" s="40" customFormat="1" ht="39" customHeight="1">
      <c r="A504" s="42" t="s">
        <v>597</v>
      </c>
      <c r="B504" s="45" t="s">
        <v>1035</v>
      </c>
      <c r="C504" s="19">
        <f aca="true" t="shared" si="70" ref="C504:E505">C505</f>
        <v>1314.3</v>
      </c>
      <c r="D504" s="19">
        <f t="shared" si="70"/>
        <v>1314.31158</v>
      </c>
      <c r="E504" s="19">
        <f t="shared" si="70"/>
        <v>1313.8691199999998</v>
      </c>
      <c r="F504" s="19">
        <f t="shared" si="66"/>
        <v>99.96633522775473</v>
      </c>
      <c r="G504" s="50"/>
    </row>
    <row r="505" spans="1:7" s="40" customFormat="1" ht="55.5" customHeight="1">
      <c r="A505" s="42" t="s">
        <v>120</v>
      </c>
      <c r="B505" s="45" t="s">
        <v>1031</v>
      </c>
      <c r="C505" s="19">
        <f t="shared" si="70"/>
        <v>1314.3</v>
      </c>
      <c r="D505" s="19">
        <f t="shared" si="70"/>
        <v>1314.31158</v>
      </c>
      <c r="E505" s="19">
        <f t="shared" si="70"/>
        <v>1313.8691199999998</v>
      </c>
      <c r="F505" s="19">
        <f t="shared" si="66"/>
        <v>99.96633522775473</v>
      </c>
      <c r="G505" s="50"/>
    </row>
    <row r="506" spans="1:7" s="40" customFormat="1" ht="39" customHeight="1">
      <c r="A506" s="42" t="s">
        <v>1184</v>
      </c>
      <c r="B506" s="45" t="s">
        <v>1032</v>
      </c>
      <c r="C506" s="19">
        <f>C507+C508+C509</f>
        <v>1314.3</v>
      </c>
      <c r="D506" s="19">
        <f>D507+D508+D509</f>
        <v>1314.31158</v>
      </c>
      <c r="E506" s="19">
        <f>E507+E508+E509</f>
        <v>1313.8691199999998</v>
      </c>
      <c r="F506" s="19">
        <f t="shared" si="66"/>
        <v>99.96633522775473</v>
      </c>
      <c r="G506" s="50"/>
    </row>
    <row r="507" spans="1:7" s="40" customFormat="1" ht="117.75" customHeight="1">
      <c r="A507" s="42" t="s">
        <v>1188</v>
      </c>
      <c r="B507" s="45" t="s">
        <v>1033</v>
      </c>
      <c r="C507" s="19">
        <v>1283.5</v>
      </c>
      <c r="D507" s="19">
        <v>1283.51158</v>
      </c>
      <c r="E507" s="19">
        <v>1283.45741</v>
      </c>
      <c r="F507" s="19">
        <f t="shared" si="66"/>
        <v>99.99577954723243</v>
      </c>
      <c r="G507" s="50"/>
    </row>
    <row r="508" spans="1:7" s="40" customFormat="1" ht="38.25" customHeight="1">
      <c r="A508" s="42" t="s">
        <v>105</v>
      </c>
      <c r="B508" s="45" t="s">
        <v>1034</v>
      </c>
      <c r="C508" s="19">
        <v>30.3</v>
      </c>
      <c r="D508" s="19">
        <v>30.3</v>
      </c>
      <c r="E508" s="19">
        <v>29.92843</v>
      </c>
      <c r="F508" s="19">
        <f t="shared" si="66"/>
        <v>98.77369636963695</v>
      </c>
      <c r="G508" s="50"/>
    </row>
    <row r="509" spans="1:7" s="40" customFormat="1" ht="21.75" customHeight="1">
      <c r="A509" s="42" t="s">
        <v>1190</v>
      </c>
      <c r="B509" s="45" t="s">
        <v>1030</v>
      </c>
      <c r="C509" s="19">
        <v>0.5</v>
      </c>
      <c r="D509" s="19">
        <v>0.5</v>
      </c>
      <c r="E509" s="19">
        <v>0.48328</v>
      </c>
      <c r="F509" s="19">
        <f t="shared" si="66"/>
        <v>96.65599999999999</v>
      </c>
      <c r="G509" s="50"/>
    </row>
    <row r="510" spans="1:7" s="40" customFormat="1" ht="79.5" customHeight="1">
      <c r="A510" s="42" t="s">
        <v>113</v>
      </c>
      <c r="B510" s="45" t="s">
        <v>1025</v>
      </c>
      <c r="C510" s="19">
        <f aca="true" t="shared" si="71" ref="C510:E513">C511</f>
        <v>2.5</v>
      </c>
      <c r="D510" s="19">
        <f t="shared" si="71"/>
        <v>2.5</v>
      </c>
      <c r="E510" s="19">
        <f t="shared" si="71"/>
        <v>2.441</v>
      </c>
      <c r="F510" s="19">
        <f t="shared" si="66"/>
        <v>97.64</v>
      </c>
      <c r="G510" s="50"/>
    </row>
    <row r="511" spans="1:7" s="40" customFormat="1" ht="37.5">
      <c r="A511" s="42" t="s">
        <v>582</v>
      </c>
      <c r="B511" s="45" t="s">
        <v>1026</v>
      </c>
      <c r="C511" s="19">
        <f t="shared" si="71"/>
        <v>2.5</v>
      </c>
      <c r="D511" s="19">
        <f t="shared" si="71"/>
        <v>2.5</v>
      </c>
      <c r="E511" s="19">
        <f t="shared" si="71"/>
        <v>2.441</v>
      </c>
      <c r="F511" s="19">
        <f t="shared" si="66"/>
        <v>97.64</v>
      </c>
      <c r="G511" s="50"/>
    </row>
    <row r="512" spans="1:7" s="40" customFormat="1" ht="76.5" customHeight="1">
      <c r="A512" s="42" t="s">
        <v>114</v>
      </c>
      <c r="B512" s="45" t="s">
        <v>1027</v>
      </c>
      <c r="C512" s="19">
        <f t="shared" si="71"/>
        <v>2.5</v>
      </c>
      <c r="D512" s="19">
        <f t="shared" si="71"/>
        <v>2.5</v>
      </c>
      <c r="E512" s="19">
        <f t="shared" si="71"/>
        <v>2.441</v>
      </c>
      <c r="F512" s="19">
        <f t="shared" si="66"/>
        <v>97.64</v>
      </c>
      <c r="G512" s="50"/>
    </row>
    <row r="513" spans="1:7" s="40" customFormat="1" ht="37.5">
      <c r="A513" s="42" t="s">
        <v>163</v>
      </c>
      <c r="B513" s="45" t="s">
        <v>1028</v>
      </c>
      <c r="C513" s="19">
        <f t="shared" si="71"/>
        <v>2.5</v>
      </c>
      <c r="D513" s="19">
        <f t="shared" si="71"/>
        <v>2.5</v>
      </c>
      <c r="E513" s="19">
        <f t="shared" si="71"/>
        <v>2.441</v>
      </c>
      <c r="F513" s="19">
        <f t="shared" si="66"/>
        <v>97.64</v>
      </c>
      <c r="G513" s="50"/>
    </row>
    <row r="514" spans="1:7" s="40" customFormat="1" ht="36.75" customHeight="1">
      <c r="A514" s="42" t="s">
        <v>105</v>
      </c>
      <c r="B514" s="45" t="s">
        <v>1029</v>
      </c>
      <c r="C514" s="19">
        <v>2.5</v>
      </c>
      <c r="D514" s="19">
        <v>2.5</v>
      </c>
      <c r="E514" s="19">
        <v>2.441</v>
      </c>
      <c r="F514" s="19">
        <f t="shared" si="66"/>
        <v>97.64</v>
      </c>
      <c r="G514" s="50"/>
    </row>
    <row r="515" spans="1:7" s="40" customFormat="1" ht="58.5" customHeight="1">
      <c r="A515" s="42" t="s">
        <v>340</v>
      </c>
      <c r="B515" s="45" t="s">
        <v>843</v>
      </c>
      <c r="C515" s="19">
        <f>C516+C525+C587</f>
        <v>86721.29999999997</v>
      </c>
      <c r="D515" s="19">
        <f>D516+D525+D587</f>
        <v>86721.24999999999</v>
      </c>
      <c r="E515" s="19">
        <f>E516+E525+E587</f>
        <v>82131.25756</v>
      </c>
      <c r="F515" s="19">
        <f t="shared" si="66"/>
        <v>94.70718833042653</v>
      </c>
      <c r="G515" s="50"/>
    </row>
    <row r="516" spans="1:7" s="40" customFormat="1" ht="18.75">
      <c r="A516" s="42" t="s">
        <v>1071</v>
      </c>
      <c r="B516" s="45" t="s">
        <v>870</v>
      </c>
      <c r="C516" s="19">
        <f>C517</f>
        <v>758.4</v>
      </c>
      <c r="D516" s="19">
        <f>D517</f>
        <v>758.4</v>
      </c>
      <c r="E516" s="19">
        <f>E517</f>
        <v>758.4</v>
      </c>
      <c r="F516" s="19">
        <f t="shared" si="66"/>
        <v>100</v>
      </c>
      <c r="G516" s="50"/>
    </row>
    <row r="517" spans="1:9" s="40" customFormat="1" ht="40.5" customHeight="1">
      <c r="A517" s="42" t="s">
        <v>799</v>
      </c>
      <c r="B517" s="45" t="s">
        <v>1022</v>
      </c>
      <c r="C517" s="19">
        <f aca="true" t="shared" si="72" ref="C517:E519">C518</f>
        <v>758.4</v>
      </c>
      <c r="D517" s="19">
        <f t="shared" si="72"/>
        <v>758.4</v>
      </c>
      <c r="E517" s="19">
        <f t="shared" si="72"/>
        <v>758.4</v>
      </c>
      <c r="F517" s="19">
        <f t="shared" si="66"/>
        <v>100</v>
      </c>
      <c r="G517" s="50">
        <f>C517</f>
        <v>758.4</v>
      </c>
      <c r="H517" s="50">
        <f>D517</f>
        <v>758.4</v>
      </c>
      <c r="I517" s="50">
        <f>E517</f>
        <v>758.4</v>
      </c>
    </row>
    <row r="518" spans="1:7" s="40" customFormat="1" ht="59.25" customHeight="1">
      <c r="A518" s="42" t="s">
        <v>800</v>
      </c>
      <c r="B518" s="45" t="s">
        <v>1023</v>
      </c>
      <c r="C518" s="19">
        <f t="shared" si="72"/>
        <v>758.4</v>
      </c>
      <c r="D518" s="19">
        <f t="shared" si="72"/>
        <v>758.4</v>
      </c>
      <c r="E518" s="19">
        <f t="shared" si="72"/>
        <v>758.4</v>
      </c>
      <c r="F518" s="19">
        <f t="shared" si="66"/>
        <v>100</v>
      </c>
      <c r="G518" s="50"/>
    </row>
    <row r="519" spans="1:7" s="40" customFormat="1" ht="37.5">
      <c r="A519" s="42" t="s">
        <v>801</v>
      </c>
      <c r="B519" s="45" t="s">
        <v>1024</v>
      </c>
      <c r="C519" s="19">
        <f t="shared" si="72"/>
        <v>758.4</v>
      </c>
      <c r="D519" s="19">
        <f t="shared" si="72"/>
        <v>758.4</v>
      </c>
      <c r="E519" s="19">
        <f t="shared" si="72"/>
        <v>758.4</v>
      </c>
      <c r="F519" s="19">
        <f t="shared" si="66"/>
        <v>100</v>
      </c>
      <c r="G519" s="50"/>
    </row>
    <row r="520" spans="1:7" s="40" customFormat="1" ht="60.75" customHeight="1">
      <c r="A520" s="42" t="s">
        <v>612</v>
      </c>
      <c r="B520" s="45" t="s">
        <v>1021</v>
      </c>
      <c r="C520" s="19">
        <f>C521+C523</f>
        <v>758.4</v>
      </c>
      <c r="D520" s="19">
        <f>D521+D523</f>
        <v>758.4</v>
      </c>
      <c r="E520" s="19">
        <f>E521+E523</f>
        <v>758.4</v>
      </c>
      <c r="F520" s="19">
        <f t="shared" si="66"/>
        <v>100</v>
      </c>
      <c r="G520" s="50"/>
    </row>
    <row r="521" spans="1:7" s="40" customFormat="1" ht="56.25">
      <c r="A521" s="42" t="s">
        <v>802</v>
      </c>
      <c r="B521" s="45" t="s">
        <v>1020</v>
      </c>
      <c r="C521" s="19">
        <f>C522</f>
        <v>720.5</v>
      </c>
      <c r="D521" s="19">
        <f>D522</f>
        <v>720.5</v>
      </c>
      <c r="E521" s="19">
        <f>E522</f>
        <v>720.5</v>
      </c>
      <c r="F521" s="19">
        <f t="shared" si="66"/>
        <v>100</v>
      </c>
      <c r="G521" s="50"/>
    </row>
    <row r="522" spans="1:7" s="40" customFormat="1" ht="55.5" customHeight="1">
      <c r="A522" s="42" t="s">
        <v>168</v>
      </c>
      <c r="B522" s="45" t="s">
        <v>1019</v>
      </c>
      <c r="C522" s="19">
        <v>720.5</v>
      </c>
      <c r="D522" s="19">
        <v>720.5</v>
      </c>
      <c r="E522" s="19">
        <v>720.5</v>
      </c>
      <c r="F522" s="19">
        <f t="shared" si="66"/>
        <v>100</v>
      </c>
      <c r="G522" s="50"/>
    </row>
    <row r="523" spans="1:7" s="40" customFormat="1" ht="99" customHeight="1">
      <c r="A523" s="42" t="s">
        <v>613</v>
      </c>
      <c r="B523" s="45" t="s">
        <v>1018</v>
      </c>
      <c r="C523" s="19">
        <f>C524</f>
        <v>37.9</v>
      </c>
      <c r="D523" s="19">
        <f>D524</f>
        <v>37.9</v>
      </c>
      <c r="E523" s="19">
        <f>E524</f>
        <v>37.9</v>
      </c>
      <c r="F523" s="19">
        <f t="shared" si="66"/>
        <v>100</v>
      </c>
      <c r="G523" s="50"/>
    </row>
    <row r="524" spans="1:7" s="40" customFormat="1" ht="60.75" customHeight="1">
      <c r="A524" s="42" t="s">
        <v>168</v>
      </c>
      <c r="B524" s="45" t="s">
        <v>1017</v>
      </c>
      <c r="C524" s="19">
        <v>37.9</v>
      </c>
      <c r="D524" s="19">
        <v>37.9</v>
      </c>
      <c r="E524" s="19">
        <v>37.9</v>
      </c>
      <c r="F524" s="19">
        <f t="shared" si="66"/>
        <v>100</v>
      </c>
      <c r="G524" s="50"/>
    </row>
    <row r="525" spans="1:9" s="40" customFormat="1" ht="18.75">
      <c r="A525" s="42" t="s">
        <v>121</v>
      </c>
      <c r="B525" s="45" t="s">
        <v>339</v>
      </c>
      <c r="C525" s="19">
        <f>C526+C532+C553+C559</f>
        <v>85457.89999999998</v>
      </c>
      <c r="D525" s="19">
        <f>D526+D532+D553+D559</f>
        <v>85457.84999999999</v>
      </c>
      <c r="E525" s="19">
        <f>E526+E532+E553+E559</f>
        <v>80977.05656</v>
      </c>
      <c r="F525" s="19">
        <f t="shared" si="66"/>
        <v>94.75672107360529</v>
      </c>
      <c r="G525" s="50">
        <f aca="true" t="shared" si="73" ref="G525:I526">C525</f>
        <v>85457.89999999998</v>
      </c>
      <c r="H525" s="50">
        <f t="shared" si="73"/>
        <v>85457.84999999999</v>
      </c>
      <c r="I525" s="50">
        <f t="shared" si="73"/>
        <v>80977.05656</v>
      </c>
    </row>
    <row r="526" spans="1:9" s="40" customFormat="1" ht="22.5" customHeight="1">
      <c r="A526" s="42" t="s">
        <v>122</v>
      </c>
      <c r="B526" s="45" t="s">
        <v>338</v>
      </c>
      <c r="C526" s="19">
        <f aca="true" t="shared" si="74" ref="C526:E530">C527</f>
        <v>26939.4</v>
      </c>
      <c r="D526" s="19">
        <f t="shared" si="74"/>
        <v>26939.38</v>
      </c>
      <c r="E526" s="19">
        <f t="shared" si="74"/>
        <v>26939.38</v>
      </c>
      <c r="F526" s="19">
        <f t="shared" si="66"/>
        <v>100</v>
      </c>
      <c r="G526" s="50">
        <f t="shared" si="73"/>
        <v>26939.4</v>
      </c>
      <c r="H526" s="50">
        <f t="shared" si="73"/>
        <v>26939.38</v>
      </c>
      <c r="I526" s="50">
        <f t="shared" si="73"/>
        <v>26939.38</v>
      </c>
    </row>
    <row r="527" spans="1:7" s="40" customFormat="1" ht="57.75" customHeight="1">
      <c r="A527" s="42" t="s">
        <v>800</v>
      </c>
      <c r="B527" s="45" t="s">
        <v>337</v>
      </c>
      <c r="C527" s="19">
        <f t="shared" si="74"/>
        <v>26939.4</v>
      </c>
      <c r="D527" s="19">
        <f t="shared" si="74"/>
        <v>26939.38</v>
      </c>
      <c r="E527" s="19">
        <f t="shared" si="74"/>
        <v>26939.38</v>
      </c>
      <c r="F527" s="19">
        <f t="shared" si="66"/>
        <v>100</v>
      </c>
      <c r="G527" s="50"/>
    </row>
    <row r="528" spans="1:7" s="40" customFormat="1" ht="60.75" customHeight="1">
      <c r="A528" s="42" t="s">
        <v>123</v>
      </c>
      <c r="B528" s="45" t="s">
        <v>336</v>
      </c>
      <c r="C528" s="19">
        <f t="shared" si="74"/>
        <v>26939.4</v>
      </c>
      <c r="D528" s="19">
        <f t="shared" si="74"/>
        <v>26939.38</v>
      </c>
      <c r="E528" s="19">
        <f t="shared" si="74"/>
        <v>26939.38</v>
      </c>
      <c r="F528" s="19">
        <f t="shared" si="66"/>
        <v>100</v>
      </c>
      <c r="G528" s="50"/>
    </row>
    <row r="529" spans="1:7" s="40" customFormat="1" ht="75.75" customHeight="1">
      <c r="A529" s="42" t="s">
        <v>124</v>
      </c>
      <c r="B529" s="45" t="s">
        <v>335</v>
      </c>
      <c r="C529" s="19">
        <f t="shared" si="74"/>
        <v>26939.4</v>
      </c>
      <c r="D529" s="19">
        <f t="shared" si="74"/>
        <v>26939.38</v>
      </c>
      <c r="E529" s="19">
        <f t="shared" si="74"/>
        <v>26939.38</v>
      </c>
      <c r="F529" s="19">
        <f aca="true" t="shared" si="75" ref="F529:F592">E529*100/D529</f>
        <v>100</v>
      </c>
      <c r="G529" s="50"/>
    </row>
    <row r="530" spans="1:7" s="40" customFormat="1" ht="62.25" customHeight="1">
      <c r="A530" s="42" t="s">
        <v>125</v>
      </c>
      <c r="B530" s="45" t="s">
        <v>334</v>
      </c>
      <c r="C530" s="19">
        <f t="shared" si="74"/>
        <v>26939.4</v>
      </c>
      <c r="D530" s="19">
        <f t="shared" si="74"/>
        <v>26939.38</v>
      </c>
      <c r="E530" s="19">
        <f t="shared" si="74"/>
        <v>26939.38</v>
      </c>
      <c r="F530" s="19">
        <f t="shared" si="75"/>
        <v>100</v>
      </c>
      <c r="G530" s="50"/>
    </row>
    <row r="531" spans="1:7" s="40" customFormat="1" ht="58.5" customHeight="1">
      <c r="A531" s="42" t="s">
        <v>168</v>
      </c>
      <c r="B531" s="45" t="s">
        <v>333</v>
      </c>
      <c r="C531" s="19">
        <v>26939.4</v>
      </c>
      <c r="D531" s="19">
        <v>26939.38</v>
      </c>
      <c r="E531" s="19">
        <v>26939.38</v>
      </c>
      <c r="F531" s="19">
        <f t="shared" si="75"/>
        <v>100</v>
      </c>
      <c r="G531" s="50"/>
    </row>
    <row r="532" spans="1:9" s="40" customFormat="1" ht="18.75">
      <c r="A532" s="42" t="s">
        <v>126</v>
      </c>
      <c r="B532" s="45" t="s">
        <v>332</v>
      </c>
      <c r="C532" s="19">
        <f>C533</f>
        <v>42571.899999999994</v>
      </c>
      <c r="D532" s="19">
        <f>D533</f>
        <v>42571.869999999995</v>
      </c>
      <c r="E532" s="19">
        <f>E533</f>
        <v>38914.42116</v>
      </c>
      <c r="F532" s="19">
        <f t="shared" si="75"/>
        <v>91.40876630507422</v>
      </c>
      <c r="G532" s="50">
        <f>C532</f>
        <v>42571.899999999994</v>
      </c>
      <c r="H532" s="50">
        <f>D532</f>
        <v>42571.869999999995</v>
      </c>
      <c r="I532" s="50">
        <f>E532</f>
        <v>38914.42116</v>
      </c>
    </row>
    <row r="533" spans="1:7" s="40" customFormat="1" ht="60.75" customHeight="1">
      <c r="A533" s="42" t="s">
        <v>800</v>
      </c>
      <c r="B533" s="45" t="s">
        <v>331</v>
      </c>
      <c r="C533" s="19">
        <f>C534+C542+C546</f>
        <v>42571.899999999994</v>
      </c>
      <c r="D533" s="19">
        <f>D534+D542+D546</f>
        <v>42571.869999999995</v>
      </c>
      <c r="E533" s="19">
        <f>E534+E542+E546</f>
        <v>38914.42116</v>
      </c>
      <c r="F533" s="19">
        <f t="shared" si="75"/>
        <v>91.40876630507422</v>
      </c>
      <c r="G533" s="50"/>
    </row>
    <row r="534" spans="1:7" s="40" customFormat="1" ht="61.5" customHeight="1">
      <c r="A534" s="42" t="s">
        <v>123</v>
      </c>
      <c r="B534" s="45" t="s">
        <v>330</v>
      </c>
      <c r="C534" s="19">
        <f>C535</f>
        <v>19539.6</v>
      </c>
      <c r="D534" s="19">
        <f>D535</f>
        <v>19539.604</v>
      </c>
      <c r="E534" s="19">
        <f>E535</f>
        <v>19539.604</v>
      </c>
      <c r="F534" s="19">
        <f t="shared" si="75"/>
        <v>100</v>
      </c>
      <c r="G534" s="50"/>
    </row>
    <row r="535" spans="1:7" s="40" customFormat="1" ht="76.5" customHeight="1">
      <c r="A535" s="42" t="s">
        <v>124</v>
      </c>
      <c r="B535" s="45" t="s">
        <v>329</v>
      </c>
      <c r="C535" s="19">
        <f>C536+C538+C540</f>
        <v>19539.6</v>
      </c>
      <c r="D535" s="19">
        <f>D536+D538+D540</f>
        <v>19539.604</v>
      </c>
      <c r="E535" s="19">
        <f>E536+E538+E540</f>
        <v>19539.604</v>
      </c>
      <c r="F535" s="19">
        <f t="shared" si="75"/>
        <v>100</v>
      </c>
      <c r="G535" s="50"/>
    </row>
    <row r="536" spans="1:7" s="40" customFormat="1" ht="37.5">
      <c r="A536" s="42" t="s">
        <v>163</v>
      </c>
      <c r="B536" s="45" t="s">
        <v>328</v>
      </c>
      <c r="C536" s="19">
        <f>C537</f>
        <v>400</v>
      </c>
      <c r="D536" s="19">
        <f>D537</f>
        <v>400</v>
      </c>
      <c r="E536" s="19">
        <f>E537</f>
        <v>400</v>
      </c>
      <c r="F536" s="19">
        <f t="shared" si="75"/>
        <v>100</v>
      </c>
      <c r="G536" s="50"/>
    </row>
    <row r="537" spans="1:7" s="40" customFormat="1" ht="60" customHeight="1">
      <c r="A537" s="42" t="s">
        <v>168</v>
      </c>
      <c r="B537" s="45" t="s">
        <v>327</v>
      </c>
      <c r="C537" s="19">
        <v>400</v>
      </c>
      <c r="D537" s="19">
        <v>400</v>
      </c>
      <c r="E537" s="19">
        <v>400</v>
      </c>
      <c r="F537" s="19">
        <f t="shared" si="75"/>
        <v>100</v>
      </c>
      <c r="G537" s="50"/>
    </row>
    <row r="538" spans="1:7" s="40" customFormat="1" ht="225.75" customHeight="1">
      <c r="A538" s="43" t="s">
        <v>127</v>
      </c>
      <c r="B538" s="45" t="s">
        <v>326</v>
      </c>
      <c r="C538" s="19">
        <f>C539</f>
        <v>1970.8</v>
      </c>
      <c r="D538" s="19">
        <f>D539</f>
        <v>1970.8</v>
      </c>
      <c r="E538" s="19">
        <f>E539</f>
        <v>1970.8</v>
      </c>
      <c r="F538" s="19">
        <f t="shared" si="75"/>
        <v>100</v>
      </c>
      <c r="G538" s="50"/>
    </row>
    <row r="539" spans="1:7" s="40" customFormat="1" ht="59.25" customHeight="1">
      <c r="A539" s="42" t="s">
        <v>168</v>
      </c>
      <c r="B539" s="45" t="s">
        <v>325</v>
      </c>
      <c r="C539" s="19">
        <v>1970.8</v>
      </c>
      <c r="D539" s="19">
        <v>1970.8</v>
      </c>
      <c r="E539" s="19">
        <v>1970.8</v>
      </c>
      <c r="F539" s="19">
        <f t="shared" si="75"/>
        <v>100</v>
      </c>
      <c r="G539" s="50"/>
    </row>
    <row r="540" spans="1:7" s="40" customFormat="1" ht="60" customHeight="1">
      <c r="A540" s="42" t="s">
        <v>125</v>
      </c>
      <c r="B540" s="45" t="s">
        <v>323</v>
      </c>
      <c r="C540" s="19">
        <f>C541</f>
        <v>17168.8</v>
      </c>
      <c r="D540" s="19">
        <f>D541</f>
        <v>17168.804</v>
      </c>
      <c r="E540" s="19">
        <f>E541</f>
        <v>17168.804</v>
      </c>
      <c r="F540" s="19">
        <f t="shared" si="75"/>
        <v>100</v>
      </c>
      <c r="G540" s="50"/>
    </row>
    <row r="541" spans="1:7" s="40" customFormat="1" ht="60.75" customHeight="1">
      <c r="A541" s="42" t="s">
        <v>168</v>
      </c>
      <c r="B541" s="45" t="s">
        <v>324</v>
      </c>
      <c r="C541" s="19">
        <v>17168.8</v>
      </c>
      <c r="D541" s="19">
        <v>17168.804</v>
      </c>
      <c r="E541" s="19">
        <v>17168.804</v>
      </c>
      <c r="F541" s="19">
        <f t="shared" si="75"/>
        <v>100</v>
      </c>
      <c r="G541" s="50"/>
    </row>
    <row r="542" spans="1:7" s="40" customFormat="1" ht="40.5" customHeight="1">
      <c r="A542" s="42" t="s">
        <v>702</v>
      </c>
      <c r="B542" s="45" t="s">
        <v>322</v>
      </c>
      <c r="C542" s="19">
        <f aca="true" t="shared" si="76" ref="C542:E544">C543</f>
        <v>13202.3</v>
      </c>
      <c r="D542" s="19">
        <f t="shared" si="76"/>
        <v>13202.266</v>
      </c>
      <c r="E542" s="19">
        <f t="shared" si="76"/>
        <v>13202.266</v>
      </c>
      <c r="F542" s="19">
        <f t="shared" si="75"/>
        <v>99.99999999999999</v>
      </c>
      <c r="G542" s="50"/>
    </row>
    <row r="543" spans="1:7" s="40" customFormat="1" ht="37.5">
      <c r="A543" s="42" t="s">
        <v>703</v>
      </c>
      <c r="B543" s="45" t="s">
        <v>321</v>
      </c>
      <c r="C543" s="19">
        <f t="shared" si="76"/>
        <v>13202.3</v>
      </c>
      <c r="D543" s="19">
        <f t="shared" si="76"/>
        <v>13202.266</v>
      </c>
      <c r="E543" s="19">
        <f t="shared" si="76"/>
        <v>13202.266</v>
      </c>
      <c r="F543" s="19">
        <f t="shared" si="75"/>
        <v>99.99999999999999</v>
      </c>
      <c r="G543" s="50"/>
    </row>
    <row r="544" spans="1:7" s="40" customFormat="1" ht="208.5" customHeight="1">
      <c r="A544" s="43" t="s">
        <v>583</v>
      </c>
      <c r="B544" s="45" t="s">
        <v>320</v>
      </c>
      <c r="C544" s="19">
        <f t="shared" si="76"/>
        <v>13202.3</v>
      </c>
      <c r="D544" s="19">
        <f t="shared" si="76"/>
        <v>13202.266</v>
      </c>
      <c r="E544" s="19">
        <f t="shared" si="76"/>
        <v>13202.266</v>
      </c>
      <c r="F544" s="19">
        <f t="shared" si="75"/>
        <v>99.99999999999999</v>
      </c>
      <c r="G544" s="50"/>
    </row>
    <row r="545" spans="1:7" s="40" customFormat="1" ht="37.5">
      <c r="A545" s="42" t="s">
        <v>525</v>
      </c>
      <c r="B545" s="45" t="s">
        <v>319</v>
      </c>
      <c r="C545" s="19">
        <v>13202.3</v>
      </c>
      <c r="D545" s="19">
        <v>13202.266</v>
      </c>
      <c r="E545" s="19">
        <v>13202.266</v>
      </c>
      <c r="F545" s="19">
        <f t="shared" si="75"/>
        <v>99.99999999999999</v>
      </c>
      <c r="G545" s="50"/>
    </row>
    <row r="546" spans="1:7" s="40" customFormat="1" ht="39.75" customHeight="1">
      <c r="A546" s="42" t="s">
        <v>704</v>
      </c>
      <c r="B546" s="45" t="s">
        <v>318</v>
      </c>
      <c r="C546" s="19">
        <f>C547+C550</f>
        <v>9830</v>
      </c>
      <c r="D546" s="19">
        <f>D547+D550</f>
        <v>9830</v>
      </c>
      <c r="E546" s="19">
        <f>E547+E550</f>
        <v>6172.55116</v>
      </c>
      <c r="F546" s="19">
        <f t="shared" si="75"/>
        <v>62.792992472024416</v>
      </c>
      <c r="G546" s="50"/>
    </row>
    <row r="547" spans="1:7" s="40" customFormat="1" ht="41.25" customHeight="1">
      <c r="A547" s="42" t="s">
        <v>705</v>
      </c>
      <c r="B547" s="45" t="s">
        <v>317</v>
      </c>
      <c r="C547" s="19">
        <f aca="true" t="shared" si="77" ref="C547:E548">C548</f>
        <v>8830</v>
      </c>
      <c r="D547" s="19">
        <f t="shared" si="77"/>
        <v>8830</v>
      </c>
      <c r="E547" s="19">
        <f t="shared" si="77"/>
        <v>5927.29326</v>
      </c>
      <c r="F547" s="19">
        <f t="shared" si="75"/>
        <v>67.12676398640997</v>
      </c>
      <c r="G547" s="50"/>
    </row>
    <row r="548" spans="1:7" s="40" customFormat="1" ht="156.75" customHeight="1">
      <c r="A548" s="43" t="s">
        <v>706</v>
      </c>
      <c r="B548" s="45" t="s">
        <v>316</v>
      </c>
      <c r="C548" s="19">
        <f t="shared" si="77"/>
        <v>8830</v>
      </c>
      <c r="D548" s="19">
        <f t="shared" si="77"/>
        <v>8830</v>
      </c>
      <c r="E548" s="19">
        <f t="shared" si="77"/>
        <v>5927.29326</v>
      </c>
      <c r="F548" s="19">
        <f t="shared" si="75"/>
        <v>67.12676398640997</v>
      </c>
      <c r="G548" s="50"/>
    </row>
    <row r="549" spans="1:7" s="40" customFormat="1" ht="56.25" customHeight="1">
      <c r="A549" s="42" t="s">
        <v>171</v>
      </c>
      <c r="B549" s="45" t="s">
        <v>315</v>
      </c>
      <c r="C549" s="19">
        <v>8830</v>
      </c>
      <c r="D549" s="19">
        <v>8830</v>
      </c>
      <c r="E549" s="19">
        <v>5927.29326</v>
      </c>
      <c r="F549" s="19">
        <f t="shared" si="75"/>
        <v>67.12676398640997</v>
      </c>
      <c r="G549" s="50"/>
    </row>
    <row r="550" spans="1:7" s="40" customFormat="1" ht="76.5" customHeight="1">
      <c r="A550" s="42" t="s">
        <v>368</v>
      </c>
      <c r="B550" s="45" t="s">
        <v>981</v>
      </c>
      <c r="C550" s="19">
        <f aca="true" t="shared" si="78" ref="C550:E551">C551</f>
        <v>1000</v>
      </c>
      <c r="D550" s="19">
        <f t="shared" si="78"/>
        <v>1000</v>
      </c>
      <c r="E550" s="19">
        <f t="shared" si="78"/>
        <v>245.2579</v>
      </c>
      <c r="F550" s="19">
        <f t="shared" si="75"/>
        <v>24.52579</v>
      </c>
      <c r="G550" s="50"/>
    </row>
    <row r="551" spans="1:7" s="40" customFormat="1" ht="117" customHeight="1">
      <c r="A551" s="42" t="s">
        <v>707</v>
      </c>
      <c r="B551" s="45" t="s">
        <v>980</v>
      </c>
      <c r="C551" s="19">
        <f t="shared" si="78"/>
        <v>1000</v>
      </c>
      <c r="D551" s="19">
        <f t="shared" si="78"/>
        <v>1000</v>
      </c>
      <c r="E551" s="19">
        <f t="shared" si="78"/>
        <v>245.2579</v>
      </c>
      <c r="F551" s="19">
        <f t="shared" si="75"/>
        <v>24.52579</v>
      </c>
      <c r="G551" s="50"/>
    </row>
    <row r="552" spans="1:7" s="40" customFormat="1" ht="57" customHeight="1">
      <c r="A552" s="42" t="s">
        <v>171</v>
      </c>
      <c r="B552" s="45" t="s">
        <v>979</v>
      </c>
      <c r="C552" s="19">
        <v>1000</v>
      </c>
      <c r="D552" s="19">
        <v>1000</v>
      </c>
      <c r="E552" s="19">
        <v>245.2579</v>
      </c>
      <c r="F552" s="19">
        <f t="shared" si="75"/>
        <v>24.52579</v>
      </c>
      <c r="G552" s="50"/>
    </row>
    <row r="553" spans="1:9" s="40" customFormat="1" ht="57" customHeight="1">
      <c r="A553" s="42" t="s">
        <v>708</v>
      </c>
      <c r="B553" s="45" t="s">
        <v>978</v>
      </c>
      <c r="C553" s="19">
        <f aca="true" t="shared" si="79" ref="C553:E557">C554</f>
        <v>967.9</v>
      </c>
      <c r="D553" s="19">
        <f t="shared" si="79"/>
        <v>967.9</v>
      </c>
      <c r="E553" s="19">
        <f t="shared" si="79"/>
        <v>967.9</v>
      </c>
      <c r="F553" s="19">
        <f t="shared" si="75"/>
        <v>100</v>
      </c>
      <c r="G553" s="50">
        <f>C553</f>
        <v>967.9</v>
      </c>
      <c r="H553" s="50">
        <f>D553</f>
        <v>967.9</v>
      </c>
      <c r="I553" s="50">
        <f>E553</f>
        <v>967.9</v>
      </c>
    </row>
    <row r="554" spans="1:7" s="40" customFormat="1" ht="56.25">
      <c r="A554" s="42" t="s">
        <v>800</v>
      </c>
      <c r="B554" s="45" t="s">
        <v>309</v>
      </c>
      <c r="C554" s="19">
        <f t="shared" si="79"/>
        <v>967.9</v>
      </c>
      <c r="D554" s="19">
        <f t="shared" si="79"/>
        <v>967.9</v>
      </c>
      <c r="E554" s="19">
        <f t="shared" si="79"/>
        <v>967.9</v>
      </c>
      <c r="F554" s="19">
        <f t="shared" si="75"/>
        <v>100</v>
      </c>
      <c r="G554" s="50"/>
    </row>
    <row r="555" spans="1:7" s="40" customFormat="1" ht="59.25" customHeight="1">
      <c r="A555" s="42" t="s">
        <v>123</v>
      </c>
      <c r="B555" s="45" t="s">
        <v>308</v>
      </c>
      <c r="C555" s="19">
        <f t="shared" si="79"/>
        <v>967.9</v>
      </c>
      <c r="D555" s="19">
        <f t="shared" si="79"/>
        <v>967.9</v>
      </c>
      <c r="E555" s="19">
        <f t="shared" si="79"/>
        <v>967.9</v>
      </c>
      <c r="F555" s="19">
        <f t="shared" si="75"/>
        <v>100</v>
      </c>
      <c r="G555" s="50"/>
    </row>
    <row r="556" spans="1:7" s="40" customFormat="1" ht="78" customHeight="1">
      <c r="A556" s="42" t="s">
        <v>124</v>
      </c>
      <c r="B556" s="45" t="s">
        <v>307</v>
      </c>
      <c r="C556" s="19">
        <f t="shared" si="79"/>
        <v>967.9</v>
      </c>
      <c r="D556" s="19">
        <f t="shared" si="79"/>
        <v>967.9</v>
      </c>
      <c r="E556" s="19">
        <f t="shared" si="79"/>
        <v>967.9</v>
      </c>
      <c r="F556" s="19">
        <f t="shared" si="75"/>
        <v>100</v>
      </c>
      <c r="G556" s="50"/>
    </row>
    <row r="557" spans="1:7" s="40" customFormat="1" ht="60" customHeight="1">
      <c r="A557" s="42" t="s">
        <v>125</v>
      </c>
      <c r="B557" s="45" t="s">
        <v>306</v>
      </c>
      <c r="C557" s="19">
        <f t="shared" si="79"/>
        <v>967.9</v>
      </c>
      <c r="D557" s="19">
        <f t="shared" si="79"/>
        <v>967.9</v>
      </c>
      <c r="E557" s="19">
        <f t="shared" si="79"/>
        <v>967.9</v>
      </c>
      <c r="F557" s="19">
        <f t="shared" si="75"/>
        <v>100</v>
      </c>
      <c r="G557" s="50"/>
    </row>
    <row r="558" spans="1:7" s="40" customFormat="1" ht="57" customHeight="1">
      <c r="A558" s="42" t="s">
        <v>168</v>
      </c>
      <c r="B558" s="45" t="s">
        <v>305</v>
      </c>
      <c r="C558" s="19">
        <v>967.9</v>
      </c>
      <c r="D558" s="19">
        <v>967.9</v>
      </c>
      <c r="E558" s="19">
        <v>967.9</v>
      </c>
      <c r="F558" s="19">
        <f t="shared" si="75"/>
        <v>100</v>
      </c>
      <c r="G558" s="50"/>
    </row>
    <row r="559" spans="1:9" s="40" customFormat="1" ht="37.5">
      <c r="A559" s="42" t="s">
        <v>709</v>
      </c>
      <c r="B559" s="45" t="s">
        <v>304</v>
      </c>
      <c r="C559" s="19">
        <f>C560+C565+C578+C583</f>
        <v>14978.699999999999</v>
      </c>
      <c r="D559" s="19">
        <f>D560+D565+D578+D583</f>
        <v>14978.699999999997</v>
      </c>
      <c r="E559" s="19">
        <f>E560+E565+E578+E583</f>
        <v>14155.355399999999</v>
      </c>
      <c r="F559" s="19">
        <f t="shared" si="75"/>
        <v>94.50323058743416</v>
      </c>
      <c r="G559" s="50">
        <f>C559</f>
        <v>14978.699999999999</v>
      </c>
      <c r="H559" s="50">
        <f>D559</f>
        <v>14978.699999999997</v>
      </c>
      <c r="I559" s="50">
        <f>E559</f>
        <v>14155.355399999999</v>
      </c>
    </row>
    <row r="560" spans="1:7" s="40" customFormat="1" ht="76.5" customHeight="1">
      <c r="A560" s="42" t="s">
        <v>160</v>
      </c>
      <c r="B560" s="45" t="s">
        <v>303</v>
      </c>
      <c r="C560" s="19">
        <f aca="true" t="shared" si="80" ref="C560:E563">C561</f>
        <v>500</v>
      </c>
      <c r="D560" s="19">
        <f t="shared" si="80"/>
        <v>500</v>
      </c>
      <c r="E560" s="19">
        <f t="shared" si="80"/>
        <v>500</v>
      </c>
      <c r="F560" s="19">
        <f t="shared" si="75"/>
        <v>100</v>
      </c>
      <c r="G560" s="50"/>
    </row>
    <row r="561" spans="1:7" s="40" customFormat="1" ht="58.5" customHeight="1">
      <c r="A561" s="42" t="s">
        <v>724</v>
      </c>
      <c r="B561" s="45" t="s">
        <v>302</v>
      </c>
      <c r="C561" s="19">
        <f t="shared" si="80"/>
        <v>500</v>
      </c>
      <c r="D561" s="19">
        <f t="shared" si="80"/>
        <v>500</v>
      </c>
      <c r="E561" s="19">
        <f t="shared" si="80"/>
        <v>500</v>
      </c>
      <c r="F561" s="19">
        <f t="shared" si="75"/>
        <v>100</v>
      </c>
      <c r="G561" s="50"/>
    </row>
    <row r="562" spans="1:7" s="40" customFormat="1" ht="96.75" customHeight="1">
      <c r="A562" s="42" t="s">
        <v>725</v>
      </c>
      <c r="B562" s="45" t="s">
        <v>301</v>
      </c>
      <c r="C562" s="19">
        <f t="shared" si="80"/>
        <v>500</v>
      </c>
      <c r="D562" s="19">
        <f t="shared" si="80"/>
        <v>500</v>
      </c>
      <c r="E562" s="19">
        <f t="shared" si="80"/>
        <v>500</v>
      </c>
      <c r="F562" s="19">
        <f t="shared" si="75"/>
        <v>100</v>
      </c>
      <c r="G562" s="50"/>
    </row>
    <row r="563" spans="1:7" s="40" customFormat="1" ht="119.25" customHeight="1">
      <c r="A563" s="42" t="s">
        <v>710</v>
      </c>
      <c r="B563" s="45" t="s">
        <v>300</v>
      </c>
      <c r="C563" s="19">
        <f t="shared" si="80"/>
        <v>500</v>
      </c>
      <c r="D563" s="19">
        <f t="shared" si="80"/>
        <v>500</v>
      </c>
      <c r="E563" s="19">
        <f t="shared" si="80"/>
        <v>500</v>
      </c>
      <c r="F563" s="19">
        <f t="shared" si="75"/>
        <v>100</v>
      </c>
      <c r="G563" s="50"/>
    </row>
    <row r="564" spans="1:7" s="40" customFormat="1" ht="57" customHeight="1">
      <c r="A564" s="42" t="s">
        <v>168</v>
      </c>
      <c r="B564" s="45" t="s">
        <v>299</v>
      </c>
      <c r="C564" s="19">
        <v>500</v>
      </c>
      <c r="D564" s="19">
        <v>500</v>
      </c>
      <c r="E564" s="19">
        <v>500</v>
      </c>
      <c r="F564" s="19">
        <f t="shared" si="75"/>
        <v>100</v>
      </c>
      <c r="G564" s="50"/>
    </row>
    <row r="565" spans="1:7" s="40" customFormat="1" ht="57" customHeight="1">
      <c r="A565" s="42" t="s">
        <v>800</v>
      </c>
      <c r="B565" s="45" t="s">
        <v>298</v>
      </c>
      <c r="C565" s="19">
        <f>C566+C572</f>
        <v>13697</v>
      </c>
      <c r="D565" s="19">
        <f>D566+D572</f>
        <v>13696.999999999998</v>
      </c>
      <c r="E565" s="19">
        <f>E566+E572</f>
        <v>13315.443399999998</v>
      </c>
      <c r="F565" s="19">
        <f t="shared" si="75"/>
        <v>97.21430532233336</v>
      </c>
      <c r="G565" s="50"/>
    </row>
    <row r="566" spans="1:7" s="40" customFormat="1" ht="59.25" customHeight="1">
      <c r="A566" s="42" t="s">
        <v>123</v>
      </c>
      <c r="B566" s="45" t="s">
        <v>297</v>
      </c>
      <c r="C566" s="19">
        <f aca="true" t="shared" si="81" ref="C566:E567">C567</f>
        <v>11882.6</v>
      </c>
      <c r="D566" s="19">
        <f t="shared" si="81"/>
        <v>11882.599999999999</v>
      </c>
      <c r="E566" s="19">
        <f t="shared" si="81"/>
        <v>11882.599999999999</v>
      </c>
      <c r="F566" s="19">
        <f t="shared" si="75"/>
        <v>99.99999999999999</v>
      </c>
      <c r="G566" s="50"/>
    </row>
    <row r="567" spans="1:7" s="40" customFormat="1" ht="75.75" customHeight="1">
      <c r="A567" s="42" t="s">
        <v>124</v>
      </c>
      <c r="B567" s="45" t="s">
        <v>296</v>
      </c>
      <c r="C567" s="19">
        <f t="shared" si="81"/>
        <v>11882.6</v>
      </c>
      <c r="D567" s="19">
        <f t="shared" si="81"/>
        <v>11882.599999999999</v>
      </c>
      <c r="E567" s="19">
        <f t="shared" si="81"/>
        <v>11882.599999999999</v>
      </c>
      <c r="F567" s="19">
        <f t="shared" si="75"/>
        <v>99.99999999999999</v>
      </c>
      <c r="G567" s="50"/>
    </row>
    <row r="568" spans="1:7" s="40" customFormat="1" ht="75">
      <c r="A568" s="42" t="s">
        <v>125</v>
      </c>
      <c r="B568" s="45" t="s">
        <v>295</v>
      </c>
      <c r="C568" s="19">
        <f>C569+C570+C571</f>
        <v>11882.6</v>
      </c>
      <c r="D568" s="19">
        <f>D569+D570+D571</f>
        <v>11882.599999999999</v>
      </c>
      <c r="E568" s="19">
        <f>E569+E570+E571</f>
        <v>11882.599999999999</v>
      </c>
      <c r="F568" s="19">
        <f t="shared" si="75"/>
        <v>99.99999999999999</v>
      </c>
      <c r="G568" s="50"/>
    </row>
    <row r="569" spans="1:7" s="40" customFormat="1" ht="117.75" customHeight="1">
      <c r="A569" s="42" t="s">
        <v>1188</v>
      </c>
      <c r="B569" s="45" t="s">
        <v>294</v>
      </c>
      <c r="C569" s="19">
        <v>10717.8</v>
      </c>
      <c r="D569" s="19">
        <v>10717.80537</v>
      </c>
      <c r="E569" s="19">
        <v>10717.80537</v>
      </c>
      <c r="F569" s="19">
        <f t="shared" si="75"/>
        <v>100</v>
      </c>
      <c r="G569" s="50"/>
    </row>
    <row r="570" spans="1:7" s="40" customFormat="1" ht="40.5" customHeight="1">
      <c r="A570" s="42" t="s">
        <v>105</v>
      </c>
      <c r="B570" s="45" t="s">
        <v>293</v>
      </c>
      <c r="C570" s="19">
        <v>1159.7</v>
      </c>
      <c r="D570" s="19">
        <v>1159.74363</v>
      </c>
      <c r="E570" s="19">
        <v>1159.74363</v>
      </c>
      <c r="F570" s="19">
        <f t="shared" si="75"/>
        <v>100</v>
      </c>
      <c r="G570" s="50"/>
    </row>
    <row r="571" spans="1:7" s="40" customFormat="1" ht="22.5" customHeight="1">
      <c r="A571" s="42" t="s">
        <v>1190</v>
      </c>
      <c r="B571" s="45" t="s">
        <v>292</v>
      </c>
      <c r="C571" s="19">
        <v>5.1</v>
      </c>
      <c r="D571" s="19">
        <v>5.051</v>
      </c>
      <c r="E571" s="19">
        <v>5.051</v>
      </c>
      <c r="F571" s="19">
        <f t="shared" si="75"/>
        <v>100</v>
      </c>
      <c r="G571" s="50"/>
    </row>
    <row r="572" spans="1:7" s="40" customFormat="1" ht="36" customHeight="1">
      <c r="A572" s="42" t="s">
        <v>597</v>
      </c>
      <c r="B572" s="45" t="s">
        <v>291</v>
      </c>
      <c r="C572" s="19">
        <f aca="true" t="shared" si="82" ref="C572:E573">C573</f>
        <v>1814.4</v>
      </c>
      <c r="D572" s="19">
        <f t="shared" si="82"/>
        <v>1814.4</v>
      </c>
      <c r="E572" s="19">
        <f t="shared" si="82"/>
        <v>1432.8434</v>
      </c>
      <c r="F572" s="19">
        <f t="shared" si="75"/>
        <v>78.9706459435626</v>
      </c>
      <c r="G572" s="50"/>
    </row>
    <row r="573" spans="1:7" s="40" customFormat="1" ht="79.5" customHeight="1">
      <c r="A573" s="42" t="s">
        <v>711</v>
      </c>
      <c r="B573" s="45" t="s">
        <v>290</v>
      </c>
      <c r="C573" s="19">
        <f t="shared" si="82"/>
        <v>1814.4</v>
      </c>
      <c r="D573" s="19">
        <f t="shared" si="82"/>
        <v>1814.4</v>
      </c>
      <c r="E573" s="19">
        <f t="shared" si="82"/>
        <v>1432.8434</v>
      </c>
      <c r="F573" s="19">
        <f t="shared" si="75"/>
        <v>78.9706459435626</v>
      </c>
      <c r="G573" s="50"/>
    </row>
    <row r="574" spans="1:7" s="40" customFormat="1" ht="36" customHeight="1">
      <c r="A574" s="42" t="s">
        <v>1184</v>
      </c>
      <c r="B574" s="45" t="s">
        <v>289</v>
      </c>
      <c r="C574" s="19">
        <f>C575+C576+C577</f>
        <v>1814.4</v>
      </c>
      <c r="D574" s="19">
        <f>D575+D576+D577</f>
        <v>1814.4</v>
      </c>
      <c r="E574" s="19">
        <f>E575+E576+E577</f>
        <v>1432.8434</v>
      </c>
      <c r="F574" s="19">
        <f t="shared" si="75"/>
        <v>78.9706459435626</v>
      </c>
      <c r="G574" s="50"/>
    </row>
    <row r="575" spans="1:7" s="40" customFormat="1" ht="114.75" customHeight="1">
      <c r="A575" s="42" t="s">
        <v>1188</v>
      </c>
      <c r="B575" s="45" t="s">
        <v>288</v>
      </c>
      <c r="C575" s="19">
        <v>1728.4</v>
      </c>
      <c r="D575" s="19">
        <v>1728.4</v>
      </c>
      <c r="E575" s="19">
        <v>1393.02709</v>
      </c>
      <c r="F575" s="19">
        <f t="shared" si="75"/>
        <v>80.59633707475122</v>
      </c>
      <c r="G575" s="50"/>
    </row>
    <row r="576" spans="1:7" s="40" customFormat="1" ht="40.5" customHeight="1">
      <c r="A576" s="42" t="s">
        <v>105</v>
      </c>
      <c r="B576" s="45" t="s">
        <v>287</v>
      </c>
      <c r="C576" s="19">
        <v>83.2</v>
      </c>
      <c r="D576" s="19">
        <v>83.2</v>
      </c>
      <c r="E576" s="19">
        <v>37.21221</v>
      </c>
      <c r="F576" s="19">
        <f t="shared" si="75"/>
        <v>44.72621394230769</v>
      </c>
      <c r="G576" s="50"/>
    </row>
    <row r="577" spans="1:7" s="40" customFormat="1" ht="21" customHeight="1">
      <c r="A577" s="42" t="s">
        <v>1190</v>
      </c>
      <c r="B577" s="45" t="s">
        <v>286</v>
      </c>
      <c r="C577" s="19">
        <v>2.8</v>
      </c>
      <c r="D577" s="19">
        <v>2.8</v>
      </c>
      <c r="E577" s="19">
        <v>2.6041</v>
      </c>
      <c r="F577" s="19">
        <f t="shared" si="75"/>
        <v>93.00357142857142</v>
      </c>
      <c r="G577" s="50"/>
    </row>
    <row r="578" spans="1:7" s="40" customFormat="1" ht="78" customHeight="1">
      <c r="A578" s="42" t="s">
        <v>113</v>
      </c>
      <c r="B578" s="45" t="s">
        <v>283</v>
      </c>
      <c r="C578" s="19">
        <f>C579</f>
        <v>1.8</v>
      </c>
      <c r="D578" s="19">
        <f>D579</f>
        <v>1.8</v>
      </c>
      <c r="E578" s="19">
        <f aca="true" t="shared" si="83" ref="C578:E581">E579</f>
        <v>1.744</v>
      </c>
      <c r="F578" s="19">
        <f t="shared" si="75"/>
        <v>96.88888888888889</v>
      </c>
      <c r="G578" s="50"/>
    </row>
    <row r="579" spans="1:7" s="40" customFormat="1" ht="37.5">
      <c r="A579" s="42" t="s">
        <v>582</v>
      </c>
      <c r="B579" s="45" t="s">
        <v>284</v>
      </c>
      <c r="C579" s="19">
        <f>C580</f>
        <v>1.8</v>
      </c>
      <c r="D579" s="19">
        <f>D580</f>
        <v>1.8</v>
      </c>
      <c r="E579" s="19">
        <f t="shared" si="83"/>
        <v>1.744</v>
      </c>
      <c r="F579" s="19">
        <f>E579*100/D579</f>
        <v>96.88888888888889</v>
      </c>
      <c r="G579" s="50"/>
    </row>
    <row r="580" spans="1:7" s="40" customFormat="1" ht="75.75" customHeight="1">
      <c r="A580" s="42" t="s">
        <v>114</v>
      </c>
      <c r="B580" s="45" t="s">
        <v>285</v>
      </c>
      <c r="C580" s="19">
        <f t="shared" si="83"/>
        <v>1.8</v>
      </c>
      <c r="D580" s="19">
        <f t="shared" si="83"/>
        <v>1.8</v>
      </c>
      <c r="E580" s="19">
        <f t="shared" si="83"/>
        <v>1.744</v>
      </c>
      <c r="F580" s="19">
        <f t="shared" si="75"/>
        <v>96.88888888888889</v>
      </c>
      <c r="G580" s="50"/>
    </row>
    <row r="581" spans="1:7" s="40" customFormat="1" ht="37.5">
      <c r="A581" s="42" t="s">
        <v>163</v>
      </c>
      <c r="B581" s="45" t="s">
        <v>282</v>
      </c>
      <c r="C581" s="19">
        <f t="shared" si="83"/>
        <v>1.8</v>
      </c>
      <c r="D581" s="19">
        <f t="shared" si="83"/>
        <v>1.8</v>
      </c>
      <c r="E581" s="19">
        <f t="shared" si="83"/>
        <v>1.744</v>
      </c>
      <c r="F581" s="19">
        <f t="shared" si="75"/>
        <v>96.88888888888889</v>
      </c>
      <c r="G581" s="50"/>
    </row>
    <row r="582" spans="1:7" s="40" customFormat="1" ht="40.5" customHeight="1">
      <c r="A582" s="42" t="s">
        <v>105</v>
      </c>
      <c r="B582" s="45" t="s">
        <v>281</v>
      </c>
      <c r="C582" s="19">
        <v>1.8</v>
      </c>
      <c r="D582" s="19">
        <v>1.8</v>
      </c>
      <c r="E582" s="19">
        <v>1.744</v>
      </c>
      <c r="F582" s="19">
        <f t="shared" si="75"/>
        <v>96.88888888888889</v>
      </c>
      <c r="G582" s="50"/>
    </row>
    <row r="583" spans="1:7" s="40" customFormat="1" ht="59.25" customHeight="1">
      <c r="A583" s="42" t="s">
        <v>172</v>
      </c>
      <c r="B583" s="45" t="s">
        <v>279</v>
      </c>
      <c r="C583" s="19">
        <f aca="true" t="shared" si="84" ref="C583:E585">C584</f>
        <v>779.9</v>
      </c>
      <c r="D583" s="19">
        <f t="shared" si="84"/>
        <v>779.9</v>
      </c>
      <c r="E583" s="19">
        <f t="shared" si="84"/>
        <v>338.168</v>
      </c>
      <c r="F583" s="19">
        <f t="shared" si="75"/>
        <v>43.36043082446468</v>
      </c>
      <c r="G583" s="50"/>
    </row>
    <row r="584" spans="1:7" s="40" customFormat="1" ht="23.25" customHeight="1">
      <c r="A584" s="42" t="s">
        <v>173</v>
      </c>
      <c r="B584" s="45" t="s">
        <v>280</v>
      </c>
      <c r="C584" s="19">
        <f t="shared" si="84"/>
        <v>779.9</v>
      </c>
      <c r="D584" s="19">
        <f t="shared" si="84"/>
        <v>779.9</v>
      </c>
      <c r="E584" s="19">
        <f t="shared" si="84"/>
        <v>338.168</v>
      </c>
      <c r="F584" s="19">
        <f t="shared" si="75"/>
        <v>43.36043082446468</v>
      </c>
      <c r="G584" s="50"/>
    </row>
    <row r="585" spans="1:7" s="40" customFormat="1" ht="226.5" customHeight="1">
      <c r="A585" s="42" t="s">
        <v>712</v>
      </c>
      <c r="B585" s="45" t="s">
        <v>278</v>
      </c>
      <c r="C585" s="19">
        <f t="shared" si="84"/>
        <v>779.9</v>
      </c>
      <c r="D585" s="19">
        <f t="shared" si="84"/>
        <v>779.9</v>
      </c>
      <c r="E585" s="19">
        <f t="shared" si="84"/>
        <v>338.168</v>
      </c>
      <c r="F585" s="19">
        <f t="shared" si="75"/>
        <v>43.36043082446468</v>
      </c>
      <c r="G585" s="50"/>
    </row>
    <row r="586" spans="1:7" s="40" customFormat="1" ht="60.75" customHeight="1">
      <c r="A586" s="42" t="s">
        <v>168</v>
      </c>
      <c r="B586" s="45" t="s">
        <v>277</v>
      </c>
      <c r="C586" s="19">
        <v>779.9</v>
      </c>
      <c r="D586" s="19">
        <v>779.9</v>
      </c>
      <c r="E586" s="19">
        <v>338.168</v>
      </c>
      <c r="F586" s="19">
        <f t="shared" si="75"/>
        <v>43.36043082446468</v>
      </c>
      <c r="G586" s="50"/>
    </row>
    <row r="587" spans="1:7" s="40" customFormat="1" ht="27" customHeight="1">
      <c r="A587" s="42" t="s">
        <v>450</v>
      </c>
      <c r="B587" s="45" t="s">
        <v>1265</v>
      </c>
      <c r="C587" s="19">
        <f aca="true" t="shared" si="85" ref="C587:D592">C588</f>
        <v>505</v>
      </c>
      <c r="D587" s="19">
        <f t="shared" si="85"/>
        <v>505</v>
      </c>
      <c r="E587" s="19">
        <f aca="true" t="shared" si="86" ref="E587:E592">E588</f>
        <v>395.801</v>
      </c>
      <c r="F587" s="19">
        <f t="shared" si="75"/>
        <v>78.37643564356435</v>
      </c>
      <c r="G587" s="50"/>
    </row>
    <row r="588" spans="1:7" s="40" customFormat="1" ht="23.25" customHeight="1">
      <c r="A588" s="42" t="s">
        <v>451</v>
      </c>
      <c r="B588" s="45" t="s">
        <v>1264</v>
      </c>
      <c r="C588" s="19">
        <f t="shared" si="85"/>
        <v>505</v>
      </c>
      <c r="D588" s="19">
        <f t="shared" si="85"/>
        <v>505</v>
      </c>
      <c r="E588" s="19">
        <f t="shared" si="86"/>
        <v>395.801</v>
      </c>
      <c r="F588" s="19">
        <f t="shared" si="75"/>
        <v>78.37643564356435</v>
      </c>
      <c r="G588" s="50"/>
    </row>
    <row r="589" spans="1:7" s="40" customFormat="1" ht="94.5" customHeight="1">
      <c r="A589" s="42" t="s">
        <v>452</v>
      </c>
      <c r="B589" s="45" t="s">
        <v>1263</v>
      </c>
      <c r="C589" s="19">
        <f t="shared" si="85"/>
        <v>505</v>
      </c>
      <c r="D589" s="19">
        <f t="shared" si="85"/>
        <v>505</v>
      </c>
      <c r="E589" s="19">
        <f t="shared" si="86"/>
        <v>395.801</v>
      </c>
      <c r="F589" s="19">
        <f t="shared" si="75"/>
        <v>78.37643564356435</v>
      </c>
      <c r="G589" s="50"/>
    </row>
    <row r="590" spans="1:7" s="40" customFormat="1" ht="37.5">
      <c r="A590" s="42" t="s">
        <v>582</v>
      </c>
      <c r="B590" s="45" t="s">
        <v>1262</v>
      </c>
      <c r="C590" s="19">
        <f t="shared" si="85"/>
        <v>505</v>
      </c>
      <c r="D590" s="19">
        <f t="shared" si="85"/>
        <v>505</v>
      </c>
      <c r="E590" s="19">
        <f t="shared" si="86"/>
        <v>395.801</v>
      </c>
      <c r="F590" s="19">
        <f t="shared" si="75"/>
        <v>78.37643564356435</v>
      </c>
      <c r="G590" s="50"/>
    </row>
    <row r="591" spans="1:7" s="40" customFormat="1" ht="78" customHeight="1">
      <c r="A591" s="42" t="s">
        <v>375</v>
      </c>
      <c r="B591" s="45" t="s">
        <v>1261</v>
      </c>
      <c r="C591" s="19">
        <f t="shared" si="85"/>
        <v>505</v>
      </c>
      <c r="D591" s="19">
        <f t="shared" si="85"/>
        <v>505</v>
      </c>
      <c r="E591" s="19">
        <f t="shared" si="86"/>
        <v>395.801</v>
      </c>
      <c r="F591" s="19">
        <f t="shared" si="75"/>
        <v>78.37643564356435</v>
      </c>
      <c r="G591" s="50"/>
    </row>
    <row r="592" spans="1:7" s="40" customFormat="1" ht="57.75" customHeight="1">
      <c r="A592" s="42" t="s">
        <v>453</v>
      </c>
      <c r="B592" s="45" t="s">
        <v>1260</v>
      </c>
      <c r="C592" s="19">
        <f t="shared" si="85"/>
        <v>505</v>
      </c>
      <c r="D592" s="19">
        <f t="shared" si="85"/>
        <v>505</v>
      </c>
      <c r="E592" s="19">
        <f t="shared" si="86"/>
        <v>395.801</v>
      </c>
      <c r="F592" s="19">
        <f t="shared" si="75"/>
        <v>78.37643564356435</v>
      </c>
      <c r="G592" s="50"/>
    </row>
    <row r="593" spans="1:7" s="40" customFormat="1" ht="36.75" customHeight="1">
      <c r="A593" s="42" t="s">
        <v>105</v>
      </c>
      <c r="B593" s="45" t="s">
        <v>1259</v>
      </c>
      <c r="C593" s="19">
        <v>505</v>
      </c>
      <c r="D593" s="19">
        <v>505</v>
      </c>
      <c r="E593" s="19">
        <v>395.801</v>
      </c>
      <c r="F593" s="19">
        <f aca="true" t="shared" si="87" ref="F593:F656">E593*100/D593</f>
        <v>78.37643564356435</v>
      </c>
      <c r="G593" s="50"/>
    </row>
    <row r="594" spans="1:7" s="40" customFormat="1" ht="62.25" customHeight="1">
      <c r="A594" s="42" t="s">
        <v>119</v>
      </c>
      <c r="B594" s="45" t="s">
        <v>842</v>
      </c>
      <c r="C594" s="19">
        <f>C595+C621</f>
        <v>54584.3</v>
      </c>
      <c r="D594" s="19">
        <f>D595+D621</f>
        <v>54584.27412</v>
      </c>
      <c r="E594" s="19">
        <f>E595+E621</f>
        <v>37472.636620000005</v>
      </c>
      <c r="F594" s="19">
        <f t="shared" si="87"/>
        <v>68.6509754395906</v>
      </c>
      <c r="G594" s="50"/>
    </row>
    <row r="595" spans="1:7" s="46" customFormat="1" ht="18.75">
      <c r="A595" s="42" t="s">
        <v>1071</v>
      </c>
      <c r="B595" s="45" t="s">
        <v>871</v>
      </c>
      <c r="C595" s="19">
        <f>C596</f>
        <v>51545.5</v>
      </c>
      <c r="D595" s="19">
        <f>D596</f>
        <v>51545.47412</v>
      </c>
      <c r="E595" s="19">
        <f>E596</f>
        <v>34502.00944</v>
      </c>
      <c r="F595" s="19">
        <f t="shared" si="87"/>
        <v>66.93508989688968</v>
      </c>
      <c r="G595" s="50"/>
    </row>
    <row r="596" spans="1:7" s="46" customFormat="1" ht="18.75">
      <c r="A596" s="42" t="s">
        <v>983</v>
      </c>
      <c r="B596" s="45" t="s">
        <v>872</v>
      </c>
      <c r="C596" s="19">
        <f>C597+C612</f>
        <v>51545.5</v>
      </c>
      <c r="D596" s="19">
        <f>D597+D612</f>
        <v>51545.47412</v>
      </c>
      <c r="E596" s="19">
        <f>E597+E612</f>
        <v>34502.00944</v>
      </c>
      <c r="F596" s="19">
        <f t="shared" si="87"/>
        <v>66.93508989688968</v>
      </c>
      <c r="G596" s="50"/>
    </row>
    <row r="597" spans="1:7" s="40" customFormat="1" ht="55.5" customHeight="1">
      <c r="A597" s="42" t="s">
        <v>587</v>
      </c>
      <c r="B597" s="45" t="s">
        <v>1121</v>
      </c>
      <c r="C597" s="19">
        <f aca="true" t="shared" si="88" ref="C597:E598">C598</f>
        <v>50680.5</v>
      </c>
      <c r="D597" s="19">
        <f t="shared" si="88"/>
        <v>50680.47412</v>
      </c>
      <c r="E597" s="19">
        <f t="shared" si="88"/>
        <v>33637.00944</v>
      </c>
      <c r="F597" s="19">
        <f t="shared" si="87"/>
        <v>66.37074736190334</v>
      </c>
      <c r="G597" s="50"/>
    </row>
    <row r="598" spans="1:7" s="40" customFormat="1" ht="37.5">
      <c r="A598" s="42" t="s">
        <v>582</v>
      </c>
      <c r="B598" s="45" t="s">
        <v>1120</v>
      </c>
      <c r="C598" s="19">
        <f t="shared" si="88"/>
        <v>50680.5</v>
      </c>
      <c r="D598" s="19">
        <f t="shared" si="88"/>
        <v>50680.47412</v>
      </c>
      <c r="E598" s="19">
        <f t="shared" si="88"/>
        <v>33637.00944</v>
      </c>
      <c r="F598" s="19">
        <f t="shared" si="87"/>
        <v>66.37074736190334</v>
      </c>
      <c r="G598" s="50"/>
    </row>
    <row r="599" spans="1:7" s="40" customFormat="1" ht="59.25" customHeight="1">
      <c r="A599" s="42" t="s">
        <v>588</v>
      </c>
      <c r="B599" s="45" t="s">
        <v>1119</v>
      </c>
      <c r="C599" s="19">
        <f>C600+C602+C604+C606+C608+C610</f>
        <v>50680.5</v>
      </c>
      <c r="D599" s="19">
        <f>D600+D602+D604+D606+D608+D610</f>
        <v>50680.47412</v>
      </c>
      <c r="E599" s="19">
        <f>E600+E602+E604+E606+E608+E610</f>
        <v>33637.00944</v>
      </c>
      <c r="F599" s="19">
        <f t="shared" si="87"/>
        <v>66.37074736190334</v>
      </c>
      <c r="G599" s="50"/>
    </row>
    <row r="600" spans="1:7" s="40" customFormat="1" ht="102" customHeight="1">
      <c r="A600" s="42" t="s">
        <v>366</v>
      </c>
      <c r="B600" s="45" t="s">
        <v>1118</v>
      </c>
      <c r="C600" s="19">
        <f>C601</f>
        <v>13687.6</v>
      </c>
      <c r="D600" s="19">
        <f>D601</f>
        <v>13687.57412</v>
      </c>
      <c r="E600" s="19">
        <f>E601</f>
        <v>13687.57412</v>
      </c>
      <c r="F600" s="19">
        <f t="shared" si="87"/>
        <v>100</v>
      </c>
      <c r="G600" s="50"/>
    </row>
    <row r="601" spans="1:7" s="40" customFormat="1" ht="54.75" customHeight="1">
      <c r="A601" s="42" t="s">
        <v>168</v>
      </c>
      <c r="B601" s="45" t="s">
        <v>1117</v>
      </c>
      <c r="C601" s="19">
        <v>13687.6</v>
      </c>
      <c r="D601" s="19">
        <v>13687.57412</v>
      </c>
      <c r="E601" s="19">
        <v>13687.57412</v>
      </c>
      <c r="F601" s="19">
        <f t="shared" si="87"/>
        <v>100</v>
      </c>
      <c r="G601" s="50"/>
    </row>
    <row r="602" spans="1:7" s="40" customFormat="1" ht="37.5">
      <c r="A602" s="42" t="s">
        <v>163</v>
      </c>
      <c r="B602" s="45" t="s">
        <v>1116</v>
      </c>
      <c r="C602" s="19">
        <f>C603</f>
        <v>1374.3</v>
      </c>
      <c r="D602" s="19">
        <f>D603</f>
        <v>1374.3</v>
      </c>
      <c r="E602" s="19">
        <f>E603</f>
        <v>1374.3</v>
      </c>
      <c r="F602" s="19">
        <f t="shared" si="87"/>
        <v>100</v>
      </c>
      <c r="G602" s="50"/>
    </row>
    <row r="603" spans="1:7" s="40" customFormat="1" ht="60" customHeight="1">
      <c r="A603" s="42" t="s">
        <v>168</v>
      </c>
      <c r="B603" s="45" t="s">
        <v>1115</v>
      </c>
      <c r="C603" s="19">
        <v>1374.3</v>
      </c>
      <c r="D603" s="19">
        <v>1374.3</v>
      </c>
      <c r="E603" s="19">
        <v>1374.3</v>
      </c>
      <c r="F603" s="19">
        <f t="shared" si="87"/>
        <v>100</v>
      </c>
      <c r="G603" s="50"/>
    </row>
    <row r="604" spans="1:7" s="40" customFormat="1" ht="93.75" customHeight="1">
      <c r="A604" s="42" t="s">
        <v>609</v>
      </c>
      <c r="B604" s="45" t="s">
        <v>1114</v>
      </c>
      <c r="C604" s="19">
        <f>C605</f>
        <v>21384.3</v>
      </c>
      <c r="D604" s="19">
        <f>D605</f>
        <v>21384.3</v>
      </c>
      <c r="E604" s="19">
        <f>E605</f>
        <v>5814.56482</v>
      </c>
      <c r="F604" s="19">
        <f t="shared" si="87"/>
        <v>27.190812044350295</v>
      </c>
      <c r="G604" s="50"/>
    </row>
    <row r="605" spans="1:7" s="40" customFormat="1" ht="59.25" customHeight="1">
      <c r="A605" s="42" t="s">
        <v>168</v>
      </c>
      <c r="B605" s="45" t="s">
        <v>1113</v>
      </c>
      <c r="C605" s="19">
        <v>21384.3</v>
      </c>
      <c r="D605" s="19">
        <v>21384.3</v>
      </c>
      <c r="E605" s="19">
        <v>5814.56482</v>
      </c>
      <c r="F605" s="19">
        <f t="shared" si="87"/>
        <v>27.190812044350295</v>
      </c>
      <c r="G605" s="50"/>
    </row>
    <row r="606" spans="1:7" s="40" customFormat="1" ht="216.75" customHeight="1">
      <c r="A606" s="42" t="s">
        <v>1187</v>
      </c>
      <c r="B606" s="45" t="s">
        <v>1112</v>
      </c>
      <c r="C606" s="19">
        <f>C607</f>
        <v>62.5</v>
      </c>
      <c r="D606" s="19">
        <f>D607</f>
        <v>62.5</v>
      </c>
      <c r="E606" s="19">
        <f>E607</f>
        <v>41.664</v>
      </c>
      <c r="F606" s="19">
        <f t="shared" si="87"/>
        <v>66.6624</v>
      </c>
      <c r="G606" s="50"/>
    </row>
    <row r="607" spans="1:7" s="40" customFormat="1" ht="55.5" customHeight="1">
      <c r="A607" s="42" t="s">
        <v>168</v>
      </c>
      <c r="B607" s="45" t="s">
        <v>1111</v>
      </c>
      <c r="C607" s="19">
        <v>62.5</v>
      </c>
      <c r="D607" s="19">
        <v>62.5</v>
      </c>
      <c r="E607" s="19">
        <v>41.664</v>
      </c>
      <c r="F607" s="19">
        <f t="shared" si="87"/>
        <v>66.6624</v>
      </c>
      <c r="G607" s="50"/>
    </row>
    <row r="608" spans="1:7" s="40" customFormat="1" ht="207.75" customHeight="1">
      <c r="A608" s="42" t="s">
        <v>982</v>
      </c>
      <c r="B608" s="45" t="s">
        <v>1110</v>
      </c>
      <c r="C608" s="19">
        <f>C609</f>
        <v>39.9</v>
      </c>
      <c r="D608" s="19">
        <f>D609</f>
        <v>39.9</v>
      </c>
      <c r="E608" s="19">
        <f>E609</f>
        <v>39.9</v>
      </c>
      <c r="F608" s="19">
        <f t="shared" si="87"/>
        <v>100</v>
      </c>
      <c r="G608" s="50"/>
    </row>
    <row r="609" spans="1:7" s="40" customFormat="1" ht="60" customHeight="1">
      <c r="A609" s="42" t="s">
        <v>168</v>
      </c>
      <c r="B609" s="45" t="s">
        <v>1109</v>
      </c>
      <c r="C609" s="19">
        <v>39.9</v>
      </c>
      <c r="D609" s="19">
        <v>39.9</v>
      </c>
      <c r="E609" s="19">
        <v>39.9</v>
      </c>
      <c r="F609" s="19">
        <f t="shared" si="87"/>
        <v>100</v>
      </c>
      <c r="G609" s="50"/>
    </row>
    <row r="610" spans="1:7" s="40" customFormat="1" ht="85.5" customHeight="1">
      <c r="A610" s="42" t="s">
        <v>589</v>
      </c>
      <c r="B610" s="45" t="s">
        <v>1108</v>
      </c>
      <c r="C610" s="19">
        <f>C611</f>
        <v>14131.9</v>
      </c>
      <c r="D610" s="19">
        <f>D611</f>
        <v>14131.9</v>
      </c>
      <c r="E610" s="19">
        <f>E611</f>
        <v>12679.0065</v>
      </c>
      <c r="F610" s="19">
        <f t="shared" si="87"/>
        <v>89.71905051691563</v>
      </c>
      <c r="G610" s="50"/>
    </row>
    <row r="611" spans="1:7" s="40" customFormat="1" ht="62.25" customHeight="1">
      <c r="A611" s="42" t="s">
        <v>168</v>
      </c>
      <c r="B611" s="45" t="s">
        <v>1107</v>
      </c>
      <c r="C611" s="19">
        <v>14131.9</v>
      </c>
      <c r="D611" s="19">
        <v>14131.9</v>
      </c>
      <c r="E611" s="19">
        <v>12679.0065</v>
      </c>
      <c r="F611" s="19">
        <f t="shared" si="87"/>
        <v>89.71905051691563</v>
      </c>
      <c r="G611" s="50"/>
    </row>
    <row r="612" spans="1:7" s="40" customFormat="1" ht="57.75" customHeight="1">
      <c r="A612" s="42" t="s">
        <v>596</v>
      </c>
      <c r="B612" s="45" t="s">
        <v>1106</v>
      </c>
      <c r="C612" s="19">
        <f aca="true" t="shared" si="89" ref="C612:E613">C613</f>
        <v>865</v>
      </c>
      <c r="D612" s="19">
        <f t="shared" si="89"/>
        <v>865</v>
      </c>
      <c r="E612" s="19">
        <f t="shared" si="89"/>
        <v>865</v>
      </c>
      <c r="F612" s="19">
        <f t="shared" si="87"/>
        <v>100</v>
      </c>
      <c r="G612" s="50"/>
    </row>
    <row r="613" spans="1:7" s="40" customFormat="1" ht="38.25" customHeight="1">
      <c r="A613" s="42" t="s">
        <v>597</v>
      </c>
      <c r="B613" s="45" t="s">
        <v>1105</v>
      </c>
      <c r="C613" s="19">
        <f t="shared" si="89"/>
        <v>865</v>
      </c>
      <c r="D613" s="19">
        <f t="shared" si="89"/>
        <v>865</v>
      </c>
      <c r="E613" s="19">
        <f t="shared" si="89"/>
        <v>865</v>
      </c>
      <c r="F613" s="19">
        <f t="shared" si="87"/>
        <v>100</v>
      </c>
      <c r="G613" s="50"/>
    </row>
    <row r="614" spans="1:7" s="40" customFormat="1" ht="117.75" customHeight="1">
      <c r="A614" s="42" t="s">
        <v>10</v>
      </c>
      <c r="B614" s="45" t="s">
        <v>1104</v>
      </c>
      <c r="C614" s="19">
        <f>C615+C617+C619</f>
        <v>865</v>
      </c>
      <c r="D614" s="19">
        <f>D615+D617+D619</f>
        <v>865</v>
      </c>
      <c r="E614" s="19">
        <f>E615+E617+E619</f>
        <v>865</v>
      </c>
      <c r="F614" s="19">
        <f t="shared" si="87"/>
        <v>100</v>
      </c>
      <c r="G614" s="50"/>
    </row>
    <row r="615" spans="1:7" s="40" customFormat="1" ht="55.5" customHeight="1">
      <c r="A615" s="42" t="s">
        <v>128</v>
      </c>
      <c r="B615" s="45" t="s">
        <v>1103</v>
      </c>
      <c r="C615" s="19">
        <f>C616</f>
        <v>535.1</v>
      </c>
      <c r="D615" s="19">
        <f>D616</f>
        <v>535.1</v>
      </c>
      <c r="E615" s="19">
        <f>E616</f>
        <v>535.1</v>
      </c>
      <c r="F615" s="19">
        <f t="shared" si="87"/>
        <v>100</v>
      </c>
      <c r="G615" s="50"/>
    </row>
    <row r="616" spans="1:7" s="40" customFormat="1" ht="57" customHeight="1">
      <c r="A616" s="42" t="s">
        <v>168</v>
      </c>
      <c r="B616" s="45" t="s">
        <v>1102</v>
      </c>
      <c r="C616" s="19">
        <v>535.1</v>
      </c>
      <c r="D616" s="19">
        <v>535.1</v>
      </c>
      <c r="E616" s="19">
        <v>535.1</v>
      </c>
      <c r="F616" s="19">
        <f t="shared" si="87"/>
        <v>100</v>
      </c>
      <c r="G616" s="50"/>
    </row>
    <row r="617" spans="1:7" s="40" customFormat="1" ht="191.25" customHeight="1">
      <c r="A617" s="42" t="s">
        <v>610</v>
      </c>
      <c r="B617" s="45" t="s">
        <v>1101</v>
      </c>
      <c r="C617" s="19">
        <f>C618</f>
        <v>100</v>
      </c>
      <c r="D617" s="19">
        <f>D618</f>
        <v>100</v>
      </c>
      <c r="E617" s="19">
        <f>E618</f>
        <v>100</v>
      </c>
      <c r="F617" s="19">
        <f t="shared" si="87"/>
        <v>100</v>
      </c>
      <c r="G617" s="50"/>
    </row>
    <row r="618" spans="1:7" s="40" customFormat="1" ht="57.75" customHeight="1">
      <c r="A618" s="42" t="s">
        <v>168</v>
      </c>
      <c r="B618" s="45" t="s">
        <v>1100</v>
      </c>
      <c r="C618" s="19">
        <v>100</v>
      </c>
      <c r="D618" s="19">
        <v>100</v>
      </c>
      <c r="E618" s="19">
        <v>100</v>
      </c>
      <c r="F618" s="19">
        <f t="shared" si="87"/>
        <v>100</v>
      </c>
      <c r="G618" s="50"/>
    </row>
    <row r="619" spans="1:7" s="40" customFormat="1" ht="75">
      <c r="A619" s="42" t="s">
        <v>611</v>
      </c>
      <c r="B619" s="45" t="s">
        <v>1099</v>
      </c>
      <c r="C619" s="19">
        <f>C620</f>
        <v>229.9</v>
      </c>
      <c r="D619" s="19">
        <f>D620</f>
        <v>229.9</v>
      </c>
      <c r="E619" s="19">
        <f>E620</f>
        <v>229.9</v>
      </c>
      <c r="F619" s="19">
        <f t="shared" si="87"/>
        <v>100</v>
      </c>
      <c r="G619" s="50"/>
    </row>
    <row r="620" spans="1:7" s="40" customFormat="1" ht="58.5" customHeight="1">
      <c r="A620" s="42" t="s">
        <v>168</v>
      </c>
      <c r="B620" s="45" t="s">
        <v>1098</v>
      </c>
      <c r="C620" s="19">
        <v>229.9</v>
      </c>
      <c r="D620" s="19">
        <v>229.9</v>
      </c>
      <c r="E620" s="19">
        <v>229.9</v>
      </c>
      <c r="F620" s="19">
        <f t="shared" si="87"/>
        <v>100</v>
      </c>
      <c r="G620" s="50"/>
    </row>
    <row r="621" spans="1:9" s="40" customFormat="1" ht="29.25" customHeight="1">
      <c r="A621" s="42" t="s">
        <v>446</v>
      </c>
      <c r="B621" s="45" t="s">
        <v>1285</v>
      </c>
      <c r="C621" s="19">
        <f>C622+C628</f>
        <v>3038.8</v>
      </c>
      <c r="D621" s="19">
        <f>D622+D628</f>
        <v>3038.8</v>
      </c>
      <c r="E621" s="19">
        <f>E622+E628</f>
        <v>2970.62718</v>
      </c>
      <c r="F621" s="19">
        <f t="shared" si="87"/>
        <v>97.75658746873765</v>
      </c>
      <c r="G621" s="50">
        <f>C622+C628</f>
        <v>3038.8</v>
      </c>
      <c r="H621" s="50">
        <f>D622+D628</f>
        <v>3038.8</v>
      </c>
      <c r="I621" s="50">
        <f>E622+E628</f>
        <v>2970.62718</v>
      </c>
    </row>
    <row r="622" spans="1:9" s="40" customFormat="1" ht="18.75">
      <c r="A622" s="42" t="s">
        <v>447</v>
      </c>
      <c r="B622" s="45" t="s">
        <v>1284</v>
      </c>
      <c r="C622" s="19">
        <f aca="true" t="shared" si="90" ref="C622:E626">C623</f>
        <v>1692.2</v>
      </c>
      <c r="D622" s="19">
        <f t="shared" si="90"/>
        <v>1692.2</v>
      </c>
      <c r="E622" s="19">
        <f t="shared" si="90"/>
        <v>1690.6</v>
      </c>
      <c r="F622" s="19">
        <f t="shared" si="87"/>
        <v>99.90544852854272</v>
      </c>
      <c r="G622" s="50">
        <f>C622</f>
        <v>1692.2</v>
      </c>
      <c r="H622" s="50">
        <f>D622</f>
        <v>1692.2</v>
      </c>
      <c r="I622" s="50">
        <f>E622</f>
        <v>1690.6</v>
      </c>
    </row>
    <row r="623" spans="1:7" s="40" customFormat="1" ht="57.75" customHeight="1">
      <c r="A623" s="42" t="s">
        <v>587</v>
      </c>
      <c r="B623" s="45" t="s">
        <v>1283</v>
      </c>
      <c r="C623" s="19">
        <f t="shared" si="90"/>
        <v>1692.2</v>
      </c>
      <c r="D623" s="19">
        <f t="shared" si="90"/>
        <v>1692.2</v>
      </c>
      <c r="E623" s="19">
        <f t="shared" si="90"/>
        <v>1690.6</v>
      </c>
      <c r="F623" s="19">
        <f t="shared" si="87"/>
        <v>99.90544852854272</v>
      </c>
      <c r="G623" s="50"/>
    </row>
    <row r="624" spans="1:7" s="40" customFormat="1" ht="37.5">
      <c r="A624" s="42" t="s">
        <v>582</v>
      </c>
      <c r="B624" s="45" t="s">
        <v>1282</v>
      </c>
      <c r="C624" s="19">
        <f t="shared" si="90"/>
        <v>1692.2</v>
      </c>
      <c r="D624" s="19">
        <f t="shared" si="90"/>
        <v>1692.2</v>
      </c>
      <c r="E624" s="19">
        <f t="shared" si="90"/>
        <v>1690.6</v>
      </c>
      <c r="F624" s="19">
        <f t="shared" si="87"/>
        <v>99.90544852854272</v>
      </c>
      <c r="G624" s="50"/>
    </row>
    <row r="625" spans="1:7" s="40" customFormat="1" ht="57" customHeight="1">
      <c r="A625" s="42" t="s">
        <v>588</v>
      </c>
      <c r="B625" s="45" t="s">
        <v>1281</v>
      </c>
      <c r="C625" s="19">
        <f t="shared" si="90"/>
        <v>1692.2</v>
      </c>
      <c r="D625" s="19">
        <f t="shared" si="90"/>
        <v>1692.2</v>
      </c>
      <c r="E625" s="19">
        <f t="shared" si="90"/>
        <v>1690.6</v>
      </c>
      <c r="F625" s="19">
        <f t="shared" si="87"/>
        <v>99.90544852854272</v>
      </c>
      <c r="G625" s="50"/>
    </row>
    <row r="626" spans="1:7" s="40" customFormat="1" ht="37.5">
      <c r="A626" s="42" t="s">
        <v>163</v>
      </c>
      <c r="B626" s="45" t="s">
        <v>1280</v>
      </c>
      <c r="C626" s="19">
        <f t="shared" si="90"/>
        <v>1692.2</v>
      </c>
      <c r="D626" s="19">
        <f t="shared" si="90"/>
        <v>1692.2</v>
      </c>
      <c r="E626" s="19">
        <f t="shared" si="90"/>
        <v>1690.6</v>
      </c>
      <c r="F626" s="19">
        <f t="shared" si="87"/>
        <v>99.90544852854272</v>
      </c>
      <c r="G626" s="50"/>
    </row>
    <row r="627" spans="1:7" s="40" customFormat="1" ht="39" customHeight="1">
      <c r="A627" s="42" t="s">
        <v>105</v>
      </c>
      <c r="B627" s="45" t="s">
        <v>1279</v>
      </c>
      <c r="C627" s="19">
        <v>1692.2</v>
      </c>
      <c r="D627" s="19">
        <v>1692.2</v>
      </c>
      <c r="E627" s="19">
        <v>1690.6</v>
      </c>
      <c r="F627" s="19">
        <f t="shared" si="87"/>
        <v>99.90544852854272</v>
      </c>
      <c r="G627" s="50"/>
    </row>
    <row r="628" spans="1:9" s="40" customFormat="1" ht="37.5">
      <c r="A628" s="42" t="s">
        <v>448</v>
      </c>
      <c r="B628" s="45" t="s">
        <v>1278</v>
      </c>
      <c r="C628" s="19">
        <f>C629+C636</f>
        <v>1346.6</v>
      </c>
      <c r="D628" s="19">
        <f>D629+D636</f>
        <v>1346.6</v>
      </c>
      <c r="E628" s="19">
        <f>E629+E636</f>
        <v>1280.02718</v>
      </c>
      <c r="F628" s="19">
        <f t="shared" si="87"/>
        <v>95.05622902123869</v>
      </c>
      <c r="G628" s="50">
        <f>C628</f>
        <v>1346.6</v>
      </c>
      <c r="H628" s="50">
        <f>D628</f>
        <v>1346.6</v>
      </c>
      <c r="I628" s="50">
        <f>E628</f>
        <v>1280.02718</v>
      </c>
    </row>
    <row r="629" spans="1:7" s="40" customFormat="1" ht="59.25" customHeight="1">
      <c r="A629" s="42" t="s">
        <v>587</v>
      </c>
      <c r="B629" s="45" t="s">
        <v>1277</v>
      </c>
      <c r="C629" s="19">
        <f aca="true" t="shared" si="91" ref="C629:E631">C630</f>
        <v>1344.8</v>
      </c>
      <c r="D629" s="19">
        <f t="shared" si="91"/>
        <v>1344.8</v>
      </c>
      <c r="E629" s="19">
        <f t="shared" si="91"/>
        <v>1278.2831800000001</v>
      </c>
      <c r="F629" s="19">
        <f t="shared" si="87"/>
        <v>95.05377602617492</v>
      </c>
      <c r="G629" s="50"/>
    </row>
    <row r="630" spans="1:7" s="40" customFormat="1" ht="37.5">
      <c r="A630" s="42" t="s">
        <v>582</v>
      </c>
      <c r="B630" s="45" t="s">
        <v>1276</v>
      </c>
      <c r="C630" s="19">
        <f t="shared" si="91"/>
        <v>1344.8</v>
      </c>
      <c r="D630" s="19">
        <f t="shared" si="91"/>
        <v>1344.8</v>
      </c>
      <c r="E630" s="19">
        <f t="shared" si="91"/>
        <v>1278.2831800000001</v>
      </c>
      <c r="F630" s="19">
        <f t="shared" si="87"/>
        <v>95.05377602617492</v>
      </c>
      <c r="G630" s="50"/>
    </row>
    <row r="631" spans="1:7" s="40" customFormat="1" ht="74.25" customHeight="1">
      <c r="A631" s="42" t="s">
        <v>449</v>
      </c>
      <c r="B631" s="45" t="s">
        <v>1275</v>
      </c>
      <c r="C631" s="19">
        <f t="shared" si="91"/>
        <v>1344.8</v>
      </c>
      <c r="D631" s="19">
        <f t="shared" si="91"/>
        <v>1344.8</v>
      </c>
      <c r="E631" s="19">
        <f t="shared" si="91"/>
        <v>1278.2831800000001</v>
      </c>
      <c r="F631" s="19">
        <f t="shared" si="87"/>
        <v>95.05377602617492</v>
      </c>
      <c r="G631" s="50"/>
    </row>
    <row r="632" spans="1:7" s="40" customFormat="1" ht="38.25" customHeight="1">
      <c r="A632" s="42" t="s">
        <v>1184</v>
      </c>
      <c r="B632" s="45" t="s">
        <v>1274</v>
      </c>
      <c r="C632" s="19">
        <f>C633+C634+C635</f>
        <v>1344.8</v>
      </c>
      <c r="D632" s="19">
        <f>D633+D634+D635</f>
        <v>1344.8</v>
      </c>
      <c r="E632" s="19">
        <f>E633+E634+E635</f>
        <v>1278.2831800000001</v>
      </c>
      <c r="F632" s="19">
        <f t="shared" si="87"/>
        <v>95.05377602617492</v>
      </c>
      <c r="G632" s="50"/>
    </row>
    <row r="633" spans="1:7" s="40" customFormat="1" ht="117" customHeight="1">
      <c r="A633" s="42" t="s">
        <v>1188</v>
      </c>
      <c r="B633" s="45" t="s">
        <v>1273</v>
      </c>
      <c r="C633" s="19">
        <v>1214.8</v>
      </c>
      <c r="D633" s="19">
        <v>1214.8</v>
      </c>
      <c r="E633" s="19">
        <v>1148.39756</v>
      </c>
      <c r="F633" s="19">
        <f t="shared" si="87"/>
        <v>94.53387882779059</v>
      </c>
      <c r="G633" s="50"/>
    </row>
    <row r="634" spans="1:7" s="40" customFormat="1" ht="39" customHeight="1">
      <c r="A634" s="42" t="s">
        <v>105</v>
      </c>
      <c r="B634" s="45" t="s">
        <v>1272</v>
      </c>
      <c r="C634" s="19">
        <v>127.8</v>
      </c>
      <c r="D634" s="19">
        <v>127.824</v>
      </c>
      <c r="E634" s="19">
        <v>127.70962</v>
      </c>
      <c r="F634" s="19">
        <f t="shared" si="87"/>
        <v>99.91051758668169</v>
      </c>
      <c r="G634" s="50"/>
    </row>
    <row r="635" spans="1:7" s="40" customFormat="1" ht="23.25" customHeight="1">
      <c r="A635" s="42" t="s">
        <v>1190</v>
      </c>
      <c r="B635" s="45" t="s">
        <v>1271</v>
      </c>
      <c r="C635" s="19">
        <v>2.2</v>
      </c>
      <c r="D635" s="19">
        <v>2.176</v>
      </c>
      <c r="E635" s="19">
        <v>2.176</v>
      </c>
      <c r="F635" s="19">
        <f t="shared" si="87"/>
        <v>100</v>
      </c>
      <c r="G635" s="50"/>
    </row>
    <row r="636" spans="1:7" s="40" customFormat="1" ht="78" customHeight="1">
      <c r="A636" s="42" t="s">
        <v>113</v>
      </c>
      <c r="B636" s="45" t="s">
        <v>1270</v>
      </c>
      <c r="C636" s="19">
        <f aca="true" t="shared" si="92" ref="C636:E639">C637</f>
        <v>1.8</v>
      </c>
      <c r="D636" s="19">
        <f t="shared" si="92"/>
        <v>1.8</v>
      </c>
      <c r="E636" s="19">
        <f t="shared" si="92"/>
        <v>1.744</v>
      </c>
      <c r="F636" s="19">
        <f t="shared" si="87"/>
        <v>96.88888888888889</v>
      </c>
      <c r="G636" s="50"/>
    </row>
    <row r="637" spans="1:7" s="40" customFormat="1" ht="37.5">
      <c r="A637" s="42" t="s">
        <v>582</v>
      </c>
      <c r="B637" s="45" t="s">
        <v>1269</v>
      </c>
      <c r="C637" s="19">
        <f t="shared" si="92"/>
        <v>1.8</v>
      </c>
      <c r="D637" s="19">
        <f t="shared" si="92"/>
        <v>1.8</v>
      </c>
      <c r="E637" s="19">
        <f t="shared" si="92"/>
        <v>1.744</v>
      </c>
      <c r="F637" s="19">
        <f t="shared" si="87"/>
        <v>96.88888888888889</v>
      </c>
      <c r="G637" s="50"/>
    </row>
    <row r="638" spans="1:7" s="40" customFormat="1" ht="78.75" customHeight="1">
      <c r="A638" s="42" t="s">
        <v>114</v>
      </c>
      <c r="B638" s="45" t="s">
        <v>1268</v>
      </c>
      <c r="C638" s="19">
        <f t="shared" si="92"/>
        <v>1.8</v>
      </c>
      <c r="D638" s="19">
        <f t="shared" si="92"/>
        <v>1.8</v>
      </c>
      <c r="E638" s="19">
        <f t="shared" si="92"/>
        <v>1.744</v>
      </c>
      <c r="F638" s="19">
        <f t="shared" si="87"/>
        <v>96.88888888888889</v>
      </c>
      <c r="G638" s="50"/>
    </row>
    <row r="639" spans="1:7" s="40" customFormat="1" ht="37.5">
      <c r="A639" s="42" t="s">
        <v>163</v>
      </c>
      <c r="B639" s="45" t="s">
        <v>1267</v>
      </c>
      <c r="C639" s="19">
        <f t="shared" si="92"/>
        <v>1.8</v>
      </c>
      <c r="D639" s="19">
        <f t="shared" si="92"/>
        <v>1.8</v>
      </c>
      <c r="E639" s="19">
        <f t="shared" si="92"/>
        <v>1.744</v>
      </c>
      <c r="F639" s="19">
        <f t="shared" si="87"/>
        <v>96.88888888888889</v>
      </c>
      <c r="G639" s="50"/>
    </row>
    <row r="640" spans="1:7" s="40" customFormat="1" ht="41.25" customHeight="1">
      <c r="A640" s="42" t="s">
        <v>105</v>
      </c>
      <c r="B640" s="45" t="s">
        <v>1266</v>
      </c>
      <c r="C640" s="19">
        <v>1.8</v>
      </c>
      <c r="D640" s="19">
        <v>1.8</v>
      </c>
      <c r="E640" s="19">
        <v>1.744</v>
      </c>
      <c r="F640" s="19">
        <f t="shared" si="87"/>
        <v>96.88888888888889</v>
      </c>
      <c r="G640" s="50"/>
    </row>
    <row r="641" spans="1:7" s="40" customFormat="1" ht="57.75" customHeight="1">
      <c r="A641" s="42" t="s">
        <v>464</v>
      </c>
      <c r="B641" s="45" t="s">
        <v>827</v>
      </c>
      <c r="C641" s="19">
        <f>C642</f>
        <v>6007.7</v>
      </c>
      <c r="D641" s="19">
        <f>D642</f>
        <v>6007.682</v>
      </c>
      <c r="E641" s="19">
        <f>E642</f>
        <v>5875.7544800000005</v>
      </c>
      <c r="F641" s="19">
        <f t="shared" si="87"/>
        <v>97.80401958692222</v>
      </c>
      <c r="G641" s="50"/>
    </row>
    <row r="642" spans="1:7" s="40" customFormat="1" ht="18.75">
      <c r="A642" s="42" t="s">
        <v>1071</v>
      </c>
      <c r="B642" s="45" t="s">
        <v>199</v>
      </c>
      <c r="C642" s="19">
        <f>C643+C669</f>
        <v>6007.7</v>
      </c>
      <c r="D642" s="19">
        <f>D643+D669</f>
        <v>6007.682</v>
      </c>
      <c r="E642" s="19">
        <f>E643+E669</f>
        <v>5875.7544800000005</v>
      </c>
      <c r="F642" s="19">
        <f t="shared" si="87"/>
        <v>97.80401958692222</v>
      </c>
      <c r="G642" s="50"/>
    </row>
    <row r="643" spans="1:7" s="40" customFormat="1" ht="37.5">
      <c r="A643" s="42" t="s">
        <v>803</v>
      </c>
      <c r="B643" s="45" t="s">
        <v>197</v>
      </c>
      <c r="C643" s="19">
        <f>C644+C654+C659+C664</f>
        <v>4838.7</v>
      </c>
      <c r="D643" s="19">
        <f>D644+D654+D659+D664</f>
        <v>4838.6849999999995</v>
      </c>
      <c r="E643" s="19">
        <f>E644+E654+E659+E664</f>
        <v>4725.28937</v>
      </c>
      <c r="F643" s="19">
        <f t="shared" si="87"/>
        <v>97.65647836137299</v>
      </c>
      <c r="G643" s="50"/>
    </row>
    <row r="644" spans="1:7" s="40" customFormat="1" ht="60" customHeight="1">
      <c r="A644" s="42" t="s">
        <v>804</v>
      </c>
      <c r="B644" s="45" t="s">
        <v>198</v>
      </c>
      <c r="C644" s="19">
        <f aca="true" t="shared" si="93" ref="C644:E645">C645</f>
        <v>4613.7</v>
      </c>
      <c r="D644" s="19">
        <f t="shared" si="93"/>
        <v>4613.6849999999995</v>
      </c>
      <c r="E644" s="19">
        <f t="shared" si="93"/>
        <v>4539.98037</v>
      </c>
      <c r="F644" s="19">
        <f t="shared" si="87"/>
        <v>98.40247806254655</v>
      </c>
      <c r="G644" s="50"/>
    </row>
    <row r="645" spans="1:7" s="40" customFormat="1" ht="37.5">
      <c r="A645" s="42" t="s">
        <v>582</v>
      </c>
      <c r="B645" s="45" t="s">
        <v>196</v>
      </c>
      <c r="C645" s="19">
        <f t="shared" si="93"/>
        <v>4613.7</v>
      </c>
      <c r="D645" s="19">
        <f t="shared" si="93"/>
        <v>4613.6849999999995</v>
      </c>
      <c r="E645" s="19">
        <f t="shared" si="93"/>
        <v>4539.98037</v>
      </c>
      <c r="F645" s="19">
        <f t="shared" si="87"/>
        <v>98.40247806254655</v>
      </c>
      <c r="G645" s="50"/>
    </row>
    <row r="646" spans="1:7" s="40" customFormat="1" ht="102" customHeight="1">
      <c r="A646" s="42" t="s">
        <v>805</v>
      </c>
      <c r="B646" s="45" t="s">
        <v>195</v>
      </c>
      <c r="C646" s="19">
        <f>C647+C651</f>
        <v>4613.7</v>
      </c>
      <c r="D646" s="19">
        <f>D647+D651</f>
        <v>4613.6849999999995</v>
      </c>
      <c r="E646" s="19">
        <f>E647+E651</f>
        <v>4539.98037</v>
      </c>
      <c r="F646" s="19">
        <f t="shared" si="87"/>
        <v>98.40247806254655</v>
      </c>
      <c r="G646" s="50"/>
    </row>
    <row r="647" spans="1:7" s="40" customFormat="1" ht="102.75" customHeight="1">
      <c r="A647" s="42" t="s">
        <v>366</v>
      </c>
      <c r="B647" s="45" t="s">
        <v>194</v>
      </c>
      <c r="C647" s="19">
        <f>C648+C649+C650</f>
        <v>3276.7</v>
      </c>
      <c r="D647" s="19">
        <f>D648+D649+D650</f>
        <v>3276.685</v>
      </c>
      <c r="E647" s="19">
        <f>E648+E649+E650</f>
        <v>3202.98037</v>
      </c>
      <c r="F647" s="19">
        <f t="shared" si="87"/>
        <v>97.75063425382666</v>
      </c>
      <c r="G647" s="50"/>
    </row>
    <row r="648" spans="1:7" s="40" customFormat="1" ht="113.25" customHeight="1">
      <c r="A648" s="42" t="s">
        <v>1188</v>
      </c>
      <c r="B648" s="45" t="s">
        <v>193</v>
      </c>
      <c r="C648" s="19">
        <v>3120.9</v>
      </c>
      <c r="D648" s="19">
        <v>3120.885</v>
      </c>
      <c r="E648" s="19">
        <v>3050.72872</v>
      </c>
      <c r="F648" s="19">
        <f t="shared" si="87"/>
        <v>97.75203892485625</v>
      </c>
      <c r="G648" s="50"/>
    </row>
    <row r="649" spans="1:7" s="40" customFormat="1" ht="44.25" customHeight="1">
      <c r="A649" s="42" t="s">
        <v>105</v>
      </c>
      <c r="B649" s="45" t="s">
        <v>192</v>
      </c>
      <c r="C649" s="19">
        <v>150.2</v>
      </c>
      <c r="D649" s="19">
        <v>150.2</v>
      </c>
      <c r="E649" s="19">
        <v>146.60322</v>
      </c>
      <c r="F649" s="19">
        <f t="shared" si="87"/>
        <v>97.60533954727032</v>
      </c>
      <c r="G649" s="50"/>
    </row>
    <row r="650" spans="1:7" s="40" customFormat="1" ht="21.75" customHeight="1">
      <c r="A650" s="42" t="s">
        <v>1190</v>
      </c>
      <c r="B650" s="45" t="s">
        <v>191</v>
      </c>
      <c r="C650" s="19">
        <v>5.6</v>
      </c>
      <c r="D650" s="19">
        <v>5.6</v>
      </c>
      <c r="E650" s="19">
        <v>5.64843</v>
      </c>
      <c r="F650" s="19">
        <f t="shared" si="87"/>
        <v>100.86482142857145</v>
      </c>
      <c r="G650" s="50"/>
    </row>
    <row r="651" spans="1:7" s="40" customFormat="1" ht="37.5">
      <c r="A651" s="42" t="s">
        <v>163</v>
      </c>
      <c r="B651" s="45" t="s">
        <v>190</v>
      </c>
      <c r="C651" s="19">
        <f>C652+C653</f>
        <v>1337</v>
      </c>
      <c r="D651" s="19">
        <f>D652+D653</f>
        <v>1337</v>
      </c>
      <c r="E651" s="19">
        <f>E652+E653</f>
        <v>1337</v>
      </c>
      <c r="F651" s="19">
        <f t="shared" si="87"/>
        <v>100</v>
      </c>
      <c r="G651" s="50"/>
    </row>
    <row r="652" spans="1:7" s="40" customFormat="1" ht="44.25" customHeight="1">
      <c r="A652" s="42" t="s">
        <v>105</v>
      </c>
      <c r="B652" s="45" t="s">
        <v>189</v>
      </c>
      <c r="C652" s="19">
        <v>1326.6</v>
      </c>
      <c r="D652" s="19">
        <v>1326.55941</v>
      </c>
      <c r="E652" s="19">
        <v>1326.55941</v>
      </c>
      <c r="F652" s="19">
        <f t="shared" si="87"/>
        <v>100.00000000000001</v>
      </c>
      <c r="G652" s="50"/>
    </row>
    <row r="653" spans="1:7" s="40" customFormat="1" ht="21.75" customHeight="1">
      <c r="A653" s="42" t="s">
        <v>1190</v>
      </c>
      <c r="B653" s="45" t="s">
        <v>188</v>
      </c>
      <c r="C653" s="19">
        <v>10.4</v>
      </c>
      <c r="D653" s="19">
        <v>10.44059</v>
      </c>
      <c r="E653" s="19">
        <v>10.44059</v>
      </c>
      <c r="F653" s="19">
        <f t="shared" si="87"/>
        <v>100</v>
      </c>
      <c r="G653" s="50"/>
    </row>
    <row r="654" spans="1:7" s="40" customFormat="1" ht="37.5">
      <c r="A654" s="42" t="s">
        <v>690</v>
      </c>
      <c r="B654" s="45" t="s">
        <v>187</v>
      </c>
      <c r="C654" s="19">
        <f aca="true" t="shared" si="94" ref="C654:E657">C655</f>
        <v>120</v>
      </c>
      <c r="D654" s="19">
        <f t="shared" si="94"/>
        <v>120</v>
      </c>
      <c r="E654" s="19">
        <f t="shared" si="94"/>
        <v>80.309</v>
      </c>
      <c r="F654" s="19">
        <f t="shared" si="87"/>
        <v>66.92416666666666</v>
      </c>
      <c r="G654" s="50"/>
    </row>
    <row r="655" spans="1:7" s="40" customFormat="1" ht="37.5">
      <c r="A655" s="42" t="s">
        <v>582</v>
      </c>
      <c r="B655" s="45" t="s">
        <v>186</v>
      </c>
      <c r="C655" s="19">
        <f t="shared" si="94"/>
        <v>120</v>
      </c>
      <c r="D655" s="19">
        <f t="shared" si="94"/>
        <v>120</v>
      </c>
      <c r="E655" s="19">
        <f t="shared" si="94"/>
        <v>80.309</v>
      </c>
      <c r="F655" s="19">
        <f t="shared" si="87"/>
        <v>66.92416666666666</v>
      </c>
      <c r="G655" s="50"/>
    </row>
    <row r="656" spans="1:7" s="40" customFormat="1" ht="56.25" customHeight="1">
      <c r="A656" s="42" t="s">
        <v>9</v>
      </c>
      <c r="B656" s="45" t="s">
        <v>185</v>
      </c>
      <c r="C656" s="19">
        <f t="shared" si="94"/>
        <v>120</v>
      </c>
      <c r="D656" s="19">
        <f t="shared" si="94"/>
        <v>120</v>
      </c>
      <c r="E656" s="19">
        <f t="shared" si="94"/>
        <v>80.309</v>
      </c>
      <c r="F656" s="19">
        <f t="shared" si="87"/>
        <v>66.92416666666666</v>
      </c>
      <c r="G656" s="50"/>
    </row>
    <row r="657" spans="1:7" s="40" customFormat="1" ht="37.5">
      <c r="A657" s="42" t="s">
        <v>163</v>
      </c>
      <c r="B657" s="45" t="s">
        <v>184</v>
      </c>
      <c r="C657" s="19">
        <f t="shared" si="94"/>
        <v>120</v>
      </c>
      <c r="D657" s="19">
        <f t="shared" si="94"/>
        <v>120</v>
      </c>
      <c r="E657" s="19">
        <f t="shared" si="94"/>
        <v>80.309</v>
      </c>
      <c r="F657" s="19">
        <f aca="true" t="shared" si="95" ref="F657:F681">E657*100/D657</f>
        <v>66.92416666666666</v>
      </c>
      <c r="G657" s="50"/>
    </row>
    <row r="658" spans="1:7" s="40" customFormat="1" ht="40.5" customHeight="1">
      <c r="A658" s="42" t="s">
        <v>105</v>
      </c>
      <c r="B658" s="45" t="s">
        <v>183</v>
      </c>
      <c r="C658" s="19">
        <v>120</v>
      </c>
      <c r="D658" s="19">
        <v>120</v>
      </c>
      <c r="E658" s="19">
        <v>80.309</v>
      </c>
      <c r="F658" s="19">
        <f t="shared" si="95"/>
        <v>66.92416666666666</v>
      </c>
      <c r="G658" s="50"/>
    </row>
    <row r="659" spans="1:7" s="40" customFormat="1" ht="95.25" customHeight="1">
      <c r="A659" s="42" t="s">
        <v>12</v>
      </c>
      <c r="B659" s="45" t="s">
        <v>182</v>
      </c>
      <c r="C659" s="19">
        <f aca="true" t="shared" si="96" ref="C659:E662">C660</f>
        <v>75</v>
      </c>
      <c r="D659" s="19">
        <f t="shared" si="96"/>
        <v>75</v>
      </c>
      <c r="E659" s="19">
        <f t="shared" si="96"/>
        <v>75</v>
      </c>
      <c r="F659" s="19">
        <f t="shared" si="95"/>
        <v>100</v>
      </c>
      <c r="G659" s="50"/>
    </row>
    <row r="660" spans="1:7" s="40" customFormat="1" ht="37.5">
      <c r="A660" s="42" t="s">
        <v>582</v>
      </c>
      <c r="B660" s="45" t="s">
        <v>181</v>
      </c>
      <c r="C660" s="19">
        <f t="shared" si="96"/>
        <v>75</v>
      </c>
      <c r="D660" s="19">
        <f t="shared" si="96"/>
        <v>75</v>
      </c>
      <c r="E660" s="19">
        <f t="shared" si="96"/>
        <v>75</v>
      </c>
      <c r="F660" s="19">
        <f t="shared" si="95"/>
        <v>100</v>
      </c>
      <c r="G660" s="50"/>
    </row>
    <row r="661" spans="1:7" s="40" customFormat="1" ht="73.5" customHeight="1">
      <c r="A661" s="42" t="s">
        <v>13</v>
      </c>
      <c r="B661" s="45" t="s">
        <v>180</v>
      </c>
      <c r="C661" s="19">
        <f t="shared" si="96"/>
        <v>75</v>
      </c>
      <c r="D661" s="19">
        <f t="shared" si="96"/>
        <v>75</v>
      </c>
      <c r="E661" s="19">
        <f t="shared" si="96"/>
        <v>75</v>
      </c>
      <c r="F661" s="19">
        <f t="shared" si="95"/>
        <v>100</v>
      </c>
      <c r="G661" s="50"/>
    </row>
    <row r="662" spans="1:7" s="40" customFormat="1" ht="40.5" customHeight="1">
      <c r="A662" s="42" t="s">
        <v>14</v>
      </c>
      <c r="B662" s="45" t="s">
        <v>179</v>
      </c>
      <c r="C662" s="19">
        <f t="shared" si="96"/>
        <v>75</v>
      </c>
      <c r="D662" s="19">
        <f t="shared" si="96"/>
        <v>75</v>
      </c>
      <c r="E662" s="19">
        <f t="shared" si="96"/>
        <v>75</v>
      </c>
      <c r="F662" s="19">
        <f t="shared" si="95"/>
        <v>100</v>
      </c>
      <c r="G662" s="50"/>
    </row>
    <row r="663" spans="1:7" s="40" customFormat="1" ht="41.25" customHeight="1">
      <c r="A663" s="42" t="s">
        <v>105</v>
      </c>
      <c r="B663" s="45" t="s">
        <v>178</v>
      </c>
      <c r="C663" s="19">
        <v>75</v>
      </c>
      <c r="D663" s="19">
        <v>75</v>
      </c>
      <c r="E663" s="19">
        <v>75</v>
      </c>
      <c r="F663" s="19">
        <f t="shared" si="95"/>
        <v>100</v>
      </c>
      <c r="G663" s="50"/>
    </row>
    <row r="664" spans="1:7" s="40" customFormat="1" ht="93" customHeight="1">
      <c r="A664" s="42" t="s">
        <v>15</v>
      </c>
      <c r="B664" s="45" t="s">
        <v>177</v>
      </c>
      <c r="C664" s="19">
        <f aca="true" t="shared" si="97" ref="C664:E667">C665</f>
        <v>30</v>
      </c>
      <c r="D664" s="19">
        <f t="shared" si="97"/>
        <v>30</v>
      </c>
      <c r="E664" s="19">
        <f t="shared" si="97"/>
        <v>30</v>
      </c>
      <c r="F664" s="19">
        <f t="shared" si="95"/>
        <v>100</v>
      </c>
      <c r="G664" s="50"/>
    </row>
    <row r="665" spans="1:7" s="40" customFormat="1" ht="36.75" customHeight="1">
      <c r="A665" s="42" t="s">
        <v>597</v>
      </c>
      <c r="B665" s="45" t="s">
        <v>176</v>
      </c>
      <c r="C665" s="19">
        <f t="shared" si="97"/>
        <v>30</v>
      </c>
      <c r="D665" s="19">
        <f t="shared" si="97"/>
        <v>30</v>
      </c>
      <c r="E665" s="19">
        <f t="shared" si="97"/>
        <v>30</v>
      </c>
      <c r="F665" s="19">
        <f t="shared" si="95"/>
        <v>100</v>
      </c>
      <c r="G665" s="50"/>
    </row>
    <row r="666" spans="1:7" s="40" customFormat="1" ht="78" customHeight="1">
      <c r="A666" s="42" t="s">
        <v>16</v>
      </c>
      <c r="B666" s="45" t="s">
        <v>175</v>
      </c>
      <c r="C666" s="19">
        <f t="shared" si="97"/>
        <v>30</v>
      </c>
      <c r="D666" s="19">
        <f t="shared" si="97"/>
        <v>30</v>
      </c>
      <c r="E666" s="19">
        <f t="shared" si="97"/>
        <v>30</v>
      </c>
      <c r="F666" s="19">
        <f t="shared" si="95"/>
        <v>100</v>
      </c>
      <c r="G666" s="50"/>
    </row>
    <row r="667" spans="1:7" s="40" customFormat="1" ht="37.5">
      <c r="A667" s="42" t="s">
        <v>163</v>
      </c>
      <c r="B667" s="45" t="s">
        <v>174</v>
      </c>
      <c r="C667" s="19">
        <f t="shared" si="97"/>
        <v>30</v>
      </c>
      <c r="D667" s="19">
        <f t="shared" si="97"/>
        <v>30</v>
      </c>
      <c r="E667" s="19">
        <f t="shared" si="97"/>
        <v>30</v>
      </c>
      <c r="F667" s="19">
        <f t="shared" si="95"/>
        <v>100</v>
      </c>
      <c r="G667" s="50"/>
    </row>
    <row r="668" spans="1:7" s="40" customFormat="1" ht="41.25" customHeight="1">
      <c r="A668" s="42" t="s">
        <v>105</v>
      </c>
      <c r="B668" s="45" t="s">
        <v>151</v>
      </c>
      <c r="C668" s="19">
        <v>30</v>
      </c>
      <c r="D668" s="19">
        <v>30</v>
      </c>
      <c r="E668" s="19">
        <v>30</v>
      </c>
      <c r="F668" s="19">
        <f t="shared" si="95"/>
        <v>100</v>
      </c>
      <c r="G668" s="50"/>
    </row>
    <row r="669" spans="1:7" s="40" customFormat="1" ht="24.75" customHeight="1">
      <c r="A669" s="42" t="s">
        <v>17</v>
      </c>
      <c r="B669" s="45" t="s">
        <v>200</v>
      </c>
      <c r="C669" s="19">
        <f>C670+C677</f>
        <v>1169</v>
      </c>
      <c r="D669" s="19">
        <f>D670+D677</f>
        <v>1168.997</v>
      </c>
      <c r="E669" s="19">
        <f>E670+E677</f>
        <v>1150.46511</v>
      </c>
      <c r="F669" s="19">
        <f t="shared" si="95"/>
        <v>98.41471877173338</v>
      </c>
      <c r="G669" s="50"/>
    </row>
    <row r="670" spans="1:7" s="40" customFormat="1" ht="55.5" customHeight="1">
      <c r="A670" s="42" t="s">
        <v>804</v>
      </c>
      <c r="B670" s="45" t="s">
        <v>150</v>
      </c>
      <c r="C670" s="19">
        <f aca="true" t="shared" si="98" ref="C670:E672">C671</f>
        <v>1167.3</v>
      </c>
      <c r="D670" s="19">
        <f t="shared" si="98"/>
        <v>1167.297</v>
      </c>
      <c r="E670" s="19">
        <f t="shared" si="98"/>
        <v>1148.82511</v>
      </c>
      <c r="F670" s="19">
        <f t="shared" si="95"/>
        <v>98.417550117922</v>
      </c>
      <c r="G670" s="50"/>
    </row>
    <row r="671" spans="1:7" s="40" customFormat="1" ht="37.5">
      <c r="A671" s="42" t="s">
        <v>582</v>
      </c>
      <c r="B671" s="45" t="s">
        <v>149</v>
      </c>
      <c r="C671" s="19">
        <f t="shared" si="98"/>
        <v>1167.3</v>
      </c>
      <c r="D671" s="19">
        <f t="shared" si="98"/>
        <v>1167.297</v>
      </c>
      <c r="E671" s="19">
        <f t="shared" si="98"/>
        <v>1148.82511</v>
      </c>
      <c r="F671" s="19">
        <f t="shared" si="95"/>
        <v>98.417550117922</v>
      </c>
      <c r="G671" s="50"/>
    </row>
    <row r="672" spans="1:7" s="40" customFormat="1" ht="79.5" customHeight="1">
      <c r="A672" s="42" t="s">
        <v>939</v>
      </c>
      <c r="B672" s="45" t="s">
        <v>148</v>
      </c>
      <c r="C672" s="19">
        <f t="shared" si="98"/>
        <v>1167.3</v>
      </c>
      <c r="D672" s="19">
        <f t="shared" si="98"/>
        <v>1167.297</v>
      </c>
      <c r="E672" s="19">
        <f t="shared" si="98"/>
        <v>1148.82511</v>
      </c>
      <c r="F672" s="19">
        <f t="shared" si="95"/>
        <v>98.417550117922</v>
      </c>
      <c r="G672" s="50"/>
    </row>
    <row r="673" spans="1:7" s="40" customFormat="1" ht="39" customHeight="1">
      <c r="A673" s="42" t="s">
        <v>1184</v>
      </c>
      <c r="B673" s="45" t="s">
        <v>147</v>
      </c>
      <c r="C673" s="19">
        <f>C674+C675+C676</f>
        <v>1167.3</v>
      </c>
      <c r="D673" s="19">
        <f>D674+D675+D676</f>
        <v>1167.297</v>
      </c>
      <c r="E673" s="19">
        <f>E674+E675+E676</f>
        <v>1148.82511</v>
      </c>
      <c r="F673" s="19">
        <f t="shared" si="95"/>
        <v>98.417550117922</v>
      </c>
      <c r="G673" s="50"/>
    </row>
    <row r="674" spans="1:7" s="40" customFormat="1" ht="120.75" customHeight="1">
      <c r="A674" s="42" t="s">
        <v>1188</v>
      </c>
      <c r="B674" s="45" t="s">
        <v>1148</v>
      </c>
      <c r="C674" s="19">
        <v>1043.3</v>
      </c>
      <c r="D674" s="19">
        <v>1043.297</v>
      </c>
      <c r="E674" s="19">
        <v>1035.35826</v>
      </c>
      <c r="F674" s="19">
        <f t="shared" si="95"/>
        <v>99.23907190378195</v>
      </c>
      <c r="G674" s="50"/>
    </row>
    <row r="675" spans="1:7" s="40" customFormat="1" ht="42" customHeight="1">
      <c r="A675" s="42" t="s">
        <v>105</v>
      </c>
      <c r="B675" s="45" t="s">
        <v>1147</v>
      </c>
      <c r="C675" s="19">
        <v>122.5</v>
      </c>
      <c r="D675" s="19">
        <v>122.5</v>
      </c>
      <c r="E675" s="19">
        <v>113.04917</v>
      </c>
      <c r="F675" s="19">
        <f t="shared" si="95"/>
        <v>92.28503673469389</v>
      </c>
      <c r="G675" s="50"/>
    </row>
    <row r="676" spans="1:7" s="40" customFormat="1" ht="21.75" customHeight="1">
      <c r="A676" s="42" t="s">
        <v>1190</v>
      </c>
      <c r="B676" s="45" t="s">
        <v>1146</v>
      </c>
      <c r="C676" s="19">
        <v>1.5</v>
      </c>
      <c r="D676" s="19">
        <v>1.5</v>
      </c>
      <c r="E676" s="19">
        <v>0.41768</v>
      </c>
      <c r="F676" s="19">
        <f t="shared" si="95"/>
        <v>27.845333333333333</v>
      </c>
      <c r="G676" s="50"/>
    </row>
    <row r="677" spans="1:7" s="40" customFormat="1" ht="78" customHeight="1">
      <c r="A677" s="42" t="s">
        <v>113</v>
      </c>
      <c r="B677" s="45" t="s">
        <v>1145</v>
      </c>
      <c r="C677" s="19">
        <f aca="true" t="shared" si="99" ref="C677:E680">C678</f>
        <v>1.7</v>
      </c>
      <c r="D677" s="19">
        <f t="shared" si="99"/>
        <v>1.7</v>
      </c>
      <c r="E677" s="19">
        <f t="shared" si="99"/>
        <v>1.64</v>
      </c>
      <c r="F677" s="19">
        <f t="shared" si="95"/>
        <v>96.47058823529412</v>
      </c>
      <c r="G677" s="50"/>
    </row>
    <row r="678" spans="1:7" s="40" customFormat="1" ht="37.5">
      <c r="A678" s="42" t="s">
        <v>582</v>
      </c>
      <c r="B678" s="45" t="s">
        <v>1144</v>
      </c>
      <c r="C678" s="19">
        <f t="shared" si="99"/>
        <v>1.7</v>
      </c>
      <c r="D678" s="19">
        <f t="shared" si="99"/>
        <v>1.7</v>
      </c>
      <c r="E678" s="19">
        <f t="shared" si="99"/>
        <v>1.64</v>
      </c>
      <c r="F678" s="19">
        <f t="shared" si="95"/>
        <v>96.47058823529412</v>
      </c>
      <c r="G678" s="50"/>
    </row>
    <row r="679" spans="1:7" s="40" customFormat="1" ht="78.75" customHeight="1">
      <c r="A679" s="42" t="s">
        <v>114</v>
      </c>
      <c r="B679" s="45" t="s">
        <v>1143</v>
      </c>
      <c r="C679" s="19">
        <f t="shared" si="99"/>
        <v>1.7</v>
      </c>
      <c r="D679" s="19">
        <f t="shared" si="99"/>
        <v>1.7</v>
      </c>
      <c r="E679" s="19">
        <f t="shared" si="99"/>
        <v>1.64</v>
      </c>
      <c r="F679" s="19">
        <f t="shared" si="95"/>
        <v>96.47058823529412</v>
      </c>
      <c r="G679" s="50"/>
    </row>
    <row r="680" spans="1:7" s="40" customFormat="1" ht="37.5">
      <c r="A680" s="42" t="s">
        <v>163</v>
      </c>
      <c r="B680" s="45" t="s">
        <v>1142</v>
      </c>
      <c r="C680" s="19">
        <f t="shared" si="99"/>
        <v>1.7</v>
      </c>
      <c r="D680" s="19">
        <f t="shared" si="99"/>
        <v>1.7</v>
      </c>
      <c r="E680" s="19">
        <f t="shared" si="99"/>
        <v>1.64</v>
      </c>
      <c r="F680" s="19">
        <f t="shared" si="95"/>
        <v>96.47058823529412</v>
      </c>
      <c r="G680" s="50"/>
    </row>
    <row r="681" spans="1:7" s="40" customFormat="1" ht="43.5" customHeight="1">
      <c r="A681" s="42" t="s">
        <v>105</v>
      </c>
      <c r="B681" s="45" t="s">
        <v>1141</v>
      </c>
      <c r="C681" s="19">
        <v>1.7</v>
      </c>
      <c r="D681" s="19">
        <v>1.7</v>
      </c>
      <c r="E681" s="19">
        <v>1.64</v>
      </c>
      <c r="F681" s="19">
        <f t="shared" si="95"/>
        <v>96.47058823529412</v>
      </c>
      <c r="G681" s="50"/>
    </row>
    <row r="682" spans="1:6" s="40" customFormat="1" ht="18.75">
      <c r="A682" s="47"/>
      <c r="B682" s="48"/>
      <c r="C682" s="48"/>
      <c r="D682" s="38"/>
      <c r="E682" s="38"/>
      <c r="F682" s="38"/>
    </row>
    <row r="685" spans="1:7" ht="56.25" customHeight="1">
      <c r="A685" s="60" t="s">
        <v>367</v>
      </c>
      <c r="B685" s="60"/>
      <c r="C685" s="60"/>
      <c r="D685" s="60"/>
      <c r="E685" s="7"/>
      <c r="F685" s="51" t="s">
        <v>519</v>
      </c>
      <c r="G685" s="7"/>
    </row>
  </sheetData>
  <sheetProtection/>
  <mergeCells count="7">
    <mergeCell ref="A685:D685"/>
    <mergeCell ref="A8:F8"/>
    <mergeCell ref="E5:F5"/>
    <mergeCell ref="D1:F1"/>
    <mergeCell ref="D2:F2"/>
    <mergeCell ref="D3:F3"/>
    <mergeCell ref="D4:F4"/>
  </mergeCells>
  <printOptions/>
  <pageMargins left="0.7874015748031497" right="0.7874015748031497" top="1.1811023622047245" bottom="0.3937007874015748" header="0.3937007874015748" footer="0.3937007874015748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80" zoomScaleSheetLayoutView="80" zoomScalePageLayoutView="0" workbookViewId="0" topLeftCell="A1">
      <selection activeCell="B33" sqref="B33"/>
    </sheetView>
  </sheetViews>
  <sheetFormatPr defaultColWidth="9.140625" defaultRowHeight="12.75"/>
  <cols>
    <col min="1" max="1" width="65.140625" style="6" customWidth="1"/>
    <col min="2" max="2" width="24.8515625" style="6" customWidth="1"/>
    <col min="3" max="3" width="28.28125" style="6" customWidth="1"/>
    <col min="4" max="4" width="16.57421875" style="6" customWidth="1"/>
    <col min="5" max="16384" width="9.140625" style="6" customWidth="1"/>
  </cols>
  <sheetData>
    <row r="1" spans="3:4" ht="18.75">
      <c r="C1" s="58" t="s">
        <v>8</v>
      </c>
      <c r="D1" s="58"/>
    </row>
    <row r="2" spans="3:4" ht="39.75" customHeight="1">
      <c r="C2" s="58" t="s">
        <v>815</v>
      </c>
      <c r="D2" s="58"/>
    </row>
    <row r="3" spans="3:5" ht="18.75" customHeight="1">
      <c r="C3" s="58" t="s">
        <v>817</v>
      </c>
      <c r="D3" s="58"/>
      <c r="E3" s="5"/>
    </row>
    <row r="4" spans="3:4" ht="57" customHeight="1">
      <c r="C4" s="58" t="s">
        <v>818</v>
      </c>
      <c r="D4" s="58"/>
    </row>
    <row r="5" ht="18.75">
      <c r="D5" s="7"/>
    </row>
    <row r="7" spans="1:2" ht="18.75">
      <c r="A7" s="26"/>
      <c r="B7" s="26"/>
    </row>
    <row r="8" spans="1:4" ht="45.75" customHeight="1">
      <c r="A8" s="65" t="s">
        <v>7</v>
      </c>
      <c r="B8" s="65"/>
      <c r="C8" s="65"/>
      <c r="D8" s="65"/>
    </row>
    <row r="9" spans="1:4" ht="18.75">
      <c r="A9" s="8"/>
      <c r="B9" s="8"/>
      <c r="C9" s="8"/>
      <c r="D9" s="8"/>
    </row>
    <row r="10" spans="1:4" ht="18.75">
      <c r="A10" s="67" t="s">
        <v>590</v>
      </c>
      <c r="B10" s="71" t="s">
        <v>599</v>
      </c>
      <c r="C10" s="72"/>
      <c r="D10" s="69" t="s">
        <v>358</v>
      </c>
    </row>
    <row r="11" spans="1:4" ht="75">
      <c r="A11" s="68"/>
      <c r="B11" s="11" t="s">
        <v>356</v>
      </c>
      <c r="C11" s="11" t="s">
        <v>357</v>
      </c>
      <c r="D11" s="70"/>
    </row>
    <row r="12" spans="1:4" ht="18.75">
      <c r="A12" s="11" t="s">
        <v>592</v>
      </c>
      <c r="B12" s="11">
        <v>2</v>
      </c>
      <c r="C12" s="11" t="s">
        <v>593</v>
      </c>
      <c r="D12" s="11">
        <v>4</v>
      </c>
    </row>
    <row r="13" spans="1:4" ht="38.25" customHeight="1">
      <c r="A13" s="12" t="s">
        <v>445</v>
      </c>
      <c r="B13" s="13"/>
      <c r="C13" s="13" t="s">
        <v>594</v>
      </c>
      <c r="D13" s="18">
        <f>D14+D30</f>
        <v>-39347.1764</v>
      </c>
    </row>
    <row r="14" spans="1:4" ht="37.5">
      <c r="A14" s="12" t="s">
        <v>518</v>
      </c>
      <c r="B14" s="13"/>
      <c r="C14" s="13" t="s">
        <v>594</v>
      </c>
      <c r="D14" s="19">
        <f>D15+D18+D22</f>
        <v>-15795</v>
      </c>
    </row>
    <row r="15" spans="1:4" ht="37.5">
      <c r="A15" s="12" t="s">
        <v>1158</v>
      </c>
      <c r="B15" s="13">
        <v>905</v>
      </c>
      <c r="C15" s="21" t="s">
        <v>1159</v>
      </c>
      <c r="D15" s="19">
        <f>D16</f>
        <v>-7695</v>
      </c>
    </row>
    <row r="16" spans="1:4" ht="37.5">
      <c r="A16" s="12" t="s">
        <v>1160</v>
      </c>
      <c r="B16" s="13">
        <v>905</v>
      </c>
      <c r="C16" s="21" t="s">
        <v>1161</v>
      </c>
      <c r="D16" s="19">
        <v>-7695</v>
      </c>
    </row>
    <row r="17" spans="1:4" ht="56.25">
      <c r="A17" s="12" t="s">
        <v>1162</v>
      </c>
      <c r="B17" s="13">
        <v>905</v>
      </c>
      <c r="C17" s="21" t="s">
        <v>1163</v>
      </c>
      <c r="D17" s="19">
        <v>-7695</v>
      </c>
    </row>
    <row r="18" spans="1:4" ht="37.5">
      <c r="A18" s="12" t="s">
        <v>1164</v>
      </c>
      <c r="B18" s="13">
        <v>905</v>
      </c>
      <c r="C18" s="21" t="s">
        <v>1165</v>
      </c>
      <c r="D18" s="19">
        <f>D19</f>
        <v>-1000</v>
      </c>
    </row>
    <row r="19" spans="1:4" ht="56.25">
      <c r="A19" s="12" t="s">
        <v>1166</v>
      </c>
      <c r="B19" s="13">
        <v>905</v>
      </c>
      <c r="C19" s="21" t="s">
        <v>1167</v>
      </c>
      <c r="D19" s="19">
        <v>-1000</v>
      </c>
    </row>
    <row r="20" spans="1:4" ht="56.25">
      <c r="A20" s="12" t="s">
        <v>1168</v>
      </c>
      <c r="B20" s="13">
        <v>905</v>
      </c>
      <c r="C20" s="21" t="s">
        <v>1169</v>
      </c>
      <c r="D20" s="19">
        <v>-1000</v>
      </c>
    </row>
    <row r="21" spans="1:4" ht="57.75" customHeight="1">
      <c r="A21" s="12" t="s">
        <v>1170</v>
      </c>
      <c r="B21" s="13">
        <v>905</v>
      </c>
      <c r="C21" s="21" t="s">
        <v>1171</v>
      </c>
      <c r="D21" s="19">
        <v>-1000</v>
      </c>
    </row>
    <row r="22" spans="1:4" ht="37.5">
      <c r="A22" s="12" t="s">
        <v>1172</v>
      </c>
      <c r="B22" s="13">
        <v>905</v>
      </c>
      <c r="C22" s="21" t="s">
        <v>1173</v>
      </c>
      <c r="D22" s="19">
        <f>D26+D29</f>
        <v>-7100</v>
      </c>
    </row>
    <row r="23" spans="1:4" ht="37.5">
      <c r="A23" s="12" t="s">
        <v>1174</v>
      </c>
      <c r="B23" s="13">
        <v>905</v>
      </c>
      <c r="C23" s="21" t="s">
        <v>1175</v>
      </c>
      <c r="D23" s="19">
        <v>-7100</v>
      </c>
    </row>
    <row r="24" spans="1:4" ht="37.5">
      <c r="A24" s="12" t="s">
        <v>1176</v>
      </c>
      <c r="B24" s="13">
        <v>905</v>
      </c>
      <c r="C24" s="21" t="s">
        <v>1177</v>
      </c>
      <c r="D24" s="19">
        <v>-8640</v>
      </c>
    </row>
    <row r="25" spans="1:4" ht="37.5">
      <c r="A25" s="12" t="s">
        <v>1178</v>
      </c>
      <c r="B25" s="13">
        <v>905</v>
      </c>
      <c r="C25" s="21" t="s">
        <v>1179</v>
      </c>
      <c r="D25" s="19">
        <v>1540</v>
      </c>
    </row>
    <row r="26" spans="1:4" ht="56.25">
      <c r="A26" s="12" t="s">
        <v>1180</v>
      </c>
      <c r="B26" s="13">
        <v>905</v>
      </c>
      <c r="C26" s="21" t="s">
        <v>1181</v>
      </c>
      <c r="D26" s="19">
        <v>-8640</v>
      </c>
    </row>
    <row r="27" spans="1:4" ht="56.25">
      <c r="A27" s="12" t="s">
        <v>985</v>
      </c>
      <c r="B27" s="13">
        <v>905</v>
      </c>
      <c r="C27" s="21" t="s">
        <v>986</v>
      </c>
      <c r="D27" s="19">
        <v>1540</v>
      </c>
    </row>
    <row r="28" spans="1:4" ht="75">
      <c r="A28" s="12" t="s">
        <v>987</v>
      </c>
      <c r="B28" s="13">
        <v>905</v>
      </c>
      <c r="C28" s="21" t="s">
        <v>988</v>
      </c>
      <c r="D28" s="19">
        <v>-8640</v>
      </c>
    </row>
    <row r="29" spans="1:4" ht="75">
      <c r="A29" s="12" t="s">
        <v>989</v>
      </c>
      <c r="B29" s="13">
        <v>905</v>
      </c>
      <c r="C29" s="21" t="s">
        <v>990</v>
      </c>
      <c r="D29" s="19">
        <v>1540</v>
      </c>
    </row>
    <row r="30" spans="1:4" ht="22.5" customHeight="1">
      <c r="A30" s="12" t="s">
        <v>991</v>
      </c>
      <c r="B30" s="13">
        <v>905</v>
      </c>
      <c r="C30" s="21" t="s">
        <v>992</v>
      </c>
      <c r="D30" s="19">
        <f>D32+D36</f>
        <v>-23552.176399999997</v>
      </c>
    </row>
    <row r="31" spans="1:4" ht="37.5">
      <c r="A31" s="12" t="s">
        <v>993</v>
      </c>
      <c r="B31" s="13">
        <v>905</v>
      </c>
      <c r="C31" s="21" t="s">
        <v>994</v>
      </c>
      <c r="D31" s="19">
        <f>D35+D39</f>
        <v>-23552.176399999997</v>
      </c>
    </row>
    <row r="32" spans="1:4" ht="24" customHeight="1">
      <c r="A32" s="12" t="s">
        <v>995</v>
      </c>
      <c r="B32" s="13">
        <v>905</v>
      </c>
      <c r="C32" s="21" t="s">
        <v>996</v>
      </c>
      <c r="D32" s="19">
        <v>-1351141.28728</v>
      </c>
    </row>
    <row r="33" spans="1:4" ht="24" customHeight="1">
      <c r="A33" s="12" t="s">
        <v>997</v>
      </c>
      <c r="B33" s="13">
        <v>905</v>
      </c>
      <c r="C33" s="21" t="s">
        <v>998</v>
      </c>
      <c r="D33" s="19">
        <v>-1351141.28728</v>
      </c>
    </row>
    <row r="34" spans="1:4" ht="37.5">
      <c r="A34" s="12" t="s">
        <v>999</v>
      </c>
      <c r="B34" s="13">
        <v>905</v>
      </c>
      <c r="C34" s="21" t="s">
        <v>1000</v>
      </c>
      <c r="D34" s="19">
        <v>-1351141.28728</v>
      </c>
    </row>
    <row r="35" spans="1:4" ht="37.5">
      <c r="A35" s="12" t="s">
        <v>1001</v>
      </c>
      <c r="B35" s="13">
        <v>905</v>
      </c>
      <c r="C35" s="21" t="s">
        <v>1002</v>
      </c>
      <c r="D35" s="19">
        <v>-1351141.28728</v>
      </c>
    </row>
    <row r="36" spans="1:4" ht="22.5" customHeight="1">
      <c r="A36" s="12" t="s">
        <v>1003</v>
      </c>
      <c r="B36" s="13">
        <v>905</v>
      </c>
      <c r="C36" s="21" t="s">
        <v>1004</v>
      </c>
      <c r="D36" s="19">
        <v>1327589.11088</v>
      </c>
    </row>
    <row r="37" spans="1:4" ht="24" customHeight="1">
      <c r="A37" s="12" t="s">
        <v>1005</v>
      </c>
      <c r="B37" s="13">
        <v>905</v>
      </c>
      <c r="C37" s="21" t="s">
        <v>1006</v>
      </c>
      <c r="D37" s="19">
        <v>1327589.11088</v>
      </c>
    </row>
    <row r="38" spans="1:4" ht="37.5">
      <c r="A38" s="12" t="s">
        <v>1007</v>
      </c>
      <c r="B38" s="13">
        <v>905</v>
      </c>
      <c r="C38" s="21" t="s">
        <v>1008</v>
      </c>
      <c r="D38" s="19">
        <v>1327589.11088</v>
      </c>
    </row>
    <row r="39" spans="1:4" ht="37.5">
      <c r="A39" s="12" t="s">
        <v>1009</v>
      </c>
      <c r="B39" s="13">
        <v>905</v>
      </c>
      <c r="C39" s="21" t="s">
        <v>1010</v>
      </c>
      <c r="D39" s="19">
        <v>1327589.11088</v>
      </c>
    </row>
    <row r="40" spans="1:4" ht="18.75">
      <c r="A40" s="14"/>
      <c r="B40" s="15"/>
      <c r="C40" s="15"/>
      <c r="D40" s="16"/>
    </row>
    <row r="41" spans="1:4" ht="18.75">
      <c r="A41" s="14"/>
      <c r="B41" s="15"/>
      <c r="C41" s="15"/>
      <c r="D41" s="16"/>
    </row>
    <row r="42" spans="1:4" ht="18.75">
      <c r="A42" s="27"/>
      <c r="B42" s="27"/>
      <c r="C42" s="15"/>
      <c r="D42" s="16"/>
    </row>
    <row r="43" spans="1:5" ht="56.25">
      <c r="A43" s="3" t="s">
        <v>367</v>
      </c>
      <c r="B43" s="3"/>
      <c r="C43" s="7"/>
      <c r="D43" s="66" t="s">
        <v>519</v>
      </c>
      <c r="E43" s="66"/>
    </row>
  </sheetData>
  <sheetProtection/>
  <mergeCells count="9">
    <mergeCell ref="A8:D8"/>
    <mergeCell ref="D43:E43"/>
    <mergeCell ref="A10:A11"/>
    <mergeCell ref="D10:D11"/>
    <mergeCell ref="B10:C10"/>
    <mergeCell ref="C1:D1"/>
    <mergeCell ref="C2:D2"/>
    <mergeCell ref="C3:D3"/>
    <mergeCell ref="C4:D4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  <rowBreaks count="1" manualBreakCount="1">
    <brk id="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Стадник Е.С.</cp:lastModifiedBy>
  <cp:lastPrinted>2017-04-20T08:03:28Z</cp:lastPrinted>
  <dcterms:created xsi:type="dcterms:W3CDTF">2017-03-06T05:47:39Z</dcterms:created>
  <dcterms:modified xsi:type="dcterms:W3CDTF">2017-06-15T12:08:27Z</dcterms:modified>
  <cp:category/>
  <cp:version/>
  <cp:contentType/>
  <cp:contentStatus/>
</cp:coreProperties>
</file>