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showInkAnnotation="0" codeName="ЭтаКнига" defaultThemeVersion="124226"/>
  <bookViews>
    <workbookView xWindow="240" yWindow="105" windowWidth="14805" windowHeight="8010" activeTab="2"/>
  </bookViews>
  <sheets>
    <sheet name="Форма2 (все) " sheetId="3" r:id="rId1"/>
    <sheet name="1" sheetId="1" r:id="rId2"/>
    <sheet name="2" sheetId="34" r:id="rId3"/>
    <sheet name="3" sheetId="33" r:id="rId4"/>
    <sheet name="4" sheetId="32" r:id="rId5"/>
    <sheet name="5" sheetId="31" r:id="rId6"/>
    <sheet name="6" sheetId="30" r:id="rId7"/>
    <sheet name="7" sheetId="29" r:id="rId8"/>
    <sheet name="8" sheetId="28" r:id="rId9"/>
    <sheet name="9" sheetId="27" r:id="rId10"/>
    <sheet name="10" sheetId="26" r:id="rId11"/>
    <sheet name="11" sheetId="25" r:id="rId12"/>
    <sheet name="12" sheetId="24" r:id="rId13"/>
    <sheet name="13" sheetId="23" r:id="rId14"/>
    <sheet name="14" sheetId="22" r:id="rId15"/>
    <sheet name="15" sheetId="21" r:id="rId16"/>
    <sheet name="Диаграмма1" sheetId="19" r:id="rId17"/>
    <sheet name="Диаграмма2" sheetId="20" r:id="rId18"/>
  </sheets>
  <definedNames>
    <definedName name="_xlnm.Print_Titles" localSheetId="1">'1'!$14:$14</definedName>
    <definedName name="_xlnm.Print_Titles" localSheetId="10">'10'!$14:$14</definedName>
    <definedName name="_xlnm.Print_Titles" localSheetId="11">'11'!$14:$14</definedName>
    <definedName name="_xlnm.Print_Titles" localSheetId="12">'12'!$14:$14</definedName>
    <definedName name="_xlnm.Print_Titles" localSheetId="13">'13'!$14:$14</definedName>
    <definedName name="_xlnm.Print_Titles" localSheetId="14">'14'!$14:$14</definedName>
    <definedName name="_xlnm.Print_Titles" localSheetId="15">'15'!$14:$14</definedName>
    <definedName name="_xlnm.Print_Titles" localSheetId="2">'2'!$14:$14</definedName>
    <definedName name="_xlnm.Print_Titles" localSheetId="3">'3'!$14:$14</definedName>
    <definedName name="_xlnm.Print_Titles" localSheetId="4">'4'!$14:$14</definedName>
    <definedName name="_xlnm.Print_Titles" localSheetId="5">'5'!$14:$14</definedName>
    <definedName name="_xlnm.Print_Titles" localSheetId="6">'6'!$14:$14</definedName>
    <definedName name="_xlnm.Print_Titles" localSheetId="7">'7'!$14:$14</definedName>
    <definedName name="_xlnm.Print_Titles" localSheetId="8">'8'!$14:$14</definedName>
    <definedName name="_xlnm.Print_Titles" localSheetId="9">'9'!$14:$14</definedName>
    <definedName name="_xlnm.Print_Area" localSheetId="1">'1'!$A$1:$S$59</definedName>
    <definedName name="_xlnm.Print_Area" localSheetId="0">'Форма2 (все) '!$B$1:$AK$27</definedName>
  </definedNames>
  <calcPr calcId="144525"/>
</workbook>
</file>

<file path=xl/calcChain.xml><?xml version="1.0" encoding="utf-8"?>
<calcChain xmlns="http://schemas.openxmlformats.org/spreadsheetml/2006/main">
  <c r="R15" i="34" l="1"/>
  <c r="R52" i="1"/>
  <c r="R16" i="1"/>
  <c r="R15" i="1"/>
  <c r="R15" i="32"/>
  <c r="R54" i="21" l="1"/>
  <c r="S54" i="21" s="1"/>
  <c r="P54" i="21"/>
  <c r="Q54" i="21" s="1"/>
  <c r="R53" i="21"/>
  <c r="S53" i="21" s="1"/>
  <c r="P53" i="21"/>
  <c r="Q53" i="21" s="1"/>
  <c r="R52" i="21"/>
  <c r="S52" i="21" s="1"/>
  <c r="P52" i="21"/>
  <c r="Q52" i="21" s="1"/>
  <c r="R51" i="21"/>
  <c r="S51" i="21" s="1"/>
  <c r="P51" i="21"/>
  <c r="Q51" i="21" s="1"/>
  <c r="R50" i="21"/>
  <c r="S50" i="21" s="1"/>
  <c r="P50" i="21"/>
  <c r="Q50" i="21" s="1"/>
  <c r="R49" i="21"/>
  <c r="S49" i="21" s="1"/>
  <c r="P49" i="21"/>
  <c r="Q49" i="21" s="1"/>
  <c r="R48" i="21"/>
  <c r="S48" i="21" s="1"/>
  <c r="P48" i="21"/>
  <c r="Q48" i="21" s="1"/>
  <c r="R47" i="21"/>
  <c r="S47" i="21" s="1"/>
  <c r="P47" i="21"/>
  <c r="Q47" i="21" s="1"/>
  <c r="R46" i="21"/>
  <c r="S46" i="21" s="1"/>
  <c r="P46" i="21"/>
  <c r="Q46" i="21" s="1"/>
  <c r="R45" i="21"/>
  <c r="S45" i="21" s="1"/>
  <c r="P45" i="21"/>
  <c r="Q45" i="21" s="1"/>
  <c r="R44" i="21"/>
  <c r="S44" i="21" s="1"/>
  <c r="P44" i="21"/>
  <c r="Q44" i="21" s="1"/>
  <c r="R43" i="21"/>
  <c r="S43" i="21" s="1"/>
  <c r="P43" i="21"/>
  <c r="Q43" i="21" s="1"/>
  <c r="R42" i="21"/>
  <c r="S42" i="21" s="1"/>
  <c r="P42" i="21"/>
  <c r="Q42" i="21" s="1"/>
  <c r="R41" i="21"/>
  <c r="S41" i="21" s="1"/>
  <c r="P41" i="21"/>
  <c r="Q41" i="21" s="1"/>
  <c r="R40" i="21"/>
  <c r="S40" i="21" s="1"/>
  <c r="P40" i="21"/>
  <c r="Q40" i="21" s="1"/>
  <c r="R39" i="21"/>
  <c r="S39" i="21" s="1"/>
  <c r="P39" i="21"/>
  <c r="Q39" i="21" s="1"/>
  <c r="R38" i="21"/>
  <c r="S38" i="21" s="1"/>
  <c r="P38" i="21"/>
  <c r="Q38" i="21" s="1"/>
  <c r="R37" i="21"/>
  <c r="S37" i="21" s="1"/>
  <c r="P37" i="21"/>
  <c r="Q37" i="21" s="1"/>
  <c r="R36" i="21"/>
  <c r="S36" i="21" s="1"/>
  <c r="P36" i="21"/>
  <c r="Q36" i="21" s="1"/>
  <c r="R35" i="21"/>
  <c r="S35" i="21" s="1"/>
  <c r="P35" i="21"/>
  <c r="Q35" i="21" s="1"/>
  <c r="R34" i="21"/>
  <c r="S34" i="21" s="1"/>
  <c r="P34" i="21"/>
  <c r="Q34" i="21" s="1"/>
  <c r="R33" i="21"/>
  <c r="S33" i="21" s="1"/>
  <c r="P33" i="21"/>
  <c r="Q33" i="21" s="1"/>
  <c r="R32" i="21"/>
  <c r="S32" i="21" s="1"/>
  <c r="P32" i="21"/>
  <c r="Q32" i="21" s="1"/>
  <c r="R31" i="21"/>
  <c r="S31" i="21" s="1"/>
  <c r="P31" i="21"/>
  <c r="Q31" i="21" s="1"/>
  <c r="R30" i="21"/>
  <c r="S30" i="21" s="1"/>
  <c r="P30" i="21"/>
  <c r="Q30" i="21" s="1"/>
  <c r="R29" i="21"/>
  <c r="S29" i="21" s="1"/>
  <c r="P29" i="21"/>
  <c r="Q29" i="21" s="1"/>
  <c r="R28" i="21"/>
  <c r="S28" i="21" s="1"/>
  <c r="P28" i="21"/>
  <c r="Q28" i="21" s="1"/>
  <c r="R27" i="21"/>
  <c r="S27" i="21" s="1"/>
  <c r="P27" i="21"/>
  <c r="Q27" i="21" s="1"/>
  <c r="R26" i="21"/>
  <c r="S26" i="21" s="1"/>
  <c r="P26" i="21"/>
  <c r="Q26" i="21" s="1"/>
  <c r="R25" i="21"/>
  <c r="S25" i="21" s="1"/>
  <c r="P25" i="21"/>
  <c r="Q25" i="21" s="1"/>
  <c r="R24" i="21"/>
  <c r="S24" i="21" s="1"/>
  <c r="P24" i="21"/>
  <c r="Q24" i="21" s="1"/>
  <c r="R23" i="21"/>
  <c r="S23" i="21" s="1"/>
  <c r="P23" i="21"/>
  <c r="Q23" i="21" s="1"/>
  <c r="R22" i="21"/>
  <c r="S22" i="21" s="1"/>
  <c r="P22" i="21"/>
  <c r="Q22" i="21" s="1"/>
  <c r="R21" i="21"/>
  <c r="S21" i="21" s="1"/>
  <c r="P21" i="21"/>
  <c r="Q21" i="21" s="1"/>
  <c r="R20" i="21"/>
  <c r="S20" i="21" s="1"/>
  <c r="P20" i="21"/>
  <c r="Q20" i="21" s="1"/>
  <c r="R19" i="21"/>
  <c r="S19" i="21" s="1"/>
  <c r="P19" i="21"/>
  <c r="Q19" i="21" s="1"/>
  <c r="R18" i="21"/>
  <c r="S18" i="21" s="1"/>
  <c r="P18" i="21"/>
  <c r="Q18" i="21" s="1"/>
  <c r="R17" i="21"/>
  <c r="S17" i="21" s="1"/>
  <c r="P17" i="21"/>
  <c r="Q17" i="21" s="1"/>
  <c r="R16" i="21"/>
  <c r="S16" i="21" s="1"/>
  <c r="P16" i="21"/>
  <c r="Q16" i="21" s="1"/>
  <c r="R15" i="21"/>
  <c r="S15" i="21" s="1"/>
  <c r="AE27" i="3" s="1"/>
  <c r="P15" i="21"/>
  <c r="AC27" i="3" s="1"/>
  <c r="Q14" i="21"/>
  <c r="O13" i="21"/>
  <c r="M13" i="21"/>
  <c r="K13" i="21"/>
  <c r="I13" i="21"/>
  <c r="G13" i="21"/>
  <c r="E13" i="21"/>
  <c r="O12" i="21"/>
  <c r="N12" i="21"/>
  <c r="N13" i="21" s="1"/>
  <c r="M12" i="21"/>
  <c r="L12" i="21"/>
  <c r="L13" i="21" s="1"/>
  <c r="K12" i="21"/>
  <c r="J12" i="21"/>
  <c r="J13" i="21" s="1"/>
  <c r="I12" i="21"/>
  <c r="H12" i="21"/>
  <c r="H13" i="21" s="1"/>
  <c r="G12" i="21"/>
  <c r="F12" i="21"/>
  <c r="F13" i="21" s="1"/>
  <c r="E12" i="21"/>
  <c r="R54" i="22"/>
  <c r="S54" i="22" s="1"/>
  <c r="P54" i="22"/>
  <c r="Q54" i="22" s="1"/>
  <c r="R53" i="22"/>
  <c r="S53" i="22" s="1"/>
  <c r="P53" i="22"/>
  <c r="Q53" i="22" s="1"/>
  <c r="S52" i="22"/>
  <c r="R52" i="22"/>
  <c r="P52" i="22"/>
  <c r="Q52" i="22" s="1"/>
  <c r="R51" i="22"/>
  <c r="S51" i="22" s="1"/>
  <c r="P51" i="22"/>
  <c r="Q51" i="22" s="1"/>
  <c r="R50" i="22"/>
  <c r="S50" i="22" s="1"/>
  <c r="P50" i="22"/>
  <c r="Q50" i="22" s="1"/>
  <c r="R49" i="22"/>
  <c r="S49" i="22" s="1"/>
  <c r="P49" i="22"/>
  <c r="Q49" i="22" s="1"/>
  <c r="S48" i="22"/>
  <c r="R48" i="22"/>
  <c r="P48" i="22"/>
  <c r="Q48" i="22" s="1"/>
  <c r="R47" i="22"/>
  <c r="S47" i="22" s="1"/>
  <c r="P47" i="22"/>
  <c r="Q47" i="22" s="1"/>
  <c r="R46" i="22"/>
  <c r="S46" i="22" s="1"/>
  <c r="P46" i="22"/>
  <c r="Q46" i="22" s="1"/>
  <c r="R45" i="22"/>
  <c r="S45" i="22" s="1"/>
  <c r="P45" i="22"/>
  <c r="Q45" i="22" s="1"/>
  <c r="S44" i="22"/>
  <c r="R44" i="22"/>
  <c r="P44" i="22"/>
  <c r="Q44" i="22" s="1"/>
  <c r="R43" i="22"/>
  <c r="S43" i="22" s="1"/>
  <c r="P43" i="22"/>
  <c r="Q43" i="22" s="1"/>
  <c r="S42" i="22"/>
  <c r="R42" i="22"/>
  <c r="P42" i="22"/>
  <c r="Q42" i="22" s="1"/>
  <c r="R41" i="22"/>
  <c r="S41" i="22" s="1"/>
  <c r="P41" i="22"/>
  <c r="Q41" i="22" s="1"/>
  <c r="S40" i="22"/>
  <c r="R40" i="22"/>
  <c r="P40" i="22"/>
  <c r="Q40" i="22" s="1"/>
  <c r="R39" i="22"/>
  <c r="S39" i="22" s="1"/>
  <c r="P39" i="22"/>
  <c r="Q39" i="22" s="1"/>
  <c r="S38" i="22"/>
  <c r="R38" i="22"/>
  <c r="P38" i="22"/>
  <c r="Q38" i="22" s="1"/>
  <c r="R37" i="22"/>
  <c r="S37" i="22" s="1"/>
  <c r="P37" i="22"/>
  <c r="Q37" i="22" s="1"/>
  <c r="S36" i="22"/>
  <c r="R36" i="22"/>
  <c r="P36" i="22"/>
  <c r="Q36" i="22" s="1"/>
  <c r="R35" i="22"/>
  <c r="S35" i="22" s="1"/>
  <c r="P35" i="22"/>
  <c r="Q35" i="22" s="1"/>
  <c r="S34" i="22"/>
  <c r="R34" i="22"/>
  <c r="P34" i="22"/>
  <c r="Q34" i="22" s="1"/>
  <c r="R33" i="22"/>
  <c r="S33" i="22" s="1"/>
  <c r="P33" i="22"/>
  <c r="Q33" i="22" s="1"/>
  <c r="S32" i="22"/>
  <c r="R32" i="22"/>
  <c r="P32" i="22"/>
  <c r="Q32" i="22" s="1"/>
  <c r="R31" i="22"/>
  <c r="S31" i="22" s="1"/>
  <c r="P31" i="22"/>
  <c r="Q31" i="22" s="1"/>
  <c r="S30" i="22"/>
  <c r="R30" i="22"/>
  <c r="P30" i="22"/>
  <c r="Q30" i="22" s="1"/>
  <c r="R29" i="22"/>
  <c r="S29" i="22" s="1"/>
  <c r="P29" i="22"/>
  <c r="Q29" i="22" s="1"/>
  <c r="S28" i="22"/>
  <c r="R28" i="22"/>
  <c r="P28" i="22"/>
  <c r="Q28" i="22" s="1"/>
  <c r="R27" i="22"/>
  <c r="S27" i="22" s="1"/>
  <c r="P27" i="22"/>
  <c r="Q27" i="22" s="1"/>
  <c r="S26" i="22"/>
  <c r="R26" i="22"/>
  <c r="P26" i="22"/>
  <c r="Q26" i="22" s="1"/>
  <c r="R25" i="22"/>
  <c r="S25" i="22" s="1"/>
  <c r="P25" i="22"/>
  <c r="Q25" i="22" s="1"/>
  <c r="S24" i="22"/>
  <c r="R24" i="22"/>
  <c r="P24" i="22"/>
  <c r="Q24" i="22" s="1"/>
  <c r="R23" i="22"/>
  <c r="S23" i="22" s="1"/>
  <c r="P23" i="22"/>
  <c r="Q23" i="22" s="1"/>
  <c r="S22" i="22"/>
  <c r="R22" i="22"/>
  <c r="P22" i="22"/>
  <c r="Q22" i="22" s="1"/>
  <c r="R21" i="22"/>
  <c r="S21" i="22" s="1"/>
  <c r="P21" i="22"/>
  <c r="Q21" i="22" s="1"/>
  <c r="S20" i="22"/>
  <c r="R20" i="22"/>
  <c r="P20" i="22"/>
  <c r="Q20" i="22" s="1"/>
  <c r="R19" i="22"/>
  <c r="S19" i="22" s="1"/>
  <c r="P19" i="22"/>
  <c r="Q19" i="22" s="1"/>
  <c r="S18" i="22"/>
  <c r="R18" i="22"/>
  <c r="P18" i="22"/>
  <c r="Q18" i="22" s="1"/>
  <c r="R17" i="22"/>
  <c r="S17" i="22" s="1"/>
  <c r="P17" i="22"/>
  <c r="Q17" i="22" s="1"/>
  <c r="S16" i="22"/>
  <c r="R16" i="22"/>
  <c r="P16" i="22"/>
  <c r="Q16" i="22" s="1"/>
  <c r="R15" i="22"/>
  <c r="S15" i="22" s="1"/>
  <c r="AE26" i="3" s="1"/>
  <c r="P15" i="22"/>
  <c r="Q15" i="22" s="1"/>
  <c r="Q14" i="22"/>
  <c r="L13" i="22"/>
  <c r="H13" i="22"/>
  <c r="O12" i="22"/>
  <c r="O13" i="22" s="1"/>
  <c r="N12" i="22"/>
  <c r="N13" i="22" s="1"/>
  <c r="M12" i="22"/>
  <c r="M13" i="22" s="1"/>
  <c r="L12" i="22"/>
  <c r="K12" i="22"/>
  <c r="K13" i="22" s="1"/>
  <c r="J12" i="22"/>
  <c r="J13" i="22" s="1"/>
  <c r="I12" i="22"/>
  <c r="I13" i="22" s="1"/>
  <c r="H12" i="22"/>
  <c r="G12" i="22"/>
  <c r="G13" i="22" s="1"/>
  <c r="F12" i="22"/>
  <c r="F13" i="22" s="1"/>
  <c r="E12" i="22"/>
  <c r="E13" i="22" s="1"/>
  <c r="R54" i="23"/>
  <c r="S54" i="23" s="1"/>
  <c r="P54" i="23"/>
  <c r="Q54" i="23" s="1"/>
  <c r="R53" i="23"/>
  <c r="S53" i="23" s="1"/>
  <c r="P53" i="23"/>
  <c r="Q53" i="23" s="1"/>
  <c r="R52" i="23"/>
  <c r="S52" i="23" s="1"/>
  <c r="P52" i="23"/>
  <c r="Q52" i="23" s="1"/>
  <c r="R51" i="23"/>
  <c r="S51" i="23" s="1"/>
  <c r="P51" i="23"/>
  <c r="Q51" i="23" s="1"/>
  <c r="R50" i="23"/>
  <c r="S50" i="23" s="1"/>
  <c r="P50" i="23"/>
  <c r="Q50" i="23" s="1"/>
  <c r="R49" i="23"/>
  <c r="S49" i="23" s="1"/>
  <c r="P49" i="23"/>
  <c r="Q49" i="23" s="1"/>
  <c r="R48" i="23"/>
  <c r="S48" i="23" s="1"/>
  <c r="P48" i="23"/>
  <c r="Q48" i="23" s="1"/>
  <c r="R47" i="23"/>
  <c r="S47" i="23" s="1"/>
  <c r="P47" i="23"/>
  <c r="Q47" i="23" s="1"/>
  <c r="R46" i="23"/>
  <c r="S46" i="23" s="1"/>
  <c r="P46" i="23"/>
  <c r="Q46" i="23" s="1"/>
  <c r="R45" i="23"/>
  <c r="S45" i="23" s="1"/>
  <c r="P45" i="23"/>
  <c r="Q45" i="23" s="1"/>
  <c r="R44" i="23"/>
  <c r="S44" i="23" s="1"/>
  <c r="P44" i="23"/>
  <c r="Q44" i="23" s="1"/>
  <c r="R43" i="23"/>
  <c r="S43" i="23" s="1"/>
  <c r="P43" i="23"/>
  <c r="Q43" i="23" s="1"/>
  <c r="R42" i="23"/>
  <c r="S42" i="23" s="1"/>
  <c r="P42" i="23"/>
  <c r="Q42" i="23" s="1"/>
  <c r="R41" i="23"/>
  <c r="S41" i="23" s="1"/>
  <c r="P41" i="23"/>
  <c r="Q41" i="23" s="1"/>
  <c r="R40" i="23"/>
  <c r="S40" i="23" s="1"/>
  <c r="P40" i="23"/>
  <c r="Q40" i="23" s="1"/>
  <c r="R39" i="23"/>
  <c r="S39" i="23" s="1"/>
  <c r="P39" i="23"/>
  <c r="Q39" i="23" s="1"/>
  <c r="R38" i="23"/>
  <c r="S38" i="23" s="1"/>
  <c r="P38" i="23"/>
  <c r="Q38" i="23" s="1"/>
  <c r="R37" i="23"/>
  <c r="S37" i="23" s="1"/>
  <c r="P37" i="23"/>
  <c r="Q37" i="23" s="1"/>
  <c r="R36" i="23"/>
  <c r="S36" i="23" s="1"/>
  <c r="P36" i="23"/>
  <c r="Q36" i="23" s="1"/>
  <c r="R35" i="23"/>
  <c r="S35" i="23" s="1"/>
  <c r="P35" i="23"/>
  <c r="Q35" i="23" s="1"/>
  <c r="R34" i="23"/>
  <c r="S34" i="23" s="1"/>
  <c r="P34" i="23"/>
  <c r="Q34" i="23" s="1"/>
  <c r="R33" i="23"/>
  <c r="S33" i="23" s="1"/>
  <c r="P33" i="23"/>
  <c r="Q33" i="23" s="1"/>
  <c r="R32" i="23"/>
  <c r="S32" i="23" s="1"/>
  <c r="P32" i="23"/>
  <c r="Q32" i="23" s="1"/>
  <c r="R31" i="23"/>
  <c r="S31" i="23" s="1"/>
  <c r="P31" i="23"/>
  <c r="Q31" i="23" s="1"/>
  <c r="R30" i="23"/>
  <c r="S30" i="23" s="1"/>
  <c r="P30" i="23"/>
  <c r="Q30" i="23" s="1"/>
  <c r="R29" i="23"/>
  <c r="S29" i="23" s="1"/>
  <c r="P29" i="23"/>
  <c r="Q29" i="23" s="1"/>
  <c r="R28" i="23"/>
  <c r="S28" i="23" s="1"/>
  <c r="P28" i="23"/>
  <c r="Q28" i="23" s="1"/>
  <c r="R27" i="23"/>
  <c r="S27" i="23" s="1"/>
  <c r="P27" i="23"/>
  <c r="Q27" i="23" s="1"/>
  <c r="R26" i="23"/>
  <c r="S26" i="23" s="1"/>
  <c r="P26" i="23"/>
  <c r="Q26" i="23" s="1"/>
  <c r="R25" i="23"/>
  <c r="S25" i="23" s="1"/>
  <c r="P25" i="23"/>
  <c r="Q25" i="23" s="1"/>
  <c r="R24" i="23"/>
  <c r="S24" i="23" s="1"/>
  <c r="P24" i="23"/>
  <c r="Q24" i="23" s="1"/>
  <c r="R23" i="23"/>
  <c r="S23" i="23" s="1"/>
  <c r="P23" i="23"/>
  <c r="Q23" i="23" s="1"/>
  <c r="R22" i="23"/>
  <c r="S22" i="23" s="1"/>
  <c r="P22" i="23"/>
  <c r="Q22" i="23" s="1"/>
  <c r="R21" i="23"/>
  <c r="S21" i="23" s="1"/>
  <c r="P21" i="23"/>
  <c r="Q21" i="23" s="1"/>
  <c r="R20" i="23"/>
  <c r="S20" i="23" s="1"/>
  <c r="P20" i="23"/>
  <c r="Q20" i="23" s="1"/>
  <c r="R19" i="23"/>
  <c r="S19" i="23" s="1"/>
  <c r="P19" i="23"/>
  <c r="Q19" i="23" s="1"/>
  <c r="R18" i="23"/>
  <c r="S18" i="23" s="1"/>
  <c r="P18" i="23"/>
  <c r="Q18" i="23" s="1"/>
  <c r="R17" i="23"/>
  <c r="S17" i="23" s="1"/>
  <c r="P17" i="23"/>
  <c r="Q17" i="23" s="1"/>
  <c r="R16" i="23"/>
  <c r="S16" i="23" s="1"/>
  <c r="P16" i="23"/>
  <c r="Q16" i="23" s="1"/>
  <c r="R15" i="23"/>
  <c r="S15" i="23" s="1"/>
  <c r="AE25" i="3" s="1"/>
  <c r="P15" i="23"/>
  <c r="Q15" i="23" s="1"/>
  <c r="Q14" i="23"/>
  <c r="O13" i="23"/>
  <c r="M13" i="23"/>
  <c r="K13" i="23"/>
  <c r="I13" i="23"/>
  <c r="G13" i="23"/>
  <c r="O12" i="23"/>
  <c r="N12" i="23"/>
  <c r="N13" i="23" s="1"/>
  <c r="M12" i="23"/>
  <c r="L12" i="23"/>
  <c r="L13" i="23" s="1"/>
  <c r="K12" i="23"/>
  <c r="J12" i="23"/>
  <c r="J13" i="23" s="1"/>
  <c r="I12" i="23"/>
  <c r="H12" i="23"/>
  <c r="H13" i="23" s="1"/>
  <c r="G12" i="23"/>
  <c r="F12" i="23"/>
  <c r="F13" i="23" s="1"/>
  <c r="E12" i="23"/>
  <c r="E13" i="23" s="1"/>
  <c r="R54" i="24"/>
  <c r="S54" i="24" s="1"/>
  <c r="Q54" i="24"/>
  <c r="P54" i="24"/>
  <c r="R53" i="24"/>
  <c r="S53" i="24" s="1"/>
  <c r="Q53" i="24"/>
  <c r="P53" i="24"/>
  <c r="R52" i="24"/>
  <c r="S52" i="24" s="1"/>
  <c r="Q52" i="24"/>
  <c r="P52" i="24"/>
  <c r="R51" i="24"/>
  <c r="S51" i="24" s="1"/>
  <c r="Q51" i="24"/>
  <c r="P51" i="24"/>
  <c r="R50" i="24"/>
  <c r="S50" i="24" s="1"/>
  <c r="Q50" i="24"/>
  <c r="P50" i="24"/>
  <c r="R49" i="24"/>
  <c r="S49" i="24" s="1"/>
  <c r="Q49" i="24"/>
  <c r="P49" i="24"/>
  <c r="R48" i="24"/>
  <c r="S48" i="24" s="1"/>
  <c r="Q48" i="24"/>
  <c r="P48" i="24"/>
  <c r="R47" i="24"/>
  <c r="S47" i="24" s="1"/>
  <c r="Q47" i="24"/>
  <c r="P47" i="24"/>
  <c r="R46" i="24"/>
  <c r="S46" i="24" s="1"/>
  <c r="Q46" i="24"/>
  <c r="P46" i="24"/>
  <c r="R45" i="24"/>
  <c r="S45" i="24" s="1"/>
  <c r="Q45" i="24"/>
  <c r="P45" i="24"/>
  <c r="R44" i="24"/>
  <c r="S44" i="24" s="1"/>
  <c r="Q44" i="24"/>
  <c r="P44" i="24"/>
  <c r="R43" i="24"/>
  <c r="S43" i="24" s="1"/>
  <c r="Q43" i="24"/>
  <c r="P43" i="24"/>
  <c r="R42" i="24"/>
  <c r="S42" i="24" s="1"/>
  <c r="Q42" i="24"/>
  <c r="P42" i="24"/>
  <c r="R41" i="24"/>
  <c r="S41" i="24" s="1"/>
  <c r="Q41" i="24"/>
  <c r="P41" i="24"/>
  <c r="R40" i="24"/>
  <c r="S40" i="24" s="1"/>
  <c r="Q40" i="24"/>
  <c r="P40" i="24"/>
  <c r="R39" i="24"/>
  <c r="S39" i="24" s="1"/>
  <c r="Q39" i="24"/>
  <c r="P39" i="24"/>
  <c r="R38" i="24"/>
  <c r="S38" i="24" s="1"/>
  <c r="Q38" i="24"/>
  <c r="P38" i="24"/>
  <c r="R37" i="24"/>
  <c r="S37" i="24" s="1"/>
  <c r="Q37" i="24"/>
  <c r="P37" i="24"/>
  <c r="R36" i="24"/>
  <c r="S36" i="24" s="1"/>
  <c r="Q36" i="24"/>
  <c r="P36" i="24"/>
  <c r="R35" i="24"/>
  <c r="S35" i="24" s="1"/>
  <c r="Q35" i="24"/>
  <c r="P35" i="24"/>
  <c r="R34" i="24"/>
  <c r="S34" i="24" s="1"/>
  <c r="Q34" i="24"/>
  <c r="P34" i="24"/>
  <c r="R33" i="24"/>
  <c r="S33" i="24" s="1"/>
  <c r="Q33" i="24"/>
  <c r="P33" i="24"/>
  <c r="R32" i="24"/>
  <c r="S32" i="24" s="1"/>
  <c r="Q32" i="24"/>
  <c r="P32" i="24"/>
  <c r="R31" i="24"/>
  <c r="S31" i="24" s="1"/>
  <c r="Q31" i="24"/>
  <c r="P31" i="24"/>
  <c r="R30" i="24"/>
  <c r="S30" i="24" s="1"/>
  <c r="Q30" i="24"/>
  <c r="P30" i="24"/>
  <c r="R29" i="24"/>
  <c r="S29" i="24" s="1"/>
  <c r="Q29" i="24"/>
  <c r="P29" i="24"/>
  <c r="R28" i="24"/>
  <c r="S28" i="24" s="1"/>
  <c r="Q28" i="24"/>
  <c r="P28" i="24"/>
  <c r="R27" i="24"/>
  <c r="S27" i="24" s="1"/>
  <c r="Q27" i="24"/>
  <c r="P27" i="24"/>
  <c r="R26" i="24"/>
  <c r="S26" i="24" s="1"/>
  <c r="Q26" i="24"/>
  <c r="P26" i="24"/>
  <c r="R25" i="24"/>
  <c r="S25" i="24" s="1"/>
  <c r="Q25" i="24"/>
  <c r="P25" i="24"/>
  <c r="R24" i="24"/>
  <c r="S24" i="24" s="1"/>
  <c r="Q24" i="24"/>
  <c r="P24" i="24"/>
  <c r="R23" i="24"/>
  <c r="S23" i="24" s="1"/>
  <c r="Q23" i="24"/>
  <c r="P23" i="24"/>
  <c r="R22" i="24"/>
  <c r="S22" i="24" s="1"/>
  <c r="Q22" i="24"/>
  <c r="P22" i="24"/>
  <c r="R21" i="24"/>
  <c r="S21" i="24" s="1"/>
  <c r="Q21" i="24"/>
  <c r="P21" i="24"/>
  <c r="R20" i="24"/>
  <c r="S20" i="24" s="1"/>
  <c r="Q20" i="24"/>
  <c r="P20" i="24"/>
  <c r="R19" i="24"/>
  <c r="S19" i="24" s="1"/>
  <c r="Q19" i="24"/>
  <c r="P19" i="24"/>
  <c r="R18" i="24"/>
  <c r="S18" i="24" s="1"/>
  <c r="Q18" i="24"/>
  <c r="P18" i="24"/>
  <c r="R17" i="24"/>
  <c r="S17" i="24" s="1"/>
  <c r="Q17" i="24"/>
  <c r="P17" i="24"/>
  <c r="R16" i="24"/>
  <c r="S16" i="24" s="1"/>
  <c r="Q16" i="24"/>
  <c r="P16" i="24"/>
  <c r="R15" i="24"/>
  <c r="S15" i="24" s="1"/>
  <c r="Q15" i="24"/>
  <c r="AB24" i="3" s="1"/>
  <c r="P15" i="24"/>
  <c r="Q14" i="24"/>
  <c r="O13" i="24"/>
  <c r="N13" i="24"/>
  <c r="K13" i="24"/>
  <c r="J13" i="24"/>
  <c r="G13" i="24"/>
  <c r="F13" i="24"/>
  <c r="O12" i="24"/>
  <c r="N12" i="24"/>
  <c r="M12" i="24"/>
  <c r="M13" i="24" s="1"/>
  <c r="L12" i="24"/>
  <c r="L13" i="24" s="1"/>
  <c r="K12" i="24"/>
  <c r="J12" i="24"/>
  <c r="I12" i="24"/>
  <c r="I13" i="24" s="1"/>
  <c r="H12" i="24"/>
  <c r="H13" i="24" s="1"/>
  <c r="G12" i="24"/>
  <c r="F12" i="24"/>
  <c r="E12" i="24"/>
  <c r="E13" i="24" s="1"/>
  <c r="R54" i="25"/>
  <c r="S54" i="25" s="1"/>
  <c r="P54" i="25"/>
  <c r="Q54" i="25" s="1"/>
  <c r="R53" i="25"/>
  <c r="S53" i="25" s="1"/>
  <c r="P53" i="25"/>
  <c r="Q53" i="25" s="1"/>
  <c r="R52" i="25"/>
  <c r="S52" i="25" s="1"/>
  <c r="P52" i="25"/>
  <c r="Q52" i="25" s="1"/>
  <c r="R51" i="25"/>
  <c r="S51" i="25" s="1"/>
  <c r="P51" i="25"/>
  <c r="Q51" i="25" s="1"/>
  <c r="R50" i="25"/>
  <c r="S50" i="25" s="1"/>
  <c r="P50" i="25"/>
  <c r="Q50" i="25" s="1"/>
  <c r="R49" i="25"/>
  <c r="S49" i="25" s="1"/>
  <c r="P49" i="25"/>
  <c r="Q49" i="25" s="1"/>
  <c r="R48" i="25"/>
  <c r="S48" i="25" s="1"/>
  <c r="P48" i="25"/>
  <c r="Q48" i="25" s="1"/>
  <c r="R47" i="25"/>
  <c r="S47" i="25" s="1"/>
  <c r="P47" i="25"/>
  <c r="Q47" i="25" s="1"/>
  <c r="R46" i="25"/>
  <c r="S46" i="25" s="1"/>
  <c r="P46" i="25"/>
  <c r="Q46" i="25" s="1"/>
  <c r="R45" i="25"/>
  <c r="S45" i="25" s="1"/>
  <c r="P45" i="25"/>
  <c r="Q45" i="25" s="1"/>
  <c r="R44" i="25"/>
  <c r="S44" i="25" s="1"/>
  <c r="P44" i="25"/>
  <c r="Q44" i="25" s="1"/>
  <c r="R43" i="25"/>
  <c r="S43" i="25" s="1"/>
  <c r="P43" i="25"/>
  <c r="Q43" i="25" s="1"/>
  <c r="R42" i="25"/>
  <c r="S42" i="25" s="1"/>
  <c r="P42" i="25"/>
  <c r="Q42" i="25" s="1"/>
  <c r="R41" i="25"/>
  <c r="S41" i="25" s="1"/>
  <c r="P41" i="25"/>
  <c r="Q41" i="25" s="1"/>
  <c r="R40" i="25"/>
  <c r="S40" i="25" s="1"/>
  <c r="P40" i="25"/>
  <c r="Q40" i="25" s="1"/>
  <c r="R39" i="25"/>
  <c r="S39" i="25" s="1"/>
  <c r="P39" i="25"/>
  <c r="Q39" i="25" s="1"/>
  <c r="R38" i="25"/>
  <c r="S38" i="25" s="1"/>
  <c r="P38" i="25"/>
  <c r="Q38" i="25" s="1"/>
  <c r="R37" i="25"/>
  <c r="S37" i="25" s="1"/>
  <c r="P37" i="25"/>
  <c r="Q37" i="25" s="1"/>
  <c r="R36" i="25"/>
  <c r="S36" i="25" s="1"/>
  <c r="P36" i="25"/>
  <c r="Q36" i="25" s="1"/>
  <c r="R35" i="25"/>
  <c r="S35" i="25" s="1"/>
  <c r="P35" i="25"/>
  <c r="Q35" i="25" s="1"/>
  <c r="R34" i="25"/>
  <c r="S34" i="25" s="1"/>
  <c r="P34" i="25"/>
  <c r="Q34" i="25" s="1"/>
  <c r="R33" i="25"/>
  <c r="S33" i="25" s="1"/>
  <c r="P33" i="25"/>
  <c r="Q33" i="25" s="1"/>
  <c r="R32" i="25"/>
  <c r="S32" i="25" s="1"/>
  <c r="P32" i="25"/>
  <c r="Q32" i="25" s="1"/>
  <c r="R31" i="25"/>
  <c r="S31" i="25" s="1"/>
  <c r="P31" i="25"/>
  <c r="Q31" i="25" s="1"/>
  <c r="R30" i="25"/>
  <c r="S30" i="25" s="1"/>
  <c r="P30" i="25"/>
  <c r="Q30" i="25" s="1"/>
  <c r="R29" i="25"/>
  <c r="S29" i="25" s="1"/>
  <c r="P29" i="25"/>
  <c r="Q29" i="25" s="1"/>
  <c r="R28" i="25"/>
  <c r="S28" i="25" s="1"/>
  <c r="P28" i="25"/>
  <c r="Q28" i="25" s="1"/>
  <c r="R27" i="25"/>
  <c r="S27" i="25" s="1"/>
  <c r="P27" i="25"/>
  <c r="Q27" i="25" s="1"/>
  <c r="R26" i="25"/>
  <c r="S26" i="25" s="1"/>
  <c r="P26" i="25"/>
  <c r="Q26" i="25" s="1"/>
  <c r="R25" i="25"/>
  <c r="S25" i="25" s="1"/>
  <c r="P25" i="25"/>
  <c r="Q25" i="25" s="1"/>
  <c r="R24" i="25"/>
  <c r="S24" i="25" s="1"/>
  <c r="P24" i="25"/>
  <c r="Q24" i="25" s="1"/>
  <c r="R23" i="25"/>
  <c r="S23" i="25" s="1"/>
  <c r="P23" i="25"/>
  <c r="Q23" i="25" s="1"/>
  <c r="R22" i="25"/>
  <c r="S22" i="25" s="1"/>
  <c r="P22" i="25"/>
  <c r="Q22" i="25" s="1"/>
  <c r="R21" i="25"/>
  <c r="S21" i="25" s="1"/>
  <c r="P21" i="25"/>
  <c r="Q21" i="25" s="1"/>
  <c r="R20" i="25"/>
  <c r="S20" i="25" s="1"/>
  <c r="P20" i="25"/>
  <c r="Q20" i="25" s="1"/>
  <c r="R19" i="25"/>
  <c r="S19" i="25" s="1"/>
  <c r="P19" i="25"/>
  <c r="Q19" i="25" s="1"/>
  <c r="R18" i="25"/>
  <c r="S18" i="25" s="1"/>
  <c r="P18" i="25"/>
  <c r="Q18" i="25" s="1"/>
  <c r="R17" i="25"/>
  <c r="S17" i="25" s="1"/>
  <c r="P17" i="25"/>
  <c r="Q17" i="25" s="1"/>
  <c r="R16" i="25"/>
  <c r="S16" i="25" s="1"/>
  <c r="P16" i="25"/>
  <c r="Q16" i="25" s="1"/>
  <c r="R15" i="25"/>
  <c r="S15" i="25" s="1"/>
  <c r="AE23" i="3" s="1"/>
  <c r="P15" i="25"/>
  <c r="Q15" i="25" s="1"/>
  <c r="Q14" i="25"/>
  <c r="O13" i="25"/>
  <c r="M13" i="25"/>
  <c r="K13" i="25"/>
  <c r="I13" i="25"/>
  <c r="G13" i="25"/>
  <c r="E13" i="25"/>
  <c r="O12" i="25"/>
  <c r="N12" i="25"/>
  <c r="N13" i="25" s="1"/>
  <c r="M12" i="25"/>
  <c r="L12" i="25"/>
  <c r="L13" i="25" s="1"/>
  <c r="K12" i="25"/>
  <c r="J12" i="25"/>
  <c r="J13" i="25" s="1"/>
  <c r="I12" i="25"/>
  <c r="H12" i="25"/>
  <c r="H13" i="25" s="1"/>
  <c r="G12" i="25"/>
  <c r="F12" i="25"/>
  <c r="F13" i="25" s="1"/>
  <c r="E12" i="25"/>
  <c r="R54" i="26"/>
  <c r="S54" i="26" s="1"/>
  <c r="P54" i="26"/>
  <c r="Q54" i="26" s="1"/>
  <c r="R53" i="26"/>
  <c r="S53" i="26" s="1"/>
  <c r="P53" i="26"/>
  <c r="Q53" i="26" s="1"/>
  <c r="S52" i="26"/>
  <c r="R52" i="26"/>
  <c r="P52" i="26"/>
  <c r="Q52" i="26" s="1"/>
  <c r="R51" i="26"/>
  <c r="S51" i="26" s="1"/>
  <c r="P51" i="26"/>
  <c r="Q51" i="26" s="1"/>
  <c r="R50" i="26"/>
  <c r="S50" i="26" s="1"/>
  <c r="P50" i="26"/>
  <c r="Q50" i="26" s="1"/>
  <c r="R49" i="26"/>
  <c r="S49" i="26" s="1"/>
  <c r="P49" i="26"/>
  <c r="Q49" i="26" s="1"/>
  <c r="S48" i="26"/>
  <c r="R48" i="26"/>
  <c r="P48" i="26"/>
  <c r="Q48" i="26" s="1"/>
  <c r="R47" i="26"/>
  <c r="S47" i="26" s="1"/>
  <c r="P47" i="26"/>
  <c r="Q47" i="26" s="1"/>
  <c r="R46" i="26"/>
  <c r="S46" i="26" s="1"/>
  <c r="P46" i="26"/>
  <c r="Q46" i="26" s="1"/>
  <c r="R45" i="26"/>
  <c r="S45" i="26" s="1"/>
  <c r="P45" i="26"/>
  <c r="Q45" i="26" s="1"/>
  <c r="S44" i="26"/>
  <c r="R44" i="26"/>
  <c r="P44" i="26"/>
  <c r="Q44" i="26" s="1"/>
  <c r="R43" i="26"/>
  <c r="S43" i="26" s="1"/>
  <c r="P43" i="26"/>
  <c r="Q43" i="26" s="1"/>
  <c r="R42" i="26"/>
  <c r="S42" i="26" s="1"/>
  <c r="P42" i="26"/>
  <c r="Q42" i="26" s="1"/>
  <c r="R41" i="26"/>
  <c r="S41" i="26" s="1"/>
  <c r="P41" i="26"/>
  <c r="Q41" i="26" s="1"/>
  <c r="S40" i="26"/>
  <c r="R40" i="26"/>
  <c r="P40" i="26"/>
  <c r="Q40" i="26" s="1"/>
  <c r="R39" i="26"/>
  <c r="S39" i="26" s="1"/>
  <c r="P39" i="26"/>
  <c r="Q39" i="26" s="1"/>
  <c r="R38" i="26"/>
  <c r="S38" i="26" s="1"/>
  <c r="P38" i="26"/>
  <c r="Q38" i="26" s="1"/>
  <c r="R37" i="26"/>
  <c r="S37" i="26" s="1"/>
  <c r="P37" i="26"/>
  <c r="Q37" i="26" s="1"/>
  <c r="S36" i="26"/>
  <c r="R36" i="26"/>
  <c r="P36" i="26"/>
  <c r="Q36" i="26" s="1"/>
  <c r="R35" i="26"/>
  <c r="S35" i="26" s="1"/>
  <c r="P35" i="26"/>
  <c r="Q35" i="26" s="1"/>
  <c r="R34" i="26"/>
  <c r="S34" i="26" s="1"/>
  <c r="P34" i="26"/>
  <c r="Q34" i="26" s="1"/>
  <c r="R33" i="26"/>
  <c r="S33" i="26" s="1"/>
  <c r="P33" i="26"/>
  <c r="Q33" i="26" s="1"/>
  <c r="S32" i="26"/>
  <c r="R32" i="26"/>
  <c r="P32" i="26"/>
  <c r="Q32" i="26" s="1"/>
  <c r="R31" i="26"/>
  <c r="S31" i="26" s="1"/>
  <c r="P31" i="26"/>
  <c r="Q31" i="26" s="1"/>
  <c r="R30" i="26"/>
  <c r="S30" i="26" s="1"/>
  <c r="P30" i="26"/>
  <c r="Q30" i="26" s="1"/>
  <c r="R29" i="26"/>
  <c r="S29" i="26" s="1"/>
  <c r="P29" i="26"/>
  <c r="Q29" i="26" s="1"/>
  <c r="S28" i="26"/>
  <c r="R28" i="26"/>
  <c r="P28" i="26"/>
  <c r="Q28" i="26" s="1"/>
  <c r="R27" i="26"/>
  <c r="S27" i="26" s="1"/>
  <c r="P27" i="26"/>
  <c r="Q27" i="26" s="1"/>
  <c r="R26" i="26"/>
  <c r="S26" i="26" s="1"/>
  <c r="P26" i="26"/>
  <c r="Q26" i="26" s="1"/>
  <c r="R25" i="26"/>
  <c r="S25" i="26" s="1"/>
  <c r="P25" i="26"/>
  <c r="Q25" i="26" s="1"/>
  <c r="S24" i="26"/>
  <c r="R24" i="26"/>
  <c r="P24" i="26"/>
  <c r="Q24" i="26" s="1"/>
  <c r="R23" i="26"/>
  <c r="S23" i="26" s="1"/>
  <c r="P23" i="26"/>
  <c r="Q23" i="26" s="1"/>
  <c r="R22" i="26"/>
  <c r="S22" i="26" s="1"/>
  <c r="P22" i="26"/>
  <c r="Q22" i="26" s="1"/>
  <c r="R21" i="26"/>
  <c r="S21" i="26" s="1"/>
  <c r="P21" i="26"/>
  <c r="Q21" i="26" s="1"/>
  <c r="S20" i="26"/>
  <c r="R20" i="26"/>
  <c r="P20" i="26"/>
  <c r="Q20" i="26" s="1"/>
  <c r="R19" i="26"/>
  <c r="S19" i="26" s="1"/>
  <c r="P19" i="26"/>
  <c r="Q19" i="26" s="1"/>
  <c r="R18" i="26"/>
  <c r="S18" i="26" s="1"/>
  <c r="P18" i="26"/>
  <c r="Q18" i="26" s="1"/>
  <c r="R17" i="26"/>
  <c r="S17" i="26" s="1"/>
  <c r="P17" i="26"/>
  <c r="Q17" i="26" s="1"/>
  <c r="S16" i="26"/>
  <c r="R16" i="26"/>
  <c r="P16" i="26"/>
  <c r="Q16" i="26" s="1"/>
  <c r="R15" i="26"/>
  <c r="S15" i="26" s="1"/>
  <c r="AE22" i="3" s="1"/>
  <c r="P15" i="26"/>
  <c r="Q15" i="26" s="1"/>
  <c r="Q14" i="26"/>
  <c r="L13" i="26"/>
  <c r="I13" i="26"/>
  <c r="H13" i="26"/>
  <c r="E13" i="26"/>
  <c r="O12" i="26"/>
  <c r="O13" i="26" s="1"/>
  <c r="N12" i="26"/>
  <c r="N13" i="26" s="1"/>
  <c r="M12" i="26"/>
  <c r="M13" i="26" s="1"/>
  <c r="L12" i="26"/>
  <c r="K12" i="26"/>
  <c r="K13" i="26" s="1"/>
  <c r="J12" i="26"/>
  <c r="J13" i="26" s="1"/>
  <c r="I12" i="26"/>
  <c r="H12" i="26"/>
  <c r="G12" i="26"/>
  <c r="G13" i="26" s="1"/>
  <c r="F12" i="26"/>
  <c r="F13" i="26" s="1"/>
  <c r="E12" i="26"/>
  <c r="R54" i="27"/>
  <c r="S54" i="27" s="1"/>
  <c r="P54" i="27"/>
  <c r="Q54" i="27" s="1"/>
  <c r="R53" i="27"/>
  <c r="S53" i="27" s="1"/>
  <c r="P53" i="27"/>
  <c r="Q53" i="27" s="1"/>
  <c r="R52" i="27"/>
  <c r="S52" i="27" s="1"/>
  <c r="P52" i="27"/>
  <c r="Q52" i="27" s="1"/>
  <c r="R51" i="27"/>
  <c r="S51" i="27" s="1"/>
  <c r="P51" i="27"/>
  <c r="Q51" i="27" s="1"/>
  <c r="R50" i="27"/>
  <c r="S50" i="27" s="1"/>
  <c r="P50" i="27"/>
  <c r="Q50" i="27" s="1"/>
  <c r="R49" i="27"/>
  <c r="S49" i="27" s="1"/>
  <c r="P49" i="27"/>
  <c r="Q49" i="27" s="1"/>
  <c r="R48" i="27"/>
  <c r="S48" i="27" s="1"/>
  <c r="P48" i="27"/>
  <c r="Q48" i="27" s="1"/>
  <c r="R47" i="27"/>
  <c r="S47" i="27" s="1"/>
  <c r="P47" i="27"/>
  <c r="Q47" i="27" s="1"/>
  <c r="R46" i="27"/>
  <c r="S46" i="27" s="1"/>
  <c r="P46" i="27"/>
  <c r="Q46" i="27" s="1"/>
  <c r="R45" i="27"/>
  <c r="S45" i="27" s="1"/>
  <c r="P45" i="27"/>
  <c r="Q45" i="27" s="1"/>
  <c r="R44" i="27"/>
  <c r="S44" i="27" s="1"/>
  <c r="P44" i="27"/>
  <c r="Q44" i="27" s="1"/>
  <c r="R43" i="27"/>
  <c r="S43" i="27" s="1"/>
  <c r="P43" i="27"/>
  <c r="Q43" i="27" s="1"/>
  <c r="R42" i="27"/>
  <c r="S42" i="27" s="1"/>
  <c r="P42" i="27"/>
  <c r="Q42" i="27" s="1"/>
  <c r="R41" i="27"/>
  <c r="S41" i="27" s="1"/>
  <c r="P41" i="27"/>
  <c r="Q41" i="27" s="1"/>
  <c r="R40" i="27"/>
  <c r="S40" i="27" s="1"/>
  <c r="P40" i="27"/>
  <c r="Q40" i="27" s="1"/>
  <c r="R39" i="27"/>
  <c r="S39" i="27" s="1"/>
  <c r="P39" i="27"/>
  <c r="Q39" i="27" s="1"/>
  <c r="R38" i="27"/>
  <c r="S38" i="27" s="1"/>
  <c r="P38" i="27"/>
  <c r="Q38" i="27" s="1"/>
  <c r="R37" i="27"/>
  <c r="S37" i="27" s="1"/>
  <c r="P37" i="27"/>
  <c r="Q37" i="27" s="1"/>
  <c r="R36" i="27"/>
  <c r="S36" i="27" s="1"/>
  <c r="P36" i="27"/>
  <c r="Q36" i="27" s="1"/>
  <c r="R35" i="27"/>
  <c r="S35" i="27" s="1"/>
  <c r="P35" i="27"/>
  <c r="Q35" i="27" s="1"/>
  <c r="R34" i="27"/>
  <c r="S34" i="27" s="1"/>
  <c r="P34" i="27"/>
  <c r="Q34" i="27" s="1"/>
  <c r="R33" i="27"/>
  <c r="S33" i="27" s="1"/>
  <c r="P33" i="27"/>
  <c r="Q33" i="27" s="1"/>
  <c r="R32" i="27"/>
  <c r="S32" i="27" s="1"/>
  <c r="P32" i="27"/>
  <c r="Q32" i="27" s="1"/>
  <c r="R31" i="27"/>
  <c r="S31" i="27" s="1"/>
  <c r="P31" i="27"/>
  <c r="Q31" i="27" s="1"/>
  <c r="R30" i="27"/>
  <c r="S30" i="27" s="1"/>
  <c r="P30" i="27"/>
  <c r="Q30" i="27" s="1"/>
  <c r="R29" i="27"/>
  <c r="S29" i="27" s="1"/>
  <c r="P29" i="27"/>
  <c r="Q29" i="27" s="1"/>
  <c r="R28" i="27"/>
  <c r="S28" i="27" s="1"/>
  <c r="P28" i="27"/>
  <c r="Q28" i="27" s="1"/>
  <c r="R27" i="27"/>
  <c r="S27" i="27" s="1"/>
  <c r="P27" i="27"/>
  <c r="Q27" i="27" s="1"/>
  <c r="R26" i="27"/>
  <c r="S26" i="27" s="1"/>
  <c r="P26" i="27"/>
  <c r="Q26" i="27" s="1"/>
  <c r="R25" i="27"/>
  <c r="S25" i="27" s="1"/>
  <c r="P25" i="27"/>
  <c r="Q25" i="27" s="1"/>
  <c r="R24" i="27"/>
  <c r="S24" i="27" s="1"/>
  <c r="P24" i="27"/>
  <c r="Q24" i="27" s="1"/>
  <c r="R23" i="27"/>
  <c r="S23" i="27" s="1"/>
  <c r="P23" i="27"/>
  <c r="Q23" i="27" s="1"/>
  <c r="R22" i="27"/>
  <c r="S22" i="27" s="1"/>
  <c r="P22" i="27"/>
  <c r="Q22" i="27" s="1"/>
  <c r="R21" i="27"/>
  <c r="S21" i="27" s="1"/>
  <c r="P21" i="27"/>
  <c r="Q21" i="27" s="1"/>
  <c r="R20" i="27"/>
  <c r="S20" i="27" s="1"/>
  <c r="P20" i="27"/>
  <c r="Q20" i="27" s="1"/>
  <c r="R19" i="27"/>
  <c r="S19" i="27" s="1"/>
  <c r="P19" i="27"/>
  <c r="Q19" i="27" s="1"/>
  <c r="R18" i="27"/>
  <c r="S18" i="27" s="1"/>
  <c r="P18" i="27"/>
  <c r="Q18" i="27" s="1"/>
  <c r="R17" i="27"/>
  <c r="S17" i="27" s="1"/>
  <c r="P17" i="27"/>
  <c r="Q17" i="27" s="1"/>
  <c r="R16" i="27"/>
  <c r="S16" i="27" s="1"/>
  <c r="P16" i="27"/>
  <c r="Q16" i="27" s="1"/>
  <c r="R15" i="27"/>
  <c r="S15" i="27" s="1"/>
  <c r="AE21" i="3" s="1"/>
  <c r="P15" i="27"/>
  <c r="Q15" i="27" s="1"/>
  <c r="Q14" i="27"/>
  <c r="O13" i="27"/>
  <c r="M13" i="27"/>
  <c r="K13" i="27"/>
  <c r="I13" i="27"/>
  <c r="G13" i="27"/>
  <c r="O12" i="27"/>
  <c r="N12" i="27"/>
  <c r="N13" i="27" s="1"/>
  <c r="M12" i="27"/>
  <c r="L12" i="27"/>
  <c r="L13" i="27" s="1"/>
  <c r="K12" i="27"/>
  <c r="J12" i="27"/>
  <c r="J13" i="27" s="1"/>
  <c r="I12" i="27"/>
  <c r="H12" i="27"/>
  <c r="H13" i="27" s="1"/>
  <c r="G12" i="27"/>
  <c r="F12" i="27"/>
  <c r="F13" i="27" s="1"/>
  <c r="E12" i="27"/>
  <c r="E13" i="27" s="1"/>
  <c r="R54" i="28"/>
  <c r="S54" i="28" s="1"/>
  <c r="Q54" i="28"/>
  <c r="P54" i="28"/>
  <c r="R53" i="28"/>
  <c r="S53" i="28" s="1"/>
  <c r="Q53" i="28"/>
  <c r="P53" i="28"/>
  <c r="R52" i="28"/>
  <c r="S52" i="28" s="1"/>
  <c r="Q52" i="28"/>
  <c r="P52" i="28"/>
  <c r="R51" i="28"/>
  <c r="S51" i="28" s="1"/>
  <c r="Q51" i="28"/>
  <c r="P51" i="28"/>
  <c r="R50" i="28"/>
  <c r="S50" i="28" s="1"/>
  <c r="Q50" i="28"/>
  <c r="P50" i="28"/>
  <c r="R49" i="28"/>
  <c r="S49" i="28" s="1"/>
  <c r="Q49" i="28"/>
  <c r="P49" i="28"/>
  <c r="R48" i="28"/>
  <c r="S48" i="28" s="1"/>
  <c r="Q48" i="28"/>
  <c r="P48" i="28"/>
  <c r="R47" i="28"/>
  <c r="S47" i="28" s="1"/>
  <c r="Q47" i="28"/>
  <c r="P47" i="28"/>
  <c r="R46" i="28"/>
  <c r="S46" i="28" s="1"/>
  <c r="Q46" i="28"/>
  <c r="P46" i="28"/>
  <c r="R45" i="28"/>
  <c r="S45" i="28" s="1"/>
  <c r="Q45" i="28"/>
  <c r="P45" i="28"/>
  <c r="R44" i="28"/>
  <c r="S44" i="28" s="1"/>
  <c r="Q44" i="28"/>
  <c r="P44" i="28"/>
  <c r="R43" i="28"/>
  <c r="S43" i="28" s="1"/>
  <c r="Q43" i="28"/>
  <c r="P43" i="28"/>
  <c r="R42" i="28"/>
  <c r="S42" i="28" s="1"/>
  <c r="Q42" i="28"/>
  <c r="P42" i="28"/>
  <c r="R41" i="28"/>
  <c r="S41" i="28" s="1"/>
  <c r="Q41" i="28"/>
  <c r="P41" i="28"/>
  <c r="R40" i="28"/>
  <c r="S40" i="28" s="1"/>
  <c r="Q40" i="28"/>
  <c r="P40" i="28"/>
  <c r="R39" i="28"/>
  <c r="S39" i="28" s="1"/>
  <c r="Q39" i="28"/>
  <c r="P39" i="28"/>
  <c r="R38" i="28"/>
  <c r="S38" i="28" s="1"/>
  <c r="Q38" i="28"/>
  <c r="P38" i="28"/>
  <c r="R37" i="28"/>
  <c r="S37" i="28" s="1"/>
  <c r="Q37" i="28"/>
  <c r="P37" i="28"/>
  <c r="R36" i="28"/>
  <c r="S36" i="28" s="1"/>
  <c r="Q36" i="28"/>
  <c r="P36" i="28"/>
  <c r="R35" i="28"/>
  <c r="S35" i="28" s="1"/>
  <c r="Q35" i="28"/>
  <c r="P35" i="28"/>
  <c r="R34" i="28"/>
  <c r="S34" i="28" s="1"/>
  <c r="Q34" i="28"/>
  <c r="P34" i="28"/>
  <c r="R33" i="28"/>
  <c r="S33" i="28" s="1"/>
  <c r="Q33" i="28"/>
  <c r="P33" i="28"/>
  <c r="R32" i="28"/>
  <c r="S32" i="28" s="1"/>
  <c r="Q32" i="28"/>
  <c r="P32" i="28"/>
  <c r="R31" i="28"/>
  <c r="S31" i="28" s="1"/>
  <c r="Q31" i="28"/>
  <c r="P31" i="28"/>
  <c r="R30" i="28"/>
  <c r="S30" i="28" s="1"/>
  <c r="Q30" i="28"/>
  <c r="P30" i="28"/>
  <c r="R29" i="28"/>
  <c r="S29" i="28" s="1"/>
  <c r="Q29" i="28"/>
  <c r="P29" i="28"/>
  <c r="R28" i="28"/>
  <c r="S28" i="28" s="1"/>
  <c r="Q28" i="28"/>
  <c r="P28" i="28"/>
  <c r="R27" i="28"/>
  <c r="S27" i="28" s="1"/>
  <c r="Q27" i="28"/>
  <c r="P27" i="28"/>
  <c r="R26" i="28"/>
  <c r="S26" i="28" s="1"/>
  <c r="Q26" i="28"/>
  <c r="P26" i="28"/>
  <c r="R25" i="28"/>
  <c r="S25" i="28" s="1"/>
  <c r="Q25" i="28"/>
  <c r="P25" i="28"/>
  <c r="R24" i="28"/>
  <c r="S24" i="28" s="1"/>
  <c r="Q24" i="28"/>
  <c r="P24" i="28"/>
  <c r="R23" i="28"/>
  <c r="S23" i="28" s="1"/>
  <c r="Q23" i="28"/>
  <c r="P23" i="28"/>
  <c r="R22" i="28"/>
  <c r="S22" i="28" s="1"/>
  <c r="Q22" i="28"/>
  <c r="P22" i="28"/>
  <c r="R21" i="28"/>
  <c r="S21" i="28" s="1"/>
  <c r="Q21" i="28"/>
  <c r="P21" i="28"/>
  <c r="R20" i="28"/>
  <c r="S20" i="28" s="1"/>
  <c r="Q20" i="28"/>
  <c r="P20" i="28"/>
  <c r="R19" i="28"/>
  <c r="S19" i="28" s="1"/>
  <c r="Q19" i="28"/>
  <c r="P19" i="28"/>
  <c r="R18" i="28"/>
  <c r="S18" i="28" s="1"/>
  <c r="Q18" i="28"/>
  <c r="P18" i="28"/>
  <c r="R17" i="28"/>
  <c r="S17" i="28" s="1"/>
  <c r="Q17" i="28"/>
  <c r="P17" i="28"/>
  <c r="R16" i="28"/>
  <c r="S16" i="28" s="1"/>
  <c r="Q16" i="28"/>
  <c r="P16" i="28"/>
  <c r="R15" i="28"/>
  <c r="S15" i="28" s="1"/>
  <c r="Q15" i="28"/>
  <c r="AB20" i="3" s="1"/>
  <c r="P15" i="28"/>
  <c r="Q14" i="28"/>
  <c r="O13" i="28"/>
  <c r="N13" i="28"/>
  <c r="K13" i="28"/>
  <c r="J13" i="28"/>
  <c r="G13" i="28"/>
  <c r="F13" i="28"/>
  <c r="O12" i="28"/>
  <c r="N12" i="28"/>
  <c r="M12" i="28"/>
  <c r="M13" i="28" s="1"/>
  <c r="L12" i="28"/>
  <c r="L13" i="28" s="1"/>
  <c r="K12" i="28"/>
  <c r="J12" i="28"/>
  <c r="I12" i="28"/>
  <c r="I13" i="28" s="1"/>
  <c r="H12" i="28"/>
  <c r="H13" i="28" s="1"/>
  <c r="G12" i="28"/>
  <c r="F12" i="28"/>
  <c r="E12" i="28"/>
  <c r="E13" i="28" s="1"/>
  <c r="R54" i="29"/>
  <c r="S54" i="29" s="1"/>
  <c r="P54" i="29"/>
  <c r="Q54" i="29" s="1"/>
  <c r="R53" i="29"/>
  <c r="S53" i="29" s="1"/>
  <c r="P53" i="29"/>
  <c r="Q53" i="29" s="1"/>
  <c r="R52" i="29"/>
  <c r="S52" i="29" s="1"/>
  <c r="P52" i="29"/>
  <c r="Q52" i="29" s="1"/>
  <c r="R51" i="29"/>
  <c r="S51" i="29" s="1"/>
  <c r="P51" i="29"/>
  <c r="Q51" i="29" s="1"/>
  <c r="R50" i="29"/>
  <c r="S50" i="29" s="1"/>
  <c r="P50" i="29"/>
  <c r="Q50" i="29" s="1"/>
  <c r="R49" i="29"/>
  <c r="S49" i="29" s="1"/>
  <c r="P49" i="29"/>
  <c r="Q49" i="29" s="1"/>
  <c r="R48" i="29"/>
  <c r="S48" i="29" s="1"/>
  <c r="P48" i="29"/>
  <c r="Q48" i="29" s="1"/>
  <c r="R47" i="29"/>
  <c r="S47" i="29" s="1"/>
  <c r="P47" i="29"/>
  <c r="Q47" i="29" s="1"/>
  <c r="R46" i="29"/>
  <c r="S46" i="29" s="1"/>
  <c r="P46" i="29"/>
  <c r="Q46" i="29" s="1"/>
  <c r="R45" i="29"/>
  <c r="S45" i="29" s="1"/>
  <c r="P45" i="29"/>
  <c r="Q45" i="29" s="1"/>
  <c r="R44" i="29"/>
  <c r="S44" i="29" s="1"/>
  <c r="P44" i="29"/>
  <c r="Q44" i="29" s="1"/>
  <c r="R43" i="29"/>
  <c r="S43" i="29" s="1"/>
  <c r="P43" i="29"/>
  <c r="Q43" i="29" s="1"/>
  <c r="R42" i="29"/>
  <c r="S42" i="29" s="1"/>
  <c r="P42" i="29"/>
  <c r="Q42" i="29" s="1"/>
  <c r="R41" i="29"/>
  <c r="S41" i="29" s="1"/>
  <c r="P41" i="29"/>
  <c r="Q41" i="29" s="1"/>
  <c r="R40" i="29"/>
  <c r="S40" i="29" s="1"/>
  <c r="P40" i="29"/>
  <c r="Q40" i="29" s="1"/>
  <c r="R39" i="29"/>
  <c r="S39" i="29" s="1"/>
  <c r="P39" i="29"/>
  <c r="Q39" i="29" s="1"/>
  <c r="R38" i="29"/>
  <c r="S38" i="29" s="1"/>
  <c r="P38" i="29"/>
  <c r="Q38" i="29" s="1"/>
  <c r="R37" i="29"/>
  <c r="S37" i="29" s="1"/>
  <c r="P37" i="29"/>
  <c r="Q37" i="29" s="1"/>
  <c r="R36" i="29"/>
  <c r="S36" i="29" s="1"/>
  <c r="P36" i="29"/>
  <c r="Q36" i="29" s="1"/>
  <c r="R35" i="29"/>
  <c r="S35" i="29" s="1"/>
  <c r="P35" i="29"/>
  <c r="Q35" i="29" s="1"/>
  <c r="R34" i="29"/>
  <c r="S34" i="29" s="1"/>
  <c r="P34" i="29"/>
  <c r="Q34" i="29" s="1"/>
  <c r="R33" i="29"/>
  <c r="S33" i="29" s="1"/>
  <c r="P33" i="29"/>
  <c r="Q33" i="29" s="1"/>
  <c r="R32" i="29"/>
  <c r="S32" i="29" s="1"/>
  <c r="P32" i="29"/>
  <c r="Q32" i="29" s="1"/>
  <c r="R31" i="29"/>
  <c r="S31" i="29" s="1"/>
  <c r="P31" i="29"/>
  <c r="Q31" i="29" s="1"/>
  <c r="R30" i="29"/>
  <c r="S30" i="29" s="1"/>
  <c r="P30" i="29"/>
  <c r="Q30" i="29" s="1"/>
  <c r="R29" i="29"/>
  <c r="S29" i="29" s="1"/>
  <c r="P29" i="29"/>
  <c r="Q29" i="29" s="1"/>
  <c r="R28" i="29"/>
  <c r="S28" i="29" s="1"/>
  <c r="P28" i="29"/>
  <c r="Q28" i="29" s="1"/>
  <c r="R27" i="29"/>
  <c r="S27" i="29" s="1"/>
  <c r="P27" i="29"/>
  <c r="Q27" i="29" s="1"/>
  <c r="R26" i="29"/>
  <c r="S26" i="29" s="1"/>
  <c r="P26" i="29"/>
  <c r="Q26" i="29" s="1"/>
  <c r="R25" i="29"/>
  <c r="S25" i="29" s="1"/>
  <c r="P25" i="29"/>
  <c r="Q25" i="29" s="1"/>
  <c r="R24" i="29"/>
  <c r="S24" i="29" s="1"/>
  <c r="P24" i="29"/>
  <c r="Q24" i="29" s="1"/>
  <c r="R23" i="29"/>
  <c r="S23" i="29" s="1"/>
  <c r="P23" i="29"/>
  <c r="Q23" i="29" s="1"/>
  <c r="R22" i="29"/>
  <c r="S22" i="29" s="1"/>
  <c r="P22" i="29"/>
  <c r="Q22" i="29" s="1"/>
  <c r="R21" i="29"/>
  <c r="S21" i="29" s="1"/>
  <c r="P21" i="29"/>
  <c r="Q21" i="29" s="1"/>
  <c r="R20" i="29"/>
  <c r="S20" i="29" s="1"/>
  <c r="P20" i="29"/>
  <c r="Q20" i="29" s="1"/>
  <c r="R19" i="29"/>
  <c r="S19" i="29" s="1"/>
  <c r="P19" i="29"/>
  <c r="Q19" i="29" s="1"/>
  <c r="R18" i="29"/>
  <c r="S18" i="29" s="1"/>
  <c r="P18" i="29"/>
  <c r="Q18" i="29" s="1"/>
  <c r="R17" i="29"/>
  <c r="S17" i="29" s="1"/>
  <c r="P17" i="29"/>
  <c r="Q17" i="29" s="1"/>
  <c r="R16" i="29"/>
  <c r="S16" i="29" s="1"/>
  <c r="P16" i="29"/>
  <c r="Q16" i="29" s="1"/>
  <c r="R15" i="29"/>
  <c r="S15" i="29" s="1"/>
  <c r="P15" i="29"/>
  <c r="Q15" i="29" s="1"/>
  <c r="Q14" i="29"/>
  <c r="O13" i="29"/>
  <c r="N13" i="29"/>
  <c r="M13" i="29"/>
  <c r="K13" i="29"/>
  <c r="J13" i="29"/>
  <c r="I13" i="29"/>
  <c r="G13" i="29"/>
  <c r="F13" i="29"/>
  <c r="E13" i="29"/>
  <c r="O12" i="29"/>
  <c r="N12" i="29"/>
  <c r="M12" i="29"/>
  <c r="L12" i="29"/>
  <c r="L13" i="29" s="1"/>
  <c r="K12" i="29"/>
  <c r="J12" i="29"/>
  <c r="I12" i="29"/>
  <c r="H12" i="29"/>
  <c r="H13" i="29" s="1"/>
  <c r="G12" i="29"/>
  <c r="F12" i="29"/>
  <c r="E12" i="29"/>
  <c r="R54" i="30"/>
  <c r="S54" i="30" s="1"/>
  <c r="P54" i="30"/>
  <c r="Q54" i="30" s="1"/>
  <c r="R53" i="30"/>
  <c r="S53" i="30" s="1"/>
  <c r="P53" i="30"/>
  <c r="Q53" i="30" s="1"/>
  <c r="S52" i="30"/>
  <c r="R52" i="30"/>
  <c r="P52" i="30"/>
  <c r="Q52" i="30" s="1"/>
  <c r="R51" i="30"/>
  <c r="S51" i="30" s="1"/>
  <c r="P51" i="30"/>
  <c r="Q51" i="30" s="1"/>
  <c r="R50" i="30"/>
  <c r="S50" i="30" s="1"/>
  <c r="P50" i="30"/>
  <c r="Q50" i="30" s="1"/>
  <c r="R49" i="30"/>
  <c r="S49" i="30" s="1"/>
  <c r="P49" i="30"/>
  <c r="Q49" i="30" s="1"/>
  <c r="S48" i="30"/>
  <c r="R48" i="30"/>
  <c r="P48" i="30"/>
  <c r="Q48" i="30" s="1"/>
  <c r="R47" i="30"/>
  <c r="S47" i="30" s="1"/>
  <c r="P47" i="30"/>
  <c r="Q47" i="30" s="1"/>
  <c r="R46" i="30"/>
  <c r="S46" i="30" s="1"/>
  <c r="P46" i="30"/>
  <c r="Q46" i="30" s="1"/>
  <c r="R45" i="30"/>
  <c r="S45" i="30" s="1"/>
  <c r="P45" i="30"/>
  <c r="Q45" i="30" s="1"/>
  <c r="S44" i="30"/>
  <c r="R44" i="30"/>
  <c r="P44" i="30"/>
  <c r="Q44" i="30" s="1"/>
  <c r="R43" i="30"/>
  <c r="S43" i="30" s="1"/>
  <c r="P43" i="30"/>
  <c r="Q43" i="30" s="1"/>
  <c r="R42" i="30"/>
  <c r="S42" i="30" s="1"/>
  <c r="P42" i="30"/>
  <c r="Q42" i="30" s="1"/>
  <c r="R41" i="30"/>
  <c r="S41" i="30" s="1"/>
  <c r="P41" i="30"/>
  <c r="Q41" i="30" s="1"/>
  <c r="S40" i="30"/>
  <c r="R40" i="30"/>
  <c r="P40" i="30"/>
  <c r="Q40" i="30" s="1"/>
  <c r="R39" i="30"/>
  <c r="S39" i="30" s="1"/>
  <c r="P39" i="30"/>
  <c r="Q39" i="30" s="1"/>
  <c r="R38" i="30"/>
  <c r="S38" i="30" s="1"/>
  <c r="P38" i="30"/>
  <c r="Q38" i="30" s="1"/>
  <c r="R37" i="30"/>
  <c r="S37" i="30" s="1"/>
  <c r="P37" i="30"/>
  <c r="Q37" i="30" s="1"/>
  <c r="S36" i="30"/>
  <c r="R36" i="30"/>
  <c r="P36" i="30"/>
  <c r="Q36" i="30" s="1"/>
  <c r="R35" i="30"/>
  <c r="S35" i="30" s="1"/>
  <c r="P35" i="30"/>
  <c r="Q35" i="30" s="1"/>
  <c r="R34" i="30"/>
  <c r="S34" i="30" s="1"/>
  <c r="P34" i="30"/>
  <c r="Q34" i="30" s="1"/>
  <c r="R33" i="30"/>
  <c r="S33" i="30" s="1"/>
  <c r="P33" i="30"/>
  <c r="Q33" i="30" s="1"/>
  <c r="S32" i="30"/>
  <c r="R32" i="30"/>
  <c r="P32" i="30"/>
  <c r="Q32" i="30" s="1"/>
  <c r="R31" i="30"/>
  <c r="S31" i="30" s="1"/>
  <c r="P31" i="30"/>
  <c r="Q31" i="30" s="1"/>
  <c r="R30" i="30"/>
  <c r="S30" i="30" s="1"/>
  <c r="P30" i="30"/>
  <c r="Q30" i="30" s="1"/>
  <c r="R29" i="30"/>
  <c r="S29" i="30" s="1"/>
  <c r="P29" i="30"/>
  <c r="Q29" i="30" s="1"/>
  <c r="S28" i="30"/>
  <c r="R28" i="30"/>
  <c r="P28" i="30"/>
  <c r="Q28" i="30" s="1"/>
  <c r="R27" i="30"/>
  <c r="S27" i="30" s="1"/>
  <c r="P27" i="30"/>
  <c r="Q27" i="30" s="1"/>
  <c r="R26" i="30"/>
  <c r="S26" i="30" s="1"/>
  <c r="P26" i="30"/>
  <c r="Q26" i="30" s="1"/>
  <c r="R25" i="30"/>
  <c r="S25" i="30" s="1"/>
  <c r="P25" i="30"/>
  <c r="Q25" i="30" s="1"/>
  <c r="S24" i="30"/>
  <c r="R24" i="30"/>
  <c r="P24" i="30"/>
  <c r="Q24" i="30" s="1"/>
  <c r="R23" i="30"/>
  <c r="S23" i="30" s="1"/>
  <c r="P23" i="30"/>
  <c r="Q23" i="30" s="1"/>
  <c r="R22" i="30"/>
  <c r="S22" i="30" s="1"/>
  <c r="P22" i="30"/>
  <c r="Q22" i="30" s="1"/>
  <c r="R21" i="30"/>
  <c r="S21" i="30" s="1"/>
  <c r="P21" i="30"/>
  <c r="Q21" i="30" s="1"/>
  <c r="S20" i="30"/>
  <c r="R20" i="30"/>
  <c r="P20" i="30"/>
  <c r="Q20" i="30" s="1"/>
  <c r="R19" i="30"/>
  <c r="S19" i="30" s="1"/>
  <c r="P19" i="30"/>
  <c r="Q19" i="30" s="1"/>
  <c r="R18" i="30"/>
  <c r="S18" i="30" s="1"/>
  <c r="P18" i="30"/>
  <c r="Q18" i="30" s="1"/>
  <c r="R17" i="30"/>
  <c r="S17" i="30" s="1"/>
  <c r="P17" i="30"/>
  <c r="Q17" i="30" s="1"/>
  <c r="S16" i="30"/>
  <c r="R16" i="30"/>
  <c r="P16" i="30"/>
  <c r="Q16" i="30" s="1"/>
  <c r="R15" i="30"/>
  <c r="S15" i="30" s="1"/>
  <c r="AE18" i="3" s="1"/>
  <c r="P15" i="30"/>
  <c r="Q15" i="30" s="1"/>
  <c r="Q14" i="30"/>
  <c r="L13" i="30"/>
  <c r="H13" i="30"/>
  <c r="O12" i="30"/>
  <c r="O13" i="30" s="1"/>
  <c r="N12" i="30"/>
  <c r="N13" i="30" s="1"/>
  <c r="M12" i="30"/>
  <c r="M13" i="30" s="1"/>
  <c r="L12" i="30"/>
  <c r="K12" i="30"/>
  <c r="K13" i="30" s="1"/>
  <c r="J12" i="30"/>
  <c r="J13" i="30" s="1"/>
  <c r="I12" i="30"/>
  <c r="I13" i="30" s="1"/>
  <c r="H12" i="30"/>
  <c r="G12" i="30"/>
  <c r="G13" i="30" s="1"/>
  <c r="F12" i="30"/>
  <c r="F13" i="30" s="1"/>
  <c r="E12" i="30"/>
  <c r="E13" i="30" s="1"/>
  <c r="R54" i="31"/>
  <c r="S54" i="31" s="1"/>
  <c r="P54" i="31"/>
  <c r="Q54" i="31" s="1"/>
  <c r="R53" i="31"/>
  <c r="S53" i="31" s="1"/>
  <c r="P53" i="31"/>
  <c r="Q53" i="31" s="1"/>
  <c r="R52" i="31"/>
  <c r="S52" i="31" s="1"/>
  <c r="P52" i="31"/>
  <c r="Q52" i="31" s="1"/>
  <c r="R51" i="31"/>
  <c r="S51" i="31" s="1"/>
  <c r="P51" i="31"/>
  <c r="Q51" i="31" s="1"/>
  <c r="R50" i="31"/>
  <c r="S50" i="31" s="1"/>
  <c r="P50" i="31"/>
  <c r="Q50" i="31" s="1"/>
  <c r="R49" i="31"/>
  <c r="S49" i="31" s="1"/>
  <c r="P49" i="31"/>
  <c r="Q49" i="31" s="1"/>
  <c r="R48" i="31"/>
  <c r="S48" i="31" s="1"/>
  <c r="P48" i="31"/>
  <c r="Q48" i="31" s="1"/>
  <c r="R47" i="31"/>
  <c r="S47" i="31" s="1"/>
  <c r="P47" i="31"/>
  <c r="Q47" i="31" s="1"/>
  <c r="R46" i="31"/>
  <c r="S46" i="31" s="1"/>
  <c r="P46" i="31"/>
  <c r="Q46" i="31" s="1"/>
  <c r="R45" i="31"/>
  <c r="S45" i="31" s="1"/>
  <c r="P45" i="31"/>
  <c r="Q45" i="31" s="1"/>
  <c r="R44" i="31"/>
  <c r="S44" i="31" s="1"/>
  <c r="P44" i="31"/>
  <c r="Q44" i="31" s="1"/>
  <c r="R43" i="31"/>
  <c r="S43" i="31" s="1"/>
  <c r="P43" i="31"/>
  <c r="Q43" i="31" s="1"/>
  <c r="R42" i="31"/>
  <c r="S42" i="31" s="1"/>
  <c r="P42" i="31"/>
  <c r="Q42" i="31" s="1"/>
  <c r="R41" i="31"/>
  <c r="S41" i="31" s="1"/>
  <c r="P41" i="31"/>
  <c r="Q41" i="31" s="1"/>
  <c r="R40" i="31"/>
  <c r="S40" i="31" s="1"/>
  <c r="P40" i="31"/>
  <c r="Q40" i="31" s="1"/>
  <c r="R39" i="31"/>
  <c r="S39" i="31" s="1"/>
  <c r="P39" i="31"/>
  <c r="Q39" i="31" s="1"/>
  <c r="R38" i="31"/>
  <c r="S38" i="31" s="1"/>
  <c r="P38" i="31"/>
  <c r="Q38" i="31" s="1"/>
  <c r="R37" i="31"/>
  <c r="S37" i="31" s="1"/>
  <c r="P37" i="31"/>
  <c r="Q37" i="31" s="1"/>
  <c r="R36" i="31"/>
  <c r="S36" i="31" s="1"/>
  <c r="P36" i="31"/>
  <c r="Q36" i="31" s="1"/>
  <c r="R35" i="31"/>
  <c r="S35" i="31" s="1"/>
  <c r="P35" i="31"/>
  <c r="Q35" i="31" s="1"/>
  <c r="R34" i="31"/>
  <c r="S34" i="31" s="1"/>
  <c r="P34" i="31"/>
  <c r="Q34" i="31" s="1"/>
  <c r="R33" i="31"/>
  <c r="S33" i="31" s="1"/>
  <c r="P33" i="31"/>
  <c r="Q33" i="31" s="1"/>
  <c r="R32" i="31"/>
  <c r="S32" i="31" s="1"/>
  <c r="P32" i="31"/>
  <c r="Q32" i="31" s="1"/>
  <c r="R31" i="31"/>
  <c r="S31" i="31" s="1"/>
  <c r="P31" i="31"/>
  <c r="Q31" i="31" s="1"/>
  <c r="R30" i="31"/>
  <c r="S30" i="31" s="1"/>
  <c r="P30" i="31"/>
  <c r="Q30" i="31" s="1"/>
  <c r="R29" i="31"/>
  <c r="S29" i="31" s="1"/>
  <c r="P29" i="31"/>
  <c r="Q29" i="31" s="1"/>
  <c r="R28" i="31"/>
  <c r="S28" i="31" s="1"/>
  <c r="P28" i="31"/>
  <c r="Q28" i="31" s="1"/>
  <c r="R27" i="31"/>
  <c r="S27" i="31" s="1"/>
  <c r="P27" i="31"/>
  <c r="Q27" i="31" s="1"/>
  <c r="R26" i="31"/>
  <c r="S26" i="31" s="1"/>
  <c r="P26" i="31"/>
  <c r="Q26" i="31" s="1"/>
  <c r="R25" i="31"/>
  <c r="S25" i="31" s="1"/>
  <c r="P25" i="31"/>
  <c r="Q25" i="31" s="1"/>
  <c r="R24" i="31"/>
  <c r="S24" i="31" s="1"/>
  <c r="P24" i="31"/>
  <c r="Q24" i="31" s="1"/>
  <c r="R23" i="31"/>
  <c r="S23" i="31" s="1"/>
  <c r="P23" i="31"/>
  <c r="Q23" i="31" s="1"/>
  <c r="R22" i="31"/>
  <c r="S22" i="31" s="1"/>
  <c r="P22" i="31"/>
  <c r="Q22" i="31" s="1"/>
  <c r="R21" i="31"/>
  <c r="S21" i="31" s="1"/>
  <c r="P21" i="31"/>
  <c r="Q21" i="31" s="1"/>
  <c r="R20" i="31"/>
  <c r="S20" i="31" s="1"/>
  <c r="P20" i="31"/>
  <c r="Q20" i="31" s="1"/>
  <c r="R19" i="31"/>
  <c r="S19" i="31" s="1"/>
  <c r="P19" i="31"/>
  <c r="Q19" i="31" s="1"/>
  <c r="R18" i="31"/>
  <c r="S18" i="31" s="1"/>
  <c r="P18" i="31"/>
  <c r="Q18" i="31" s="1"/>
  <c r="R17" i="31"/>
  <c r="S17" i="31" s="1"/>
  <c r="P17" i="31"/>
  <c r="Q17" i="31" s="1"/>
  <c r="R16" i="31"/>
  <c r="S16" i="31" s="1"/>
  <c r="P16" i="31"/>
  <c r="Q16" i="31" s="1"/>
  <c r="R15" i="31"/>
  <c r="S15" i="31" s="1"/>
  <c r="P15" i="31"/>
  <c r="Q15" i="31" s="1"/>
  <c r="Q14" i="31"/>
  <c r="O13" i="31"/>
  <c r="K13" i="31"/>
  <c r="G13" i="31"/>
  <c r="O12" i="31"/>
  <c r="N12" i="31"/>
  <c r="N13" i="31" s="1"/>
  <c r="M12" i="31"/>
  <c r="M13" i="31" s="1"/>
  <c r="L12" i="31"/>
  <c r="L13" i="31" s="1"/>
  <c r="K12" i="31"/>
  <c r="J12" i="31"/>
  <c r="J13" i="31" s="1"/>
  <c r="I12" i="31"/>
  <c r="I13" i="31" s="1"/>
  <c r="H12" i="31"/>
  <c r="H13" i="31" s="1"/>
  <c r="G12" i="31"/>
  <c r="F12" i="31"/>
  <c r="F13" i="31" s="1"/>
  <c r="E12" i="31"/>
  <c r="E13" i="31" s="1"/>
  <c r="R54" i="32"/>
  <c r="S54" i="32" s="1"/>
  <c r="P54" i="32"/>
  <c r="Q54" i="32" s="1"/>
  <c r="R53" i="32"/>
  <c r="S53" i="32" s="1"/>
  <c r="P53" i="32"/>
  <c r="Q53" i="32" s="1"/>
  <c r="R52" i="32"/>
  <c r="S52" i="32" s="1"/>
  <c r="P52" i="32"/>
  <c r="Q52" i="32" s="1"/>
  <c r="R51" i="32"/>
  <c r="S51" i="32" s="1"/>
  <c r="P51" i="32"/>
  <c r="Q51" i="32" s="1"/>
  <c r="R50" i="32"/>
  <c r="S50" i="32" s="1"/>
  <c r="P50" i="32"/>
  <c r="Q50" i="32" s="1"/>
  <c r="R49" i="32"/>
  <c r="S49" i="32" s="1"/>
  <c r="P49" i="32"/>
  <c r="Q49" i="32" s="1"/>
  <c r="R48" i="32"/>
  <c r="S48" i="32" s="1"/>
  <c r="P48" i="32"/>
  <c r="Q48" i="32" s="1"/>
  <c r="R47" i="32"/>
  <c r="S47" i="32" s="1"/>
  <c r="P47" i="32"/>
  <c r="Q47" i="32" s="1"/>
  <c r="R46" i="32"/>
  <c r="S46" i="32" s="1"/>
  <c r="P46" i="32"/>
  <c r="Q46" i="32" s="1"/>
  <c r="R45" i="32"/>
  <c r="S45" i="32" s="1"/>
  <c r="P45" i="32"/>
  <c r="Q45" i="32" s="1"/>
  <c r="R44" i="32"/>
  <c r="S44" i="32" s="1"/>
  <c r="P44" i="32"/>
  <c r="Q44" i="32" s="1"/>
  <c r="R43" i="32"/>
  <c r="S43" i="32" s="1"/>
  <c r="P43" i="32"/>
  <c r="Q43" i="32" s="1"/>
  <c r="R42" i="32"/>
  <c r="S42" i="32" s="1"/>
  <c r="P42" i="32"/>
  <c r="Q42" i="32" s="1"/>
  <c r="R41" i="32"/>
  <c r="S41" i="32" s="1"/>
  <c r="P41" i="32"/>
  <c r="Q41" i="32" s="1"/>
  <c r="R40" i="32"/>
  <c r="S40" i="32" s="1"/>
  <c r="P40" i="32"/>
  <c r="Q40" i="32" s="1"/>
  <c r="R39" i="32"/>
  <c r="S39" i="32" s="1"/>
  <c r="P39" i="32"/>
  <c r="Q39" i="32" s="1"/>
  <c r="R38" i="32"/>
  <c r="S38" i="32" s="1"/>
  <c r="P38" i="32"/>
  <c r="Q38" i="32" s="1"/>
  <c r="R37" i="32"/>
  <c r="S37" i="32" s="1"/>
  <c r="P37" i="32"/>
  <c r="Q37" i="32" s="1"/>
  <c r="R36" i="32"/>
  <c r="S36" i="32" s="1"/>
  <c r="P36" i="32"/>
  <c r="Q36" i="32" s="1"/>
  <c r="R35" i="32"/>
  <c r="S35" i="32" s="1"/>
  <c r="P35" i="32"/>
  <c r="Q35" i="32" s="1"/>
  <c r="R34" i="32"/>
  <c r="S34" i="32" s="1"/>
  <c r="P34" i="32"/>
  <c r="Q34" i="32" s="1"/>
  <c r="R33" i="32"/>
  <c r="S33" i="32" s="1"/>
  <c r="P33" i="32"/>
  <c r="Q33" i="32" s="1"/>
  <c r="R32" i="32"/>
  <c r="S32" i="32" s="1"/>
  <c r="P32" i="32"/>
  <c r="Q32" i="32" s="1"/>
  <c r="R31" i="32"/>
  <c r="S31" i="32" s="1"/>
  <c r="P31" i="32"/>
  <c r="Q31" i="32" s="1"/>
  <c r="R30" i="32"/>
  <c r="S30" i="32" s="1"/>
  <c r="P30" i="32"/>
  <c r="Q30" i="32" s="1"/>
  <c r="R29" i="32"/>
  <c r="S29" i="32" s="1"/>
  <c r="P29" i="32"/>
  <c r="Q29" i="32" s="1"/>
  <c r="R28" i="32"/>
  <c r="S28" i="32" s="1"/>
  <c r="P28" i="32"/>
  <c r="Q28" i="32" s="1"/>
  <c r="R27" i="32"/>
  <c r="S27" i="32" s="1"/>
  <c r="P27" i="32"/>
  <c r="Q27" i="32" s="1"/>
  <c r="R26" i="32"/>
  <c r="S26" i="32" s="1"/>
  <c r="P26" i="32"/>
  <c r="Q26" i="32" s="1"/>
  <c r="R25" i="32"/>
  <c r="S25" i="32" s="1"/>
  <c r="P25" i="32"/>
  <c r="Q25" i="32" s="1"/>
  <c r="R24" i="32"/>
  <c r="S24" i="32" s="1"/>
  <c r="P24" i="32"/>
  <c r="Q24" i="32" s="1"/>
  <c r="R23" i="32"/>
  <c r="S23" i="32" s="1"/>
  <c r="P23" i="32"/>
  <c r="Q23" i="32" s="1"/>
  <c r="R22" i="32"/>
  <c r="S22" i="32" s="1"/>
  <c r="P22" i="32"/>
  <c r="Q22" i="32" s="1"/>
  <c r="R21" i="32"/>
  <c r="S21" i="32" s="1"/>
  <c r="P21" i="32"/>
  <c r="Q21" i="32" s="1"/>
  <c r="R20" i="32"/>
  <c r="S20" i="32" s="1"/>
  <c r="P20" i="32"/>
  <c r="Q20" i="32" s="1"/>
  <c r="R19" i="32"/>
  <c r="S19" i="32" s="1"/>
  <c r="P19" i="32"/>
  <c r="Q19" i="32" s="1"/>
  <c r="R18" i="32"/>
  <c r="S18" i="32" s="1"/>
  <c r="P18" i="32"/>
  <c r="Q18" i="32" s="1"/>
  <c r="R17" i="32"/>
  <c r="S17" i="32" s="1"/>
  <c r="P17" i="32"/>
  <c r="Q17" i="32" s="1"/>
  <c r="R16" i="32"/>
  <c r="S16" i="32" s="1"/>
  <c r="P16" i="32"/>
  <c r="Q16" i="32" s="1"/>
  <c r="S15" i="32"/>
  <c r="AE16" i="3" s="1"/>
  <c r="P15" i="32"/>
  <c r="Q15" i="32" s="1"/>
  <c r="Q14" i="32"/>
  <c r="O13" i="32"/>
  <c r="M13" i="32"/>
  <c r="K13" i="32"/>
  <c r="I13" i="32"/>
  <c r="G13" i="32"/>
  <c r="O12" i="32"/>
  <c r="N12" i="32"/>
  <c r="N13" i="32" s="1"/>
  <c r="M12" i="32"/>
  <c r="L12" i="32"/>
  <c r="L13" i="32" s="1"/>
  <c r="K12" i="32"/>
  <c r="J12" i="32"/>
  <c r="J13" i="32" s="1"/>
  <c r="I12" i="32"/>
  <c r="H12" i="32"/>
  <c r="H13" i="32" s="1"/>
  <c r="G12" i="32"/>
  <c r="F12" i="32"/>
  <c r="F13" i="32" s="1"/>
  <c r="E12" i="32"/>
  <c r="E13" i="32" s="1"/>
  <c r="R54" i="33"/>
  <c r="S54" i="33" s="1"/>
  <c r="P54" i="33"/>
  <c r="Q54" i="33" s="1"/>
  <c r="R53" i="33"/>
  <c r="S53" i="33" s="1"/>
  <c r="P53" i="33"/>
  <c r="Q53" i="33" s="1"/>
  <c r="R52" i="33"/>
  <c r="S52" i="33" s="1"/>
  <c r="P52" i="33"/>
  <c r="Q52" i="33" s="1"/>
  <c r="R51" i="33"/>
  <c r="S51" i="33" s="1"/>
  <c r="P51" i="33"/>
  <c r="Q51" i="33" s="1"/>
  <c r="R50" i="33"/>
  <c r="S50" i="33" s="1"/>
  <c r="P50" i="33"/>
  <c r="Q50" i="33" s="1"/>
  <c r="R49" i="33"/>
  <c r="S49" i="33" s="1"/>
  <c r="P49" i="33"/>
  <c r="Q49" i="33" s="1"/>
  <c r="R48" i="33"/>
  <c r="S48" i="33" s="1"/>
  <c r="P48" i="33"/>
  <c r="Q48" i="33" s="1"/>
  <c r="R47" i="33"/>
  <c r="S47" i="33" s="1"/>
  <c r="P47" i="33"/>
  <c r="Q47" i="33" s="1"/>
  <c r="R46" i="33"/>
  <c r="S46" i="33" s="1"/>
  <c r="P46" i="33"/>
  <c r="Q46" i="33" s="1"/>
  <c r="R45" i="33"/>
  <c r="S45" i="33" s="1"/>
  <c r="P45" i="33"/>
  <c r="Q45" i="33" s="1"/>
  <c r="R44" i="33"/>
  <c r="S44" i="33" s="1"/>
  <c r="P44" i="33"/>
  <c r="Q44" i="33" s="1"/>
  <c r="R43" i="33"/>
  <c r="S43" i="33" s="1"/>
  <c r="P43" i="33"/>
  <c r="Q43" i="33" s="1"/>
  <c r="R42" i="33"/>
  <c r="S42" i="33" s="1"/>
  <c r="P42" i="33"/>
  <c r="Q42" i="33" s="1"/>
  <c r="R41" i="33"/>
  <c r="S41" i="33" s="1"/>
  <c r="P41" i="33"/>
  <c r="Q41" i="33" s="1"/>
  <c r="R40" i="33"/>
  <c r="S40" i="33" s="1"/>
  <c r="P40" i="33"/>
  <c r="Q40" i="33" s="1"/>
  <c r="R39" i="33"/>
  <c r="S39" i="33" s="1"/>
  <c r="P39" i="33"/>
  <c r="Q39" i="33" s="1"/>
  <c r="R38" i="33"/>
  <c r="S38" i="33" s="1"/>
  <c r="P38" i="33"/>
  <c r="Q38" i="33" s="1"/>
  <c r="R37" i="33"/>
  <c r="S37" i="33" s="1"/>
  <c r="P37" i="33"/>
  <c r="Q37" i="33" s="1"/>
  <c r="R36" i="33"/>
  <c r="S36" i="33" s="1"/>
  <c r="P36" i="33"/>
  <c r="Q36" i="33" s="1"/>
  <c r="R35" i="33"/>
  <c r="S35" i="33" s="1"/>
  <c r="P35" i="33"/>
  <c r="Q35" i="33" s="1"/>
  <c r="R34" i="33"/>
  <c r="S34" i="33" s="1"/>
  <c r="P34" i="33"/>
  <c r="Q34" i="33" s="1"/>
  <c r="R33" i="33"/>
  <c r="S33" i="33" s="1"/>
  <c r="P33" i="33"/>
  <c r="Q33" i="33" s="1"/>
  <c r="R32" i="33"/>
  <c r="S32" i="33" s="1"/>
  <c r="P32" i="33"/>
  <c r="Q32" i="33" s="1"/>
  <c r="R31" i="33"/>
  <c r="S31" i="33" s="1"/>
  <c r="P31" i="33"/>
  <c r="Q31" i="33" s="1"/>
  <c r="R30" i="33"/>
  <c r="S30" i="33" s="1"/>
  <c r="P30" i="33"/>
  <c r="Q30" i="33" s="1"/>
  <c r="R29" i="33"/>
  <c r="S29" i="33" s="1"/>
  <c r="P29" i="33"/>
  <c r="Q29" i="33" s="1"/>
  <c r="R28" i="33"/>
  <c r="S28" i="33" s="1"/>
  <c r="P28" i="33"/>
  <c r="Q28" i="33" s="1"/>
  <c r="R27" i="33"/>
  <c r="S27" i="33" s="1"/>
  <c r="P27" i="33"/>
  <c r="Q27" i="33" s="1"/>
  <c r="R26" i="33"/>
  <c r="S26" i="33" s="1"/>
  <c r="P26" i="33"/>
  <c r="Q26" i="33" s="1"/>
  <c r="R25" i="33"/>
  <c r="S25" i="33" s="1"/>
  <c r="P25" i="33"/>
  <c r="Q25" i="33" s="1"/>
  <c r="R24" i="33"/>
  <c r="S24" i="33" s="1"/>
  <c r="P24" i="33"/>
  <c r="Q24" i="33" s="1"/>
  <c r="R23" i="33"/>
  <c r="S23" i="33" s="1"/>
  <c r="P23" i="33"/>
  <c r="Q23" i="33" s="1"/>
  <c r="R22" i="33"/>
  <c r="S22" i="33" s="1"/>
  <c r="P22" i="33"/>
  <c r="Q22" i="33" s="1"/>
  <c r="R21" i="33"/>
  <c r="S21" i="33" s="1"/>
  <c r="P21" i="33"/>
  <c r="Q21" i="33" s="1"/>
  <c r="R20" i="33"/>
  <c r="S20" i="33" s="1"/>
  <c r="P20" i="33"/>
  <c r="Q20" i="33" s="1"/>
  <c r="R19" i="33"/>
  <c r="S19" i="33" s="1"/>
  <c r="P19" i="33"/>
  <c r="Q19" i="33" s="1"/>
  <c r="R18" i="33"/>
  <c r="S18" i="33" s="1"/>
  <c r="P18" i="33"/>
  <c r="Q18" i="33" s="1"/>
  <c r="R17" i="33"/>
  <c r="S17" i="33" s="1"/>
  <c r="P17" i="33"/>
  <c r="Q17" i="33" s="1"/>
  <c r="R16" i="33"/>
  <c r="S16" i="33" s="1"/>
  <c r="Q16" i="33"/>
  <c r="P16" i="33"/>
  <c r="R15" i="33"/>
  <c r="S15" i="33" s="1"/>
  <c r="AE15" i="3" s="1"/>
  <c r="P15" i="33"/>
  <c r="Q14" i="33"/>
  <c r="O13" i="33"/>
  <c r="N13" i="33"/>
  <c r="M13" i="33"/>
  <c r="K13" i="33"/>
  <c r="J13" i="33"/>
  <c r="I13" i="33"/>
  <c r="G13" i="33"/>
  <c r="F13" i="33"/>
  <c r="E13" i="33"/>
  <c r="O12" i="33"/>
  <c r="N12" i="33"/>
  <c r="M12" i="33"/>
  <c r="L12" i="33"/>
  <c r="L13" i="33" s="1"/>
  <c r="K12" i="33"/>
  <c r="J12" i="33"/>
  <c r="I12" i="33"/>
  <c r="H12" i="33"/>
  <c r="H13" i="33" s="1"/>
  <c r="G12" i="33"/>
  <c r="F12" i="33"/>
  <c r="E12" i="33"/>
  <c r="R54" i="34"/>
  <c r="S54" i="34" s="1"/>
  <c r="P54" i="34"/>
  <c r="Q54" i="34" s="1"/>
  <c r="R53" i="34"/>
  <c r="S53" i="34" s="1"/>
  <c r="P53" i="34"/>
  <c r="Q53" i="34" s="1"/>
  <c r="S52" i="34"/>
  <c r="R52" i="34"/>
  <c r="P52" i="34"/>
  <c r="Q52" i="34" s="1"/>
  <c r="S51" i="34"/>
  <c r="R51" i="34"/>
  <c r="P51" i="34"/>
  <c r="Q51" i="34" s="1"/>
  <c r="R50" i="34"/>
  <c r="S50" i="34" s="1"/>
  <c r="P50" i="34"/>
  <c r="Q50" i="34" s="1"/>
  <c r="S49" i="34"/>
  <c r="R49" i="34"/>
  <c r="P49" i="34"/>
  <c r="Q49" i="34" s="1"/>
  <c r="R48" i="34"/>
  <c r="S48" i="34" s="1"/>
  <c r="P48" i="34"/>
  <c r="Q48" i="34" s="1"/>
  <c r="S47" i="34"/>
  <c r="R47" i="34"/>
  <c r="P47" i="34"/>
  <c r="Q47" i="34" s="1"/>
  <c r="R46" i="34"/>
  <c r="S46" i="34" s="1"/>
  <c r="P46" i="34"/>
  <c r="Q46" i="34" s="1"/>
  <c r="S45" i="34"/>
  <c r="R45" i="34"/>
  <c r="P45" i="34"/>
  <c r="Q45" i="34" s="1"/>
  <c r="R44" i="34"/>
  <c r="S44" i="34" s="1"/>
  <c r="P44" i="34"/>
  <c r="Q44" i="34" s="1"/>
  <c r="S43" i="34"/>
  <c r="R43" i="34"/>
  <c r="P43" i="34"/>
  <c r="Q43" i="34" s="1"/>
  <c r="R42" i="34"/>
  <c r="S42" i="34" s="1"/>
  <c r="P42" i="34"/>
  <c r="Q42" i="34" s="1"/>
  <c r="S41" i="34"/>
  <c r="R41" i="34"/>
  <c r="P41" i="34"/>
  <c r="Q41" i="34" s="1"/>
  <c r="R40" i="34"/>
  <c r="S40" i="34" s="1"/>
  <c r="P40" i="34"/>
  <c r="Q40" i="34" s="1"/>
  <c r="R39" i="34"/>
  <c r="S39" i="34" s="1"/>
  <c r="P39" i="34"/>
  <c r="Q39" i="34" s="1"/>
  <c r="R38" i="34"/>
  <c r="S38" i="34" s="1"/>
  <c r="P38" i="34"/>
  <c r="Q38" i="34" s="1"/>
  <c r="S37" i="34"/>
  <c r="R37" i="34"/>
  <c r="P37" i="34"/>
  <c r="Q37" i="34" s="1"/>
  <c r="R36" i="34"/>
  <c r="S36" i="34" s="1"/>
  <c r="P36" i="34"/>
  <c r="Q36" i="34" s="1"/>
  <c r="R35" i="34"/>
  <c r="S35" i="34" s="1"/>
  <c r="P35" i="34"/>
  <c r="Q35" i="34" s="1"/>
  <c r="R34" i="34"/>
  <c r="S34" i="34" s="1"/>
  <c r="P34" i="34"/>
  <c r="Q34" i="34" s="1"/>
  <c r="R33" i="34"/>
  <c r="S33" i="34" s="1"/>
  <c r="P33" i="34"/>
  <c r="Q33" i="34" s="1"/>
  <c r="R32" i="34"/>
  <c r="S32" i="34" s="1"/>
  <c r="P32" i="34"/>
  <c r="Q32" i="34" s="1"/>
  <c r="S31" i="34"/>
  <c r="R31" i="34"/>
  <c r="P31" i="34"/>
  <c r="Q31" i="34" s="1"/>
  <c r="R30" i="34"/>
  <c r="S30" i="34" s="1"/>
  <c r="P30" i="34"/>
  <c r="Q30" i="34" s="1"/>
  <c r="R29" i="34"/>
  <c r="S29" i="34" s="1"/>
  <c r="P29" i="34"/>
  <c r="Q29" i="34" s="1"/>
  <c r="R28" i="34"/>
  <c r="S28" i="34" s="1"/>
  <c r="P28" i="34"/>
  <c r="Q28" i="34" s="1"/>
  <c r="R27" i="34"/>
  <c r="S27" i="34" s="1"/>
  <c r="P27" i="34"/>
  <c r="Q27" i="34" s="1"/>
  <c r="R26" i="34"/>
  <c r="S26" i="34" s="1"/>
  <c r="P26" i="34"/>
  <c r="Q26" i="34" s="1"/>
  <c r="R25" i="34"/>
  <c r="S25" i="34" s="1"/>
  <c r="P25" i="34"/>
  <c r="Q25" i="34" s="1"/>
  <c r="R24" i="34"/>
  <c r="S24" i="34" s="1"/>
  <c r="P24" i="34"/>
  <c r="Q24" i="34" s="1"/>
  <c r="R23" i="34"/>
  <c r="S23" i="34" s="1"/>
  <c r="P23" i="34"/>
  <c r="Q23" i="34" s="1"/>
  <c r="R22" i="34"/>
  <c r="S22" i="34" s="1"/>
  <c r="P22" i="34"/>
  <c r="Q22" i="34" s="1"/>
  <c r="R21" i="34"/>
  <c r="S21" i="34" s="1"/>
  <c r="P21" i="34"/>
  <c r="Q21" i="34" s="1"/>
  <c r="R20" i="34"/>
  <c r="S20" i="34" s="1"/>
  <c r="P20" i="34"/>
  <c r="Q20" i="34" s="1"/>
  <c r="S19" i="34"/>
  <c r="R19" i="34"/>
  <c r="P19" i="34"/>
  <c r="Q19" i="34" s="1"/>
  <c r="R18" i="34"/>
  <c r="S18" i="34" s="1"/>
  <c r="P18" i="34"/>
  <c r="Q18" i="34" s="1"/>
  <c r="R17" i="34"/>
  <c r="S17" i="34" s="1"/>
  <c r="P17" i="34"/>
  <c r="Q17" i="34" s="1"/>
  <c r="R16" i="34"/>
  <c r="S16" i="34" s="1"/>
  <c r="P16" i="34"/>
  <c r="Q16" i="34" s="1"/>
  <c r="S15" i="34"/>
  <c r="P15" i="34"/>
  <c r="Q14" i="34"/>
  <c r="O12" i="34"/>
  <c r="O13" i="34" s="1"/>
  <c r="N12" i="34"/>
  <c r="N13" i="34" s="1"/>
  <c r="M12" i="34"/>
  <c r="M13" i="34" s="1"/>
  <c r="L12" i="34"/>
  <c r="L13" i="34" s="1"/>
  <c r="K12" i="34"/>
  <c r="K13" i="34" s="1"/>
  <c r="J12" i="34"/>
  <c r="J13" i="34" s="1"/>
  <c r="I12" i="34"/>
  <c r="I13" i="34" s="1"/>
  <c r="H12" i="34"/>
  <c r="H13" i="34" s="1"/>
  <c r="G12" i="34"/>
  <c r="G13" i="34" s="1"/>
  <c r="F12" i="34"/>
  <c r="F13" i="34" s="1"/>
  <c r="E12" i="34"/>
  <c r="E13" i="34" s="1"/>
  <c r="R54" i="1"/>
  <c r="S54" i="1" s="1"/>
  <c r="Q54" i="1"/>
  <c r="P54" i="1"/>
  <c r="R53" i="1"/>
  <c r="S53" i="1" s="1"/>
  <c r="Q53" i="1"/>
  <c r="P53" i="1"/>
  <c r="S52" i="1"/>
  <c r="Q52" i="1"/>
  <c r="P52" i="1"/>
  <c r="R51" i="1"/>
  <c r="S51" i="1" s="1"/>
  <c r="Q51" i="1"/>
  <c r="P51" i="1"/>
  <c r="R50" i="1"/>
  <c r="S50" i="1" s="1"/>
  <c r="Q50" i="1"/>
  <c r="P50" i="1"/>
  <c r="R49" i="1"/>
  <c r="S49" i="1" s="1"/>
  <c r="Q49" i="1"/>
  <c r="P49" i="1"/>
  <c r="R48" i="1"/>
  <c r="S48" i="1" s="1"/>
  <c r="Q48" i="1"/>
  <c r="P48" i="1"/>
  <c r="R47" i="1"/>
  <c r="S47" i="1" s="1"/>
  <c r="Q47" i="1"/>
  <c r="P47" i="1"/>
  <c r="R46" i="1"/>
  <c r="S46" i="1" s="1"/>
  <c r="Q46" i="1"/>
  <c r="P46" i="1"/>
  <c r="R45" i="1"/>
  <c r="S45" i="1" s="1"/>
  <c r="Q45" i="1"/>
  <c r="P45" i="1"/>
  <c r="R44" i="1"/>
  <c r="S44" i="1" s="1"/>
  <c r="Q44" i="1"/>
  <c r="P44" i="1"/>
  <c r="R43" i="1"/>
  <c r="S43" i="1" s="1"/>
  <c r="Q43" i="1"/>
  <c r="P43" i="1"/>
  <c r="R42" i="1"/>
  <c r="S42" i="1" s="1"/>
  <c r="Q42" i="1"/>
  <c r="P42" i="1"/>
  <c r="R41" i="1"/>
  <c r="S41" i="1" s="1"/>
  <c r="Q41" i="1"/>
  <c r="P41" i="1"/>
  <c r="R40" i="1"/>
  <c r="S40" i="1" s="1"/>
  <c r="Q40" i="1"/>
  <c r="P40" i="1"/>
  <c r="R39" i="1"/>
  <c r="S39" i="1" s="1"/>
  <c r="Q39" i="1"/>
  <c r="P39" i="1"/>
  <c r="R38" i="1"/>
  <c r="S38" i="1" s="1"/>
  <c r="Q38" i="1"/>
  <c r="P38" i="1"/>
  <c r="R37" i="1"/>
  <c r="S37" i="1" s="1"/>
  <c r="Q37" i="1"/>
  <c r="P37" i="1"/>
  <c r="R36" i="1"/>
  <c r="S36" i="1" s="1"/>
  <c r="Q36" i="1"/>
  <c r="P36" i="1"/>
  <c r="R35" i="1"/>
  <c r="S35" i="1" s="1"/>
  <c r="Q35" i="1"/>
  <c r="P35" i="1"/>
  <c r="R34" i="1"/>
  <c r="S34" i="1" s="1"/>
  <c r="P34" i="1"/>
  <c r="Q34" i="1" s="1"/>
  <c r="R33" i="1"/>
  <c r="S33" i="1" s="1"/>
  <c r="Q33" i="1"/>
  <c r="P33" i="1"/>
  <c r="R32" i="1"/>
  <c r="S32" i="1" s="1"/>
  <c r="P32" i="1"/>
  <c r="Q32" i="1" s="1"/>
  <c r="R31" i="1"/>
  <c r="S31" i="1" s="1"/>
  <c r="Q31" i="1"/>
  <c r="P31" i="1"/>
  <c r="R30" i="1"/>
  <c r="S30" i="1" s="1"/>
  <c r="Q30" i="1"/>
  <c r="P30" i="1"/>
  <c r="R29" i="1"/>
  <c r="S29" i="1" s="1"/>
  <c r="Q29" i="1"/>
  <c r="P29" i="1"/>
  <c r="R28" i="1"/>
  <c r="S28" i="1" s="1"/>
  <c r="Q28" i="1"/>
  <c r="P28" i="1"/>
  <c r="R27" i="1"/>
  <c r="S27" i="1" s="1"/>
  <c r="P27" i="1"/>
  <c r="Q27" i="1" s="1"/>
  <c r="R26" i="1"/>
  <c r="S26" i="1" s="1"/>
  <c r="Q26" i="1"/>
  <c r="P26" i="1"/>
  <c r="R25" i="1"/>
  <c r="S25" i="1" s="1"/>
  <c r="Q25" i="1"/>
  <c r="P25" i="1"/>
  <c r="R24" i="1"/>
  <c r="S24" i="1" s="1"/>
  <c r="Q24" i="1"/>
  <c r="P24" i="1"/>
  <c r="R23" i="1"/>
  <c r="S23" i="1" s="1"/>
  <c r="Q23" i="1"/>
  <c r="P23" i="1"/>
  <c r="R22" i="1"/>
  <c r="S22" i="1" s="1"/>
  <c r="Q22" i="1"/>
  <c r="P22" i="1"/>
  <c r="R21" i="1"/>
  <c r="S21" i="1" s="1"/>
  <c r="Q21" i="1"/>
  <c r="P21" i="1"/>
  <c r="R20" i="1"/>
  <c r="S20" i="1" s="1"/>
  <c r="Q20" i="1"/>
  <c r="P20" i="1"/>
  <c r="R19" i="1"/>
  <c r="S19" i="1" s="1"/>
  <c r="P19" i="1"/>
  <c r="Q19" i="1" s="1"/>
  <c r="R18" i="1"/>
  <c r="S18" i="1" s="1"/>
  <c r="P18" i="1"/>
  <c r="Q18" i="1" s="1"/>
  <c r="R17" i="1"/>
  <c r="S17" i="1" s="1"/>
  <c r="P17" i="1"/>
  <c r="Q17" i="1" s="1"/>
  <c r="S16" i="1"/>
  <c r="P16" i="1"/>
  <c r="Q16" i="1" s="1"/>
  <c r="S15" i="1"/>
  <c r="P15" i="1"/>
  <c r="Q15" i="1" s="1"/>
  <c r="Q14" i="1"/>
  <c r="O12" i="1"/>
  <c r="O13" i="1" s="1"/>
  <c r="N12" i="1"/>
  <c r="N13" i="1" s="1"/>
  <c r="M12" i="1"/>
  <c r="M13" i="1" s="1"/>
  <c r="L12" i="1"/>
  <c r="L13" i="1" s="1"/>
  <c r="K12" i="1"/>
  <c r="K13" i="1" s="1"/>
  <c r="J12" i="1"/>
  <c r="J13" i="1" s="1"/>
  <c r="I12" i="1"/>
  <c r="I13" i="1" s="1"/>
  <c r="H12" i="1"/>
  <c r="H13" i="1" s="1"/>
  <c r="G12" i="1"/>
  <c r="G13" i="1" s="1"/>
  <c r="F12" i="1"/>
  <c r="F13" i="1" s="1"/>
  <c r="E12" i="1"/>
  <c r="E13" i="1" s="1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AD27" i="3" s="1"/>
  <c r="G27" i="3"/>
  <c r="F27" i="3"/>
  <c r="E27" i="3"/>
  <c r="D27" i="3"/>
  <c r="C27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AC26" i="3" s="1"/>
  <c r="G26" i="3"/>
  <c r="F26" i="3"/>
  <c r="E26" i="3"/>
  <c r="D26" i="3"/>
  <c r="C26" i="3"/>
  <c r="B26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AC25" i="3" s="1"/>
  <c r="G25" i="3"/>
  <c r="F25" i="3"/>
  <c r="E25" i="3"/>
  <c r="D25" i="3"/>
  <c r="C25" i="3"/>
  <c r="B25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AC24" i="3" s="1"/>
  <c r="G24" i="3"/>
  <c r="F24" i="3"/>
  <c r="E24" i="3"/>
  <c r="D24" i="3"/>
  <c r="C24" i="3"/>
  <c r="B24" i="3"/>
  <c r="AC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AD23" i="3" s="1"/>
  <c r="G23" i="3"/>
  <c r="F23" i="3"/>
  <c r="E23" i="3"/>
  <c r="D23" i="3"/>
  <c r="C23" i="3"/>
  <c r="B23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AC22" i="3" s="1"/>
  <c r="G22" i="3"/>
  <c r="F22" i="3"/>
  <c r="E22" i="3"/>
  <c r="D22" i="3"/>
  <c r="C22" i="3"/>
  <c r="B22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AC21" i="3" s="1"/>
  <c r="G21" i="3"/>
  <c r="F21" i="3"/>
  <c r="B21" i="3" s="1"/>
  <c r="E21" i="3"/>
  <c r="D21" i="3"/>
  <c r="C21" i="3"/>
  <c r="AC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AD20" i="3" s="1"/>
  <c r="G20" i="3"/>
  <c r="F20" i="3"/>
  <c r="B20" i="3" s="1"/>
  <c r="E20" i="3"/>
  <c r="D20" i="3"/>
  <c r="C20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B19" i="3" s="1"/>
  <c r="G19" i="3"/>
  <c r="F19" i="3"/>
  <c r="E19" i="3"/>
  <c r="D19" i="3"/>
  <c r="C19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AD18" i="3" s="1"/>
  <c r="G18" i="3"/>
  <c r="F18" i="3"/>
  <c r="E18" i="3"/>
  <c r="D18" i="3"/>
  <c r="C18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AD17" i="3" s="1"/>
  <c r="G17" i="3"/>
  <c r="F17" i="3"/>
  <c r="E17" i="3"/>
  <c r="D17" i="3"/>
  <c r="C17" i="3"/>
  <c r="B17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AD16" i="3" s="1"/>
  <c r="G16" i="3"/>
  <c r="F16" i="3"/>
  <c r="E16" i="3"/>
  <c r="D16" i="3"/>
  <c r="C16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B15" i="3" s="1"/>
  <c r="E15" i="3"/>
  <c r="D15" i="3"/>
  <c r="C15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AD14" i="3" s="1"/>
  <c r="G14" i="3"/>
  <c r="F14" i="3"/>
  <c r="E14" i="3"/>
  <c r="D14" i="3"/>
  <c r="C14" i="3"/>
  <c r="B14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I12" i="3"/>
  <c r="AH12" i="3"/>
  <c r="AG12" i="3"/>
  <c r="AF12" i="3"/>
  <c r="AB12" i="3"/>
  <c r="AA12" i="3"/>
  <c r="Z12" i="3"/>
  <c r="Y12" i="3"/>
  <c r="E11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AO3" i="3"/>
  <c r="I4" i="3" s="1"/>
  <c r="AC14" i="3" l="1"/>
  <c r="AE14" i="3"/>
  <c r="AD15" i="3"/>
  <c r="AC18" i="3"/>
  <c r="AC19" i="3"/>
  <c r="AE19" i="3"/>
  <c r="AD21" i="3"/>
  <c r="AD22" i="3"/>
  <c r="AD24" i="3"/>
  <c r="AD25" i="3"/>
  <c r="AD26" i="3"/>
  <c r="B27" i="3"/>
  <c r="Q15" i="21"/>
  <c r="Y26" i="3"/>
  <c r="AB26" i="3"/>
  <c r="AA26" i="3"/>
  <c r="Z26" i="3"/>
  <c r="Y25" i="3"/>
  <c r="AB25" i="3"/>
  <c r="AA25" i="3"/>
  <c r="Z25" i="3"/>
  <c r="AE24" i="3"/>
  <c r="AA24" i="3"/>
  <c r="Z24" i="3"/>
  <c r="AB23" i="3"/>
  <c r="Z23" i="3"/>
  <c r="Y23" i="3"/>
  <c r="AA23" i="3"/>
  <c r="Y22" i="3"/>
  <c r="AB22" i="3"/>
  <c r="Z22" i="3"/>
  <c r="AA22" i="3"/>
  <c r="Y21" i="3"/>
  <c r="AB21" i="3"/>
  <c r="Z21" i="3"/>
  <c r="AA21" i="3"/>
  <c r="AE20" i="3"/>
  <c r="AA20" i="3"/>
  <c r="Z20" i="3"/>
  <c r="AB19" i="3"/>
  <c r="AA19" i="3"/>
  <c r="Z19" i="3"/>
  <c r="Y19" i="3"/>
  <c r="AD19" i="3"/>
  <c r="J8" i="3"/>
  <c r="AB18" i="3"/>
  <c r="Y18" i="3"/>
  <c r="AA18" i="3"/>
  <c r="Z18" i="3"/>
  <c r="I8" i="3"/>
  <c r="M8" i="3"/>
  <c r="Q8" i="3"/>
  <c r="U8" i="3"/>
  <c r="B18" i="3"/>
  <c r="Z17" i="3"/>
  <c r="Y17" i="3"/>
  <c r="AA17" i="3"/>
  <c r="AB17" i="3"/>
  <c r="AE17" i="3"/>
  <c r="AC17" i="3"/>
  <c r="Z16" i="3"/>
  <c r="AB16" i="3"/>
  <c r="Y16" i="3"/>
  <c r="AA16" i="3"/>
  <c r="AC16" i="3"/>
  <c r="B16" i="3"/>
  <c r="Q15" i="33"/>
  <c r="AC15" i="3"/>
  <c r="L8" i="3"/>
  <c r="P8" i="3"/>
  <c r="T8" i="3"/>
  <c r="X8" i="3"/>
  <c r="G8" i="3"/>
  <c r="K8" i="3"/>
  <c r="O8" i="3"/>
  <c r="S8" i="3"/>
  <c r="W8" i="3"/>
  <c r="Q15" i="34"/>
  <c r="F8" i="3"/>
  <c r="N8" i="3"/>
  <c r="R8" i="3"/>
  <c r="V8" i="3"/>
  <c r="AC13" i="3"/>
  <c r="Z13" i="3"/>
  <c r="AD13" i="3"/>
  <c r="Y13" i="3"/>
  <c r="H8" i="3"/>
  <c r="AA13" i="3"/>
  <c r="AB13" i="3"/>
  <c r="B13" i="3"/>
  <c r="AE13" i="3"/>
  <c r="AE8" i="3" l="1"/>
  <c r="AI18" i="3"/>
  <c r="Z27" i="3"/>
  <c r="AG23" i="3" s="1"/>
  <c r="Y27" i="3"/>
  <c r="AF23" i="3" s="1"/>
  <c r="AB27" i="3"/>
  <c r="AI23" i="3" s="1"/>
  <c r="AA27" i="3"/>
  <c r="AH23" i="3" s="1"/>
  <c r="AH18" i="3"/>
  <c r="AF18" i="3"/>
  <c r="AG18" i="3"/>
  <c r="Y15" i="3"/>
  <c r="AB15" i="3"/>
  <c r="AA15" i="3"/>
  <c r="Z15" i="3"/>
  <c r="Y14" i="3"/>
  <c r="AF13" i="3" s="1"/>
  <c r="AA14" i="3"/>
  <c r="Z14" i="3"/>
  <c r="AB14" i="3"/>
  <c r="AI13" i="3" s="1"/>
  <c r="Y8" i="3"/>
  <c r="AF8" i="3" s="1"/>
  <c r="AD8" i="3"/>
  <c r="AC8" i="3"/>
  <c r="U6" i="3"/>
  <c r="Q6" i="3"/>
  <c r="M6" i="3"/>
  <c r="I6" i="3"/>
  <c r="X6" i="3"/>
  <c r="T6" i="3"/>
  <c r="P6" i="3"/>
  <c r="L6" i="3"/>
  <c r="W6" i="3"/>
  <c r="S6" i="3"/>
  <c r="O6" i="3"/>
  <c r="K6" i="3"/>
  <c r="V6" i="3"/>
  <c r="R6" i="3"/>
  <c r="N6" i="3"/>
  <c r="J6" i="3"/>
  <c r="AB8" i="3" l="1"/>
  <c r="AI8" i="3" s="1"/>
  <c r="AJ18" i="3"/>
  <c r="AJ23" i="3"/>
  <c r="AK8" i="3"/>
  <c r="AG13" i="3"/>
  <c r="AH13" i="3"/>
  <c r="Z8" i="3"/>
  <c r="AG8" i="3" s="1"/>
  <c r="AA8" i="3"/>
  <c r="AH8" i="3" s="1"/>
  <c r="AJ8" i="3"/>
  <c r="AJ13" i="3" l="1"/>
</calcChain>
</file>

<file path=xl/comments1.xml><?xml version="1.0" encoding="utf-8"?>
<comments xmlns="http://schemas.openxmlformats.org/spreadsheetml/2006/main">
  <authors>
    <author>Автор</author>
  </authors>
  <commentList>
    <comment ref="D11" authorId="0">
      <text>
        <r>
          <rPr>
            <sz val="10"/>
            <color indexed="81"/>
            <rFont val="Tahoma"/>
            <family val="2"/>
            <charset val="204"/>
          </rPr>
          <t xml:space="preserve">Тип класса выбирается на листе класса:
</t>
        </r>
        <r>
          <rPr>
            <b/>
            <sz val="10"/>
            <color indexed="81"/>
            <rFont val="Tahoma"/>
            <family val="2"/>
            <charset val="204"/>
          </rPr>
          <t>общ</t>
        </r>
        <r>
          <rPr>
            <sz val="10"/>
            <color indexed="81"/>
            <rFont val="Tahoma"/>
            <family val="2"/>
            <charset val="204"/>
          </rPr>
          <t xml:space="preserve"> - общеобразовательный класс
</t>
        </r>
        <r>
          <rPr>
            <b/>
            <sz val="10"/>
            <color indexed="81"/>
            <rFont val="Tahoma"/>
            <family val="2"/>
            <charset val="204"/>
          </rPr>
          <t>про</t>
        </r>
        <r>
          <rPr>
            <sz val="10"/>
            <color indexed="81"/>
            <rFont val="Tahoma"/>
            <family val="2"/>
            <charset val="204"/>
          </rPr>
          <t xml:space="preserve"> - профильный по предмету данной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лицпро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 с профилем по предмету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гимпро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 с профилем по предмету КДР
</t>
        </r>
        <r>
          <rPr>
            <b/>
            <sz val="10"/>
            <color indexed="81"/>
            <rFont val="Tahoma"/>
            <family val="2"/>
            <charset val="204"/>
          </rPr>
          <t>веч</t>
        </r>
        <r>
          <rPr>
            <sz val="10"/>
            <color indexed="81"/>
            <rFont val="Tahoma"/>
            <family val="2"/>
            <charset val="204"/>
          </rPr>
          <t xml:space="preserve"> - вечерний класс 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4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5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6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sharedStrings.xml><?xml version="1.0" encoding="utf-8"?>
<sst xmlns="http://schemas.openxmlformats.org/spreadsheetml/2006/main" count="743" uniqueCount="151">
  <si>
    <t>Форма № 1</t>
  </si>
  <si>
    <t>№</t>
  </si>
  <si>
    <t>Фамилия, Имя</t>
  </si>
  <si>
    <t>Вариант</t>
  </si>
  <si>
    <t>Баллы</t>
  </si>
  <si>
    <t>Дата  проведения</t>
  </si>
  <si>
    <t xml:space="preserve">Кол-во 
пис-х в
классе </t>
  </si>
  <si>
    <t xml:space="preserve">Кол-во
обуч-ся в
классе </t>
  </si>
  <si>
    <t>Тип класса</t>
  </si>
  <si>
    <t>Класс с литерой</t>
  </si>
  <si>
    <t>Заполните баллы каждого учащегося. Незаполненные ячейки считаются как 0 б.</t>
  </si>
  <si>
    <t>Ячейки выделенные таким фоном заполняются автоматически</t>
  </si>
  <si>
    <t>Максимальные баллы за задание</t>
  </si>
  <si>
    <t>Минимальный балл</t>
  </si>
  <si>
    <t>Обязательно укажите вариант работы (только число без дополнительных символов)!</t>
  </si>
  <si>
    <t xml:space="preserve"> классе  </t>
  </si>
  <si>
    <t>Скрытый столбец</t>
  </si>
  <si>
    <t>Форма № 2 ( Все классы )</t>
  </si>
  <si>
    <t>ФИО ответственного в ОО</t>
  </si>
  <si>
    <t>г.Анапа</t>
  </si>
  <si>
    <t>ВЫБЕРИТЕ РАЙОН</t>
  </si>
  <si>
    <t>Переименуйте этот файл так, как указано в следующей строке:</t>
  </si>
  <si>
    <t>г.Армавир</t>
  </si>
  <si>
    <t>общ</t>
  </si>
  <si>
    <t>№  телефона</t>
  </si>
  <si>
    <t>Белореченский р-н</t>
  </si>
  <si>
    <t>Итоги:</t>
  </si>
  <si>
    <t>Кол-во
обуч-ся в ОО</t>
  </si>
  <si>
    <t>Кол-во
выбр-х в
ОО</t>
  </si>
  <si>
    <t>Кол-во
пис-х в
ОО</t>
  </si>
  <si>
    <t>Процент обучающихся получивших баллы в ОО</t>
  </si>
  <si>
    <t>г.Геленджик</t>
  </si>
  <si>
    <t>г.Горячий Ключ</t>
  </si>
  <si>
    <t>Количество обучающихся получивших баллы в ОО</t>
  </si>
  <si>
    <t>г.Краснодар</t>
  </si>
  <si>
    <t>Лабинский р-н</t>
  </si>
  <si>
    <t>Набранный балл (по столбцам)</t>
  </si>
  <si>
    <t>г.Новороссийск</t>
  </si>
  <si>
    <r>
      <rPr>
        <b/>
        <u/>
        <sz val="10"/>
        <rFont val="Arial"/>
        <family val="2"/>
        <charset val="204"/>
      </rPr>
      <t xml:space="preserve">Количество обучающихся </t>
    </r>
    <r>
      <rPr>
        <b/>
        <sz val="10"/>
        <rFont val="Arial"/>
        <family val="2"/>
        <charset val="204"/>
      </rPr>
      <t>получивших баллы в классе</t>
    </r>
  </si>
  <si>
    <t>г.Сочи</t>
  </si>
  <si>
    <t>Абинский р-н</t>
  </si>
  <si>
    <t>Апшеронский р-н</t>
  </si>
  <si>
    <t>О</t>
  </si>
  <si>
    <t>Белоглинский р-н</t>
  </si>
  <si>
    <t>П</t>
  </si>
  <si>
    <t>Брюховецкий р-н</t>
  </si>
  <si>
    <t>Л</t>
  </si>
  <si>
    <t>Выселковский р-н</t>
  </si>
  <si>
    <t>ЛП</t>
  </si>
  <si>
    <t>Гулькевичский р-н</t>
  </si>
  <si>
    <t>Г</t>
  </si>
  <si>
    <t>Динской р-н</t>
  </si>
  <si>
    <t>ГП</t>
  </si>
  <si>
    <t>Ейский р-н</t>
  </si>
  <si>
    <t>в</t>
  </si>
  <si>
    <t>Кавказский р-н</t>
  </si>
  <si>
    <t>Калининский р-н</t>
  </si>
  <si>
    <t>Каневской р-н</t>
  </si>
  <si>
    <t>Кореновский р-н</t>
  </si>
  <si>
    <t>Красноармейский р-н</t>
  </si>
  <si>
    <t>Крымский р-н</t>
  </si>
  <si>
    <t>Крыловский р-н</t>
  </si>
  <si>
    <t>Курганинский р-н</t>
  </si>
  <si>
    <t>Кущевский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</si>
  <si>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</si>
  <si>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</si>
  <si>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</si>
  <si>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</si>
  <si>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</si>
  <si>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</si>
  <si>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</si>
  <si>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</si>
  <si>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</si>
  <si>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</si>
  <si>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</si>
  <si>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</si>
  <si>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</si>
  <si>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</si>
  <si>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Усть-Лабинский р-н</t>
  </si>
  <si>
    <t>Успенский р-н</t>
  </si>
  <si>
    <t>Щербиновский р-н</t>
  </si>
  <si>
    <t>В столбце "Ошибки" должно быть "нет"</t>
  </si>
  <si>
    <t>Заполните поля, выделенные красным фоном.</t>
  </si>
  <si>
    <t>Остальные данные заполнятся автоматически информацией с листов 1-15</t>
  </si>
  <si>
    <t>Кол. ошибок в ОО (должно быть 0)</t>
  </si>
  <si>
    <t>Кол. ошибок</t>
  </si>
  <si>
    <t>нет</t>
  </si>
  <si>
    <t>не указан вариант, но заполнены баллы</t>
  </si>
  <si>
    <t>Описание</t>
  </si>
  <si>
    <t>есть балл выше максимального</t>
  </si>
  <si>
    <t>Индикатор ошибки (1 - ошибка есть)</t>
  </si>
  <si>
    <t>Ошибки</t>
  </si>
  <si>
    <t>Вид ошибки</t>
  </si>
  <si>
    <t>Название файла</t>
  </si>
  <si>
    <t>Параллель (число)</t>
  </si>
  <si>
    <t>Краткое название работы</t>
  </si>
  <si>
    <t>Дата</t>
  </si>
  <si>
    <t>Оценка</t>
  </si>
  <si>
    <t>"5"</t>
  </si>
  <si>
    <t>"4"</t>
  </si>
  <si>
    <t>"3"</t>
  </si>
  <si>
    <t>"2"</t>
  </si>
  <si>
    <r>
      <rPr>
        <b/>
        <u/>
        <sz val="10"/>
        <rFont val="Arial"/>
        <family val="2"/>
        <charset val="204"/>
      </rPr>
      <t>количество</t>
    </r>
    <r>
      <rPr>
        <b/>
        <sz val="10"/>
        <rFont val="Arial"/>
        <family val="2"/>
        <charset val="204"/>
      </rPr>
      <t xml:space="preserve"> полученных оценок в классах</t>
    </r>
  </si>
  <si>
    <t>количество полученных оценок в ОО</t>
  </si>
  <si>
    <t>процент полученных оценок в ОО</t>
  </si>
  <si>
    <t>процент оценок в ОО
  (где менее 6 классов)</t>
  </si>
  <si>
    <t>Ф.И.О.  учителя</t>
  </si>
  <si>
    <t>про</t>
  </si>
  <si>
    <t>лиц</t>
  </si>
  <si>
    <t>лицпро</t>
  </si>
  <si>
    <t>гим</t>
  </si>
  <si>
    <t>гимпро</t>
  </si>
  <si>
    <t>веч</t>
  </si>
  <si>
    <t>Средние баллы за задание</t>
  </si>
  <si>
    <t>% успешности (от макс.балла)</t>
  </si>
  <si>
    <t>№ задания</t>
  </si>
  <si>
    <t>Приморско-Ахтарский р-н</t>
  </si>
  <si>
    <t>Среднеквадратический балл</t>
  </si>
  <si>
    <r>
      <t>х</t>
    </r>
    <r>
      <rPr>
        <b/>
        <vertAlign val="subscript"/>
        <sz val="12"/>
        <rFont val="Arial Cyr"/>
        <charset val="204"/>
      </rPr>
      <t>ср</t>
    </r>
  </si>
  <si>
    <r>
      <t>(х</t>
    </r>
    <r>
      <rPr>
        <b/>
        <vertAlign val="superscript"/>
        <sz val="12"/>
        <rFont val="Arial Cyr"/>
        <charset val="204"/>
      </rPr>
      <t>2</t>
    </r>
    <r>
      <rPr>
        <b/>
        <sz val="12"/>
        <rFont val="Arial Cyr"/>
        <charset val="204"/>
      </rPr>
      <t>)</t>
    </r>
    <r>
      <rPr>
        <b/>
        <vertAlign val="subscript"/>
        <sz val="12"/>
        <rFont val="Arial Cyr"/>
        <charset val="204"/>
      </rPr>
      <t>ср</t>
    </r>
  </si>
  <si>
    <t>Средний балл класса</t>
  </si>
  <si>
    <t>Средний балл ОО</t>
  </si>
  <si>
    <t>Среднеквадратический балл ОО</t>
  </si>
  <si>
    <t>Название ОО</t>
  </si>
  <si>
    <t>левый конец</t>
  </si>
  <si>
    <t>правый конец</t>
  </si>
  <si>
    <t>Доверительный интервал для ОО</t>
  </si>
  <si>
    <t>Для остальных</t>
  </si>
  <si>
    <t>Выбрал предмет (да/нет)</t>
  </si>
  <si>
    <t xml:space="preserve">Кол-во
выбр-х в
классе  </t>
  </si>
  <si>
    <t>10
1 б</t>
  </si>
  <si>
    <t>10
2 б</t>
  </si>
  <si>
    <t>11
1 б</t>
  </si>
  <si>
    <t>11
2 б</t>
  </si>
  <si>
    <t>11
3 б</t>
  </si>
  <si>
    <t>11
4 б</t>
  </si>
  <si>
    <t>11
5 б</t>
  </si>
  <si>
    <t>Результаты проведения краевой диагностической работы по химии в  </t>
  </si>
  <si>
    <t xml:space="preserve">ОО </t>
  </si>
  <si>
    <t>ХИМ</t>
  </si>
  <si>
    <t>Анализ результатов КДР по химии (19.03.2019) обучающихся 9 классов</t>
  </si>
  <si>
    <t>19032019</t>
  </si>
  <si>
    <t>19 марта 2019 г.</t>
  </si>
  <si>
    <t>МБОУ СОШ № 7</t>
  </si>
  <si>
    <t>Каретникова Л.Н.</t>
  </si>
  <si>
    <t>8-918-3457146</t>
  </si>
  <si>
    <t>9а</t>
  </si>
  <si>
    <t>СОШ № 7</t>
  </si>
  <si>
    <t>Шкарбаненко Н.Н.</t>
  </si>
  <si>
    <t>9б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</si>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</sst>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9]General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vertAlign val="subscript"/>
      <sz val="12"/>
      <name val="Arial Cyr"/>
      <charset val="204"/>
    </font>
    <font>
      <b/>
      <vertAlign val="superscript"/>
      <sz val="12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9" fontId="18" fillId="0" borderId="0" applyFont="0" applyFill="0" applyBorder="0" applyAlignment="0" applyProtection="0"/>
    <xf numFmtId="165" fontId="37" fillId="0" borderId="0"/>
  </cellStyleXfs>
  <cellXfs count="269">
    <xf numFmtId="0" fontId="0" fillId="0" borderId="0" xfId="0"/>
    <xf numFmtId="0" fontId="21" fillId="0" borderId="0" xfId="0" applyFont="1" applyProtection="1">
      <protection hidden="1"/>
    </xf>
    <xf numFmtId="0" fontId="21" fillId="0" borderId="1" xfId="0" applyFont="1" applyFill="1" applyBorder="1" applyAlignment="1" applyProtection="1">
      <alignment horizontal="center" vertical="center"/>
      <protection hidden="1"/>
    </xf>
    <xf numFmtId="1" fontId="9" fillId="0" borderId="1" xfId="0" applyNumberFormat="1" applyFont="1" applyFill="1" applyBorder="1" applyAlignment="1" applyProtection="1">
      <alignment horizontal="center" vertical="center"/>
      <protection hidden="1"/>
    </xf>
    <xf numFmtId="164" fontId="9" fillId="0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Protection="1">
      <protection hidden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Alignment="1" applyProtection="1">
      <alignment horizontal="right"/>
      <protection hidden="1"/>
    </xf>
    <xf numFmtId="0" fontId="22" fillId="0" borderId="0" xfId="0" applyFont="1" applyAlignment="1" applyProtection="1">
      <alignment horizontal="left" vertical="center" indent="2"/>
      <protection hidden="1"/>
    </xf>
    <xf numFmtId="0" fontId="0" fillId="0" borderId="6" xfId="0" applyBorder="1" applyProtection="1">
      <protection hidden="1"/>
    </xf>
    <xf numFmtId="0" fontId="23" fillId="0" borderId="0" xfId="0" applyFont="1" applyAlignment="1" applyProtection="1">
      <alignment horizontal="left" vertical="center" indent="2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4" fillId="3" borderId="7" xfId="0" applyFont="1" applyFill="1" applyBorder="1" applyAlignment="1" applyProtection="1">
      <alignment horizontal="center" vertical="center" wrapText="1"/>
      <protection hidden="1"/>
    </xf>
    <xf numFmtId="0" fontId="24" fillId="3" borderId="8" xfId="0" applyFont="1" applyFill="1" applyBorder="1" applyAlignment="1" applyProtection="1">
      <alignment horizontal="center" vertical="center" wrapText="1"/>
      <protection hidden="1"/>
    </xf>
    <xf numFmtId="0" fontId="24" fillId="3" borderId="9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25" fillId="3" borderId="11" xfId="0" applyFont="1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25" fillId="3" borderId="15" xfId="0" applyFont="1" applyFill="1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25" fillId="3" borderId="19" xfId="0" applyFont="1" applyFill="1" applyBorder="1" applyAlignment="1" applyProtection="1">
      <alignment horizontal="center" vertical="center" wrapText="1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25" fillId="3" borderId="23" xfId="0" applyFont="1" applyFill="1" applyBorder="1" applyAlignment="1" applyProtection="1">
      <alignment horizontal="center" vertical="center" wrapText="1"/>
      <protection hidden="1"/>
    </xf>
    <xf numFmtId="0" fontId="25" fillId="3" borderId="25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vertical="center"/>
      <protection hidden="1"/>
    </xf>
    <xf numFmtId="0" fontId="0" fillId="0" borderId="0" xfId="0" applyProtection="1">
      <protection locked="0" hidden="1"/>
    </xf>
    <xf numFmtId="0" fontId="27" fillId="0" borderId="0" xfId="0" applyFont="1" applyAlignment="1" applyProtection="1">
      <alignment horizontal="left" vertical="center" indent="2"/>
      <protection locked="0" hidden="1"/>
    </xf>
    <xf numFmtId="0" fontId="22" fillId="0" borderId="0" xfId="0" applyFont="1" applyAlignment="1" applyProtection="1">
      <alignment horizontal="right" vertical="center"/>
      <protection locked="0" hidden="1"/>
    </xf>
    <xf numFmtId="0" fontId="0" fillId="0" borderId="5" xfId="0" applyBorder="1" applyProtection="1">
      <protection locked="0" hidden="1"/>
    </xf>
    <xf numFmtId="0" fontId="22" fillId="0" borderId="0" xfId="0" applyFont="1" applyAlignment="1" applyProtection="1">
      <alignment horizontal="right" vertical="center" indent="2"/>
      <protection locked="0" hidden="1"/>
    </xf>
    <xf numFmtId="49" fontId="21" fillId="0" borderId="0" xfId="0" applyNumberFormat="1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NumberFormat="1" applyFont="1" applyProtection="1">
      <protection hidden="1"/>
    </xf>
    <xf numFmtId="49" fontId="21" fillId="0" borderId="0" xfId="0" applyNumberFormat="1" applyFont="1" applyFill="1" applyProtection="1">
      <protection hidden="1"/>
    </xf>
    <xf numFmtId="0" fontId="29" fillId="0" borderId="0" xfId="0" applyFont="1" applyProtection="1">
      <protection hidden="1"/>
    </xf>
    <xf numFmtId="164" fontId="21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27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vertical="center"/>
      <protection locked="0" hidden="1"/>
    </xf>
    <xf numFmtId="0" fontId="24" fillId="0" borderId="28" xfId="0" applyFont="1" applyBorder="1" applyAlignment="1" applyProtection="1">
      <alignment horizontal="center" vertical="center" wrapText="1"/>
      <protection hidden="1"/>
    </xf>
    <xf numFmtId="0" fontId="24" fillId="4" borderId="29" xfId="0" applyFont="1" applyFill="1" applyBorder="1" applyAlignment="1" applyProtection="1">
      <alignment horizontal="center" vertical="center" wrapText="1"/>
      <protection hidden="1"/>
    </xf>
    <xf numFmtId="0" fontId="24" fillId="0" borderId="29" xfId="0" applyFont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0" fillId="0" borderId="31" xfId="0" applyBorder="1" applyProtection="1">
      <protection hidden="1"/>
    </xf>
    <xf numFmtId="0" fontId="0" fillId="0" borderId="31" xfId="0" applyBorder="1" applyAlignment="1" applyProtection="1">
      <alignment horizontal="right"/>
      <protection hidden="1"/>
    </xf>
    <xf numFmtId="0" fontId="25" fillId="0" borderId="9" xfId="0" applyFont="1" applyBorder="1" applyAlignment="1" applyProtection="1">
      <alignment horizontal="center" vertical="center" wrapText="1"/>
      <protection hidden="1"/>
    </xf>
    <xf numFmtId="0" fontId="24" fillId="0" borderId="27" xfId="0" applyFont="1" applyBorder="1" applyAlignment="1" applyProtection="1">
      <alignment horizontal="center" vertical="center" wrapText="1"/>
      <protection hidden="1"/>
    </xf>
    <xf numFmtId="0" fontId="24" fillId="0" borderId="3" xfId="0" applyFont="1" applyBorder="1" applyAlignment="1" applyProtection="1">
      <alignment horizontal="center" vertical="center" wrapText="1"/>
      <protection hidden="1"/>
    </xf>
    <xf numFmtId="0" fontId="24" fillId="0" borderId="4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hidden="1"/>
    </xf>
    <xf numFmtId="0" fontId="30" fillId="0" borderId="29" xfId="0" applyFont="1" applyFill="1" applyBorder="1" applyAlignment="1" applyProtection="1">
      <alignment vertical="center"/>
      <protection hidden="1"/>
    </xf>
    <xf numFmtId="0" fontId="30" fillId="0" borderId="29" xfId="0" applyFont="1" applyFill="1" applyBorder="1" applyAlignment="1" applyProtection="1">
      <alignment horizontal="center" vertical="center"/>
      <protection hidden="1"/>
    </xf>
    <xf numFmtId="0" fontId="31" fillId="0" borderId="29" xfId="0" applyFont="1" applyFill="1" applyBorder="1" applyAlignment="1" applyProtection="1">
      <alignment vertical="center"/>
      <protection hidden="1"/>
    </xf>
    <xf numFmtId="0" fontId="31" fillId="0" borderId="29" xfId="0" applyFont="1" applyFill="1" applyBorder="1" applyAlignment="1" applyProtection="1">
      <alignment horizontal="right" vertical="center"/>
      <protection hidden="1"/>
    </xf>
    <xf numFmtId="0" fontId="30" fillId="0" borderId="29" xfId="0" applyFont="1" applyFill="1" applyBorder="1" applyAlignment="1" applyProtection="1">
      <alignment horizontal="center" vertical="center" wrapText="1"/>
      <protection hidden="1"/>
    </xf>
    <xf numFmtId="0" fontId="21" fillId="0" borderId="6" xfId="0" applyFont="1" applyBorder="1" applyAlignment="1" applyProtection="1">
      <alignment horizontal="left" vertical="center"/>
      <protection hidden="1"/>
    </xf>
    <xf numFmtId="0" fontId="21" fillId="0" borderId="6" xfId="0" applyFont="1" applyFill="1" applyBorder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right"/>
      <protection locked="0" hidden="1"/>
    </xf>
    <xf numFmtId="0" fontId="9" fillId="0" borderId="29" xfId="0" applyFont="1" applyFill="1" applyBorder="1" applyAlignment="1" applyProtection="1">
      <alignment horizontal="center" vertical="center"/>
      <protection hidden="1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25" fillId="0" borderId="32" xfId="0" applyFont="1" applyBorder="1" applyAlignment="1" applyProtection="1">
      <alignment vertical="center" wrapText="1"/>
      <protection locked="0"/>
    </xf>
    <xf numFmtId="0" fontId="25" fillId="0" borderId="33" xfId="0" applyFont="1" applyBorder="1" applyAlignment="1" applyProtection="1">
      <alignment vertical="center" wrapText="1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32" fillId="0" borderId="32" xfId="0" applyFont="1" applyBorder="1" applyAlignment="1" applyProtection="1">
      <alignment horizontal="center" vertical="center" wrapText="1"/>
      <protection locked="0"/>
    </xf>
    <xf numFmtId="0" fontId="32" fillId="4" borderId="33" xfId="0" applyFont="1" applyFill="1" applyBorder="1" applyAlignment="1" applyProtection="1">
      <alignment horizontal="center" vertical="center" wrapText="1"/>
      <protection locked="0"/>
    </xf>
    <xf numFmtId="0" fontId="32" fillId="0" borderId="33" xfId="0" applyFont="1" applyBorder="1" applyAlignment="1" applyProtection="1">
      <alignment horizontal="center" vertical="center" wrapText="1"/>
      <protection locked="0"/>
    </xf>
    <xf numFmtId="0" fontId="25" fillId="0" borderId="17" xfId="0" applyFont="1" applyBorder="1" applyAlignment="1" applyProtection="1">
      <alignment horizontal="center" vertical="center" wrapText="1"/>
      <protection locked="0"/>
    </xf>
    <xf numFmtId="0" fontId="25" fillId="0" borderId="34" xfId="0" applyFont="1" applyBorder="1" applyAlignment="1" applyProtection="1">
      <alignment vertical="center" wrapText="1"/>
      <protection locked="0"/>
    </xf>
    <xf numFmtId="0" fontId="25" fillId="0" borderId="6" xfId="0" applyFont="1" applyBorder="1" applyAlignment="1" applyProtection="1">
      <alignment vertical="center" wrapText="1"/>
      <protection locked="0"/>
    </xf>
    <xf numFmtId="0" fontId="25" fillId="0" borderId="16" xfId="0" applyFont="1" applyBorder="1" applyAlignment="1" applyProtection="1">
      <alignment horizontal="center" vertical="center" wrapText="1"/>
      <protection locked="0"/>
    </xf>
    <xf numFmtId="0" fontId="32" fillId="0" borderId="34" xfId="0" applyFont="1" applyBorder="1" applyAlignment="1" applyProtection="1">
      <alignment horizontal="center" vertical="center" wrapText="1"/>
      <protection locked="0"/>
    </xf>
    <xf numFmtId="0" fontId="32" fillId="4" borderId="6" xfId="0" applyFont="1" applyFill="1" applyBorder="1" applyAlignment="1" applyProtection="1">
      <alignment horizontal="center" vertical="center" wrapText="1"/>
      <protection locked="0"/>
    </xf>
    <xf numFmtId="0" fontId="32" fillId="0" borderId="6" xfId="0" applyFont="1" applyBorder="1" applyAlignment="1" applyProtection="1">
      <alignment horizontal="center" vertical="center" wrapText="1"/>
      <protection locked="0"/>
    </xf>
    <xf numFmtId="0" fontId="25" fillId="0" borderId="21" xfId="0" applyFont="1" applyBorder="1" applyAlignment="1" applyProtection="1">
      <alignment horizontal="center" vertical="center" wrapText="1"/>
      <protection locked="0"/>
    </xf>
    <xf numFmtId="0" fontId="25" fillId="0" borderId="35" xfId="0" applyFont="1" applyBorder="1" applyAlignment="1" applyProtection="1">
      <alignment vertical="center" wrapText="1"/>
      <protection locked="0"/>
    </xf>
    <xf numFmtId="0" fontId="25" fillId="0" borderId="36" xfId="0" applyFont="1" applyBorder="1" applyAlignment="1" applyProtection="1">
      <alignment vertical="center" wrapText="1"/>
      <protection locked="0"/>
    </xf>
    <xf numFmtId="0" fontId="25" fillId="0" borderId="20" xfId="0" applyFont="1" applyBorder="1" applyAlignment="1" applyProtection="1">
      <alignment horizontal="center" vertical="center" wrapText="1"/>
      <protection locked="0"/>
    </xf>
    <xf numFmtId="0" fontId="32" fillId="0" borderId="35" xfId="0" applyFont="1" applyBorder="1" applyAlignment="1" applyProtection="1">
      <alignment horizontal="center" vertical="center" wrapText="1"/>
      <protection locked="0"/>
    </xf>
    <xf numFmtId="0" fontId="32" fillId="4" borderId="36" xfId="0" applyFont="1" applyFill="1" applyBorder="1" applyAlignment="1" applyProtection="1">
      <alignment horizontal="center" vertical="center" wrapText="1"/>
      <protection locked="0"/>
    </xf>
    <xf numFmtId="0" fontId="32" fillId="0" borderId="36" xfId="0" applyFont="1" applyBorder="1" applyAlignment="1" applyProtection="1">
      <alignment horizontal="center" vertical="center" wrapText="1"/>
      <protection locked="0"/>
    </xf>
    <xf numFmtId="0" fontId="25" fillId="0" borderId="37" xfId="0" applyFont="1" applyBorder="1" applyAlignment="1" applyProtection="1">
      <alignment horizontal="center" vertical="center" wrapText="1"/>
      <protection locked="0"/>
    </xf>
    <xf numFmtId="0" fontId="25" fillId="0" borderId="38" xfId="0" applyFon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0" fillId="0" borderId="39" xfId="0" applyFont="1" applyFill="1" applyBorder="1" applyAlignment="1" applyProtection="1">
      <alignment vertical="center"/>
      <protection hidden="1"/>
    </xf>
    <xf numFmtId="0" fontId="30" fillId="0" borderId="30" xfId="0" applyFont="1" applyFill="1" applyBorder="1" applyAlignment="1" applyProtection="1">
      <alignment horizontal="center" vertical="center"/>
      <protection hidden="1"/>
    </xf>
    <xf numFmtId="0" fontId="31" fillId="0" borderId="39" xfId="0" applyFont="1" applyFill="1" applyBorder="1" applyAlignment="1" applyProtection="1">
      <alignment vertical="center"/>
      <protection hidden="1"/>
    </xf>
    <xf numFmtId="0" fontId="31" fillId="0" borderId="30" xfId="0" applyFont="1" applyFill="1" applyBorder="1" applyAlignment="1" applyProtection="1">
      <alignment horizontal="right" vertical="center"/>
      <protection hidden="1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29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33" fillId="0" borderId="3" xfId="0" applyFont="1" applyFill="1" applyBorder="1" applyAlignment="1" applyProtection="1">
      <alignment horizontal="center" vertical="center" wrapText="1"/>
      <protection hidden="1"/>
    </xf>
    <xf numFmtId="0" fontId="14" fillId="0" borderId="29" xfId="0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6" fillId="0" borderId="40" xfId="0" applyFont="1" applyFill="1" applyBorder="1" applyAlignment="1" applyProtection="1">
      <alignment horizontal="center" vertical="center" wrapText="1"/>
      <protection hidden="1"/>
    </xf>
    <xf numFmtId="0" fontId="9" fillId="0" borderId="41" xfId="0" applyFont="1" applyFill="1" applyBorder="1" applyAlignment="1" applyProtection="1">
      <alignment horizontal="center" vertical="center" wrapText="1"/>
      <protection hidden="1"/>
    </xf>
    <xf numFmtId="164" fontId="21" fillId="0" borderId="0" xfId="0" applyNumberFormat="1" applyFont="1" applyFill="1" applyBorder="1" applyAlignment="1" applyProtection="1">
      <alignment horizontal="center" vertical="center"/>
      <protection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Protection="1">
      <protection hidden="1"/>
    </xf>
    <xf numFmtId="0" fontId="15" fillId="0" borderId="42" xfId="0" applyFont="1" applyFill="1" applyBorder="1" applyAlignment="1" applyProtection="1">
      <alignment horizontal="center" vertical="center" wrapText="1"/>
      <protection hidden="1"/>
    </xf>
    <xf numFmtId="0" fontId="15" fillId="0" borderId="43" xfId="0" applyFont="1" applyFill="1" applyBorder="1" applyAlignment="1" applyProtection="1">
      <alignment horizontal="center" vertical="center" wrapText="1"/>
      <protection hidden="1"/>
    </xf>
    <xf numFmtId="0" fontId="21" fillId="2" borderId="14" xfId="0" applyFont="1" applyFill="1" applyBorder="1" applyAlignment="1" applyProtection="1">
      <alignment vertical="center"/>
    </xf>
    <xf numFmtId="0" fontId="21" fillId="2" borderId="11" xfId="0" applyNumberFormat="1" applyFont="1" applyFill="1" applyBorder="1" applyAlignment="1" applyProtection="1"/>
    <xf numFmtId="0" fontId="21" fillId="2" borderId="44" xfId="0" applyNumberFormat="1" applyFont="1" applyFill="1" applyBorder="1" applyAlignment="1" applyProtection="1"/>
    <xf numFmtId="0" fontId="13" fillId="2" borderId="45" xfId="0" applyFont="1" applyFill="1" applyBorder="1" applyAlignment="1" applyProtection="1">
      <alignment wrapText="1"/>
    </xf>
    <xf numFmtId="0" fontId="21" fillId="5" borderId="32" xfId="0" applyFont="1" applyFill="1" applyBorder="1" applyAlignment="1" applyProtection="1">
      <alignment horizontal="center" vertical="center"/>
    </xf>
    <xf numFmtId="0" fontId="21" fillId="5" borderId="46" xfId="0" applyFont="1" applyFill="1" applyBorder="1" applyAlignment="1" applyProtection="1">
      <alignment horizontal="center" vertical="center"/>
    </xf>
    <xf numFmtId="0" fontId="21" fillId="5" borderId="45" xfId="0" applyFont="1" applyFill="1" applyBorder="1" applyAlignment="1" applyProtection="1">
      <alignment horizontal="center" vertical="center"/>
    </xf>
    <xf numFmtId="0" fontId="21" fillId="0" borderId="33" xfId="0" applyFont="1" applyFill="1" applyBorder="1" applyAlignment="1" applyProtection="1">
      <alignment horizontal="center" vertical="center"/>
    </xf>
    <xf numFmtId="0" fontId="21" fillId="2" borderId="33" xfId="0" applyFont="1" applyFill="1" applyBorder="1" applyAlignment="1" applyProtection="1">
      <alignment horizontal="center" vertical="center"/>
    </xf>
    <xf numFmtId="0" fontId="21" fillId="2" borderId="12" xfId="0" applyFont="1" applyFill="1" applyBorder="1" applyAlignment="1" applyProtection="1">
      <alignment horizontal="center" vertical="center"/>
    </xf>
    <xf numFmtId="2" fontId="21" fillId="2" borderId="32" xfId="0" applyNumberFormat="1" applyFont="1" applyFill="1" applyBorder="1" applyAlignment="1" applyProtection="1">
      <alignment horizontal="center" vertical="center"/>
    </xf>
    <xf numFmtId="2" fontId="21" fillId="2" borderId="12" xfId="0" applyNumberFormat="1" applyFont="1" applyFill="1" applyBorder="1" applyAlignment="1" applyProtection="1">
      <alignment horizontal="center" vertical="center"/>
    </xf>
    <xf numFmtId="0" fontId="21" fillId="2" borderId="18" xfId="0" applyFont="1" applyFill="1" applyBorder="1" applyAlignment="1" applyProtection="1">
      <alignment vertical="center"/>
    </xf>
    <xf numFmtId="0" fontId="21" fillId="2" borderId="15" xfId="0" applyNumberFormat="1" applyFont="1" applyFill="1" applyBorder="1" applyAlignment="1" applyProtection="1"/>
    <xf numFmtId="0" fontId="13" fillId="2" borderId="47" xfId="0" applyFont="1" applyFill="1" applyBorder="1" applyAlignment="1" applyProtection="1">
      <alignment wrapText="1"/>
    </xf>
    <xf numFmtId="0" fontId="21" fillId="5" borderId="34" xfId="0" applyFont="1" applyFill="1" applyBorder="1" applyAlignment="1" applyProtection="1">
      <alignment horizontal="center" vertical="center"/>
    </xf>
    <xf numFmtId="0" fontId="21" fillId="5" borderId="44" xfId="0" applyFont="1" applyFill="1" applyBorder="1" applyAlignment="1" applyProtection="1">
      <alignment horizontal="center" vertical="center"/>
    </xf>
    <xf numFmtId="0" fontId="21" fillId="5" borderId="47" xfId="0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 applyProtection="1">
      <alignment horizontal="center" vertical="center"/>
    </xf>
    <xf numFmtId="0" fontId="21" fillId="2" borderId="6" xfId="0" applyFont="1" applyFill="1" applyBorder="1" applyAlignment="1" applyProtection="1">
      <alignment horizontal="center" vertical="center"/>
    </xf>
    <xf numFmtId="0" fontId="21" fillId="2" borderId="16" xfId="0" applyFont="1" applyFill="1" applyBorder="1" applyAlignment="1" applyProtection="1">
      <alignment horizontal="center" vertical="center"/>
    </xf>
    <xf numFmtId="2" fontId="21" fillId="2" borderId="48" xfId="0" applyNumberFormat="1" applyFont="1" applyFill="1" applyBorder="1" applyAlignment="1" applyProtection="1">
      <alignment horizontal="center" vertical="center"/>
    </xf>
    <xf numFmtId="2" fontId="21" fillId="2" borderId="16" xfId="0" applyNumberFormat="1" applyFont="1" applyFill="1" applyBorder="1" applyAlignment="1" applyProtection="1">
      <alignment horizontal="center" vertical="center"/>
    </xf>
    <xf numFmtId="0" fontId="21" fillId="2" borderId="22" xfId="0" applyFont="1" applyFill="1" applyBorder="1" applyAlignment="1" applyProtection="1">
      <alignment vertical="center"/>
    </xf>
    <xf numFmtId="0" fontId="21" fillId="2" borderId="19" xfId="0" applyNumberFormat="1" applyFont="1" applyFill="1" applyBorder="1" applyAlignment="1" applyProtection="1"/>
    <xf numFmtId="0" fontId="21" fillId="2" borderId="49" xfId="0" applyNumberFormat="1" applyFont="1" applyFill="1" applyBorder="1" applyAlignment="1" applyProtection="1"/>
    <xf numFmtId="0" fontId="13" fillId="2" borderId="50" xfId="0" applyFont="1" applyFill="1" applyBorder="1" applyAlignment="1" applyProtection="1">
      <alignment wrapText="1"/>
    </xf>
    <xf numFmtId="0" fontId="21" fillId="5" borderId="35" xfId="0" applyFont="1" applyFill="1" applyBorder="1" applyAlignment="1" applyProtection="1">
      <alignment horizontal="center" vertical="center"/>
    </xf>
    <xf numFmtId="0" fontId="21" fillId="5" borderId="49" xfId="0" applyFont="1" applyFill="1" applyBorder="1" applyAlignment="1" applyProtection="1">
      <alignment horizontal="center" vertical="center"/>
    </xf>
    <xf numFmtId="0" fontId="21" fillId="5" borderId="50" xfId="0" applyFont="1" applyFill="1" applyBorder="1" applyAlignment="1" applyProtection="1">
      <alignment horizontal="center" vertical="center"/>
    </xf>
    <xf numFmtId="0" fontId="21" fillId="0" borderId="36" xfId="0" applyFont="1" applyFill="1" applyBorder="1" applyAlignment="1" applyProtection="1">
      <alignment horizontal="center" vertical="center"/>
    </xf>
    <xf numFmtId="0" fontId="21" fillId="2" borderId="36" xfId="0" applyFont="1" applyFill="1" applyBorder="1" applyAlignment="1" applyProtection="1">
      <alignment horizontal="center" vertical="center"/>
    </xf>
    <xf numFmtId="0" fontId="21" fillId="2" borderId="20" xfId="0" applyFont="1" applyFill="1" applyBorder="1" applyAlignment="1" applyProtection="1">
      <alignment horizontal="center" vertical="center"/>
    </xf>
    <xf numFmtId="2" fontId="21" fillId="2" borderId="51" xfId="0" applyNumberFormat="1" applyFont="1" applyFill="1" applyBorder="1" applyAlignment="1" applyProtection="1">
      <alignment horizontal="center" vertical="center"/>
    </xf>
    <xf numFmtId="2" fontId="21" fillId="2" borderId="20" xfId="0" applyNumberFormat="1" applyFont="1" applyFill="1" applyBorder="1" applyAlignment="1" applyProtection="1">
      <alignment horizontal="center" vertical="center"/>
    </xf>
    <xf numFmtId="2" fontId="21" fillId="2" borderId="24" xfId="0" applyNumberFormat="1" applyFont="1" applyFill="1" applyBorder="1" applyAlignment="1" applyProtection="1">
      <alignment horizontal="center" vertical="center"/>
    </xf>
    <xf numFmtId="2" fontId="21" fillId="2" borderId="28" xfId="0" applyNumberFormat="1" applyFont="1" applyFill="1" applyBorder="1" applyAlignment="1" applyProtection="1">
      <alignment horizontal="center" vertical="center"/>
    </xf>
    <xf numFmtId="2" fontId="21" fillId="2" borderId="26" xfId="0" applyNumberFormat="1" applyFont="1" applyFill="1" applyBorder="1" applyAlignment="1" applyProtection="1">
      <alignment horizontal="center" vertical="center"/>
    </xf>
    <xf numFmtId="0" fontId="32" fillId="4" borderId="12" xfId="0" applyFont="1" applyFill="1" applyBorder="1" applyAlignment="1" applyProtection="1">
      <alignment horizontal="center" vertical="center" wrapText="1"/>
      <protection locked="0"/>
    </xf>
    <xf numFmtId="0" fontId="32" fillId="4" borderId="16" xfId="0" applyFont="1" applyFill="1" applyBorder="1" applyAlignment="1" applyProtection="1">
      <alignment horizontal="center" vertical="center" wrapText="1"/>
      <protection locked="0"/>
    </xf>
    <xf numFmtId="0" fontId="32" fillId="4" borderId="20" xfId="0" applyFont="1" applyFill="1" applyBorder="1" applyAlignment="1" applyProtection="1">
      <alignment horizontal="center" vertical="center" wrapText="1"/>
      <protection locked="0"/>
    </xf>
    <xf numFmtId="0" fontId="32" fillId="0" borderId="45" xfId="0" applyFont="1" applyBorder="1" applyAlignment="1" applyProtection="1">
      <alignment horizontal="center" vertical="center" wrapText="1"/>
      <protection locked="0"/>
    </xf>
    <xf numFmtId="0" fontId="32" fillId="0" borderId="47" xfId="0" applyFont="1" applyBorder="1" applyAlignment="1" applyProtection="1">
      <alignment horizontal="center" vertical="center" wrapText="1"/>
      <protection locked="0"/>
    </xf>
    <xf numFmtId="0" fontId="32" fillId="0" borderId="50" xfId="0" applyFont="1" applyBorder="1" applyAlignment="1" applyProtection="1">
      <alignment horizontal="center" vertical="center" wrapText="1"/>
      <protection locked="0"/>
    </xf>
    <xf numFmtId="0" fontId="24" fillId="0" borderId="28" xfId="0" applyFont="1" applyFill="1" applyBorder="1" applyAlignment="1" applyProtection="1">
      <alignment horizontal="center" vertical="center" wrapText="1"/>
      <protection hidden="1"/>
    </xf>
    <xf numFmtId="0" fontId="24" fillId="0" borderId="29" xfId="0" applyFont="1" applyFill="1" applyBorder="1" applyAlignment="1" applyProtection="1">
      <alignment horizontal="center" vertical="center" wrapText="1"/>
      <protection hidden="1"/>
    </xf>
    <xf numFmtId="0" fontId="32" fillId="0" borderId="32" xfId="0" applyFont="1" applyFill="1" applyBorder="1" applyAlignment="1" applyProtection="1">
      <alignment horizontal="center" vertical="center" wrapText="1"/>
      <protection locked="0"/>
    </xf>
    <xf numFmtId="0" fontId="32" fillId="0" borderId="33" xfId="0" applyFont="1" applyFill="1" applyBorder="1" applyAlignment="1" applyProtection="1">
      <alignment horizontal="center" vertical="center" wrapText="1"/>
      <protection locked="0"/>
    </xf>
    <xf numFmtId="0" fontId="32" fillId="0" borderId="34" xfId="0" applyFont="1" applyFill="1" applyBorder="1" applyAlignment="1" applyProtection="1">
      <alignment horizontal="center" vertical="center" wrapText="1"/>
      <protection locked="0"/>
    </xf>
    <xf numFmtId="0" fontId="32" fillId="0" borderId="6" xfId="0" applyFont="1" applyFill="1" applyBorder="1" applyAlignment="1" applyProtection="1">
      <alignment horizontal="center" vertical="center" wrapText="1"/>
      <protection locked="0"/>
    </xf>
    <xf numFmtId="0" fontId="32" fillId="0" borderId="35" xfId="0" applyFont="1" applyFill="1" applyBorder="1" applyAlignment="1" applyProtection="1">
      <alignment horizontal="center" vertical="center" wrapText="1"/>
      <protection locked="0"/>
    </xf>
    <xf numFmtId="0" fontId="32" fillId="0" borderId="36" xfId="0" applyFont="1" applyFill="1" applyBorder="1" applyAlignment="1" applyProtection="1">
      <alignment horizontal="center" vertical="center" wrapText="1"/>
      <protection locked="0"/>
    </xf>
    <xf numFmtId="0" fontId="33" fillId="0" borderId="4" xfId="0" applyFont="1" applyFill="1" applyBorder="1" applyAlignment="1" applyProtection="1">
      <alignment horizontal="center" vertical="center" wrapText="1"/>
      <protection hidden="1"/>
    </xf>
    <xf numFmtId="0" fontId="25" fillId="3" borderId="32" xfId="0" applyFont="1" applyFill="1" applyBorder="1" applyAlignment="1" applyProtection="1">
      <alignment horizontal="center" vertical="center" wrapText="1"/>
      <protection hidden="1"/>
    </xf>
    <xf numFmtId="0" fontId="25" fillId="3" borderId="45" xfId="0" applyFont="1" applyFill="1" applyBorder="1" applyAlignment="1" applyProtection="1">
      <alignment horizontal="center" vertical="center" wrapText="1"/>
      <protection hidden="1"/>
    </xf>
    <xf numFmtId="0" fontId="25" fillId="3" borderId="34" xfId="0" applyFont="1" applyFill="1" applyBorder="1" applyAlignment="1" applyProtection="1">
      <alignment horizontal="center" vertical="center" wrapText="1"/>
      <protection hidden="1"/>
    </xf>
    <xf numFmtId="0" fontId="25" fillId="3" borderId="67" xfId="0" applyFont="1" applyFill="1" applyBorder="1" applyAlignment="1" applyProtection="1">
      <alignment horizontal="center" vertical="center" wrapText="1"/>
      <protection hidden="1"/>
    </xf>
    <xf numFmtId="0" fontId="25" fillId="3" borderId="35" xfId="0" applyFont="1" applyFill="1" applyBorder="1" applyAlignment="1" applyProtection="1">
      <alignment horizontal="center" vertical="center" wrapText="1"/>
      <protection hidden="1"/>
    </xf>
    <xf numFmtId="0" fontId="25" fillId="3" borderId="63" xfId="0" applyFont="1" applyFill="1" applyBorder="1" applyAlignment="1" applyProtection="1">
      <alignment horizontal="center" vertical="center" wrapText="1"/>
      <protection hidden="1"/>
    </xf>
    <xf numFmtId="0" fontId="32" fillId="0" borderId="12" xfId="0" applyFont="1" applyBorder="1" applyAlignment="1" applyProtection="1">
      <alignment horizontal="center" vertical="center" wrapText="1"/>
      <protection locked="0"/>
    </xf>
    <xf numFmtId="0" fontId="32" fillId="0" borderId="16" xfId="0" applyFont="1" applyBorder="1" applyAlignment="1" applyProtection="1">
      <alignment horizontal="center" vertical="center" wrapText="1"/>
      <protection locked="0"/>
    </xf>
    <xf numFmtId="0" fontId="32" fillId="0" borderId="20" xfId="0" applyFont="1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 wrapText="1"/>
      <protection hidden="1"/>
    </xf>
    <xf numFmtId="0" fontId="25" fillId="0" borderId="31" xfId="0" applyFont="1" applyBorder="1" applyAlignment="1" applyProtection="1">
      <alignment horizontal="center" vertical="center" wrapText="1"/>
      <protection hidden="1"/>
    </xf>
    <xf numFmtId="0" fontId="24" fillId="0" borderId="31" xfId="0" applyFont="1" applyBorder="1" applyAlignment="1" applyProtection="1">
      <alignment horizontal="center" vertical="center" wrapText="1"/>
      <protection hidden="1"/>
    </xf>
    <xf numFmtId="0" fontId="24" fillId="4" borderId="31" xfId="0" applyFont="1" applyFill="1" applyBorder="1" applyAlignment="1" applyProtection="1">
      <alignment horizontal="center" vertical="center" wrapText="1"/>
      <protection hidden="1"/>
    </xf>
    <xf numFmtId="0" fontId="24" fillId="3" borderId="31" xfId="0" applyFont="1" applyFill="1" applyBorder="1" applyAlignment="1" applyProtection="1">
      <alignment horizontal="center" vertical="center" wrapText="1"/>
      <protection hidden="1"/>
    </xf>
    <xf numFmtId="0" fontId="0" fillId="3" borderId="14" xfId="0" applyFill="1" applyBorder="1" applyAlignment="1" applyProtection="1">
      <alignment horizontal="center" vertical="center" wrapText="1"/>
      <protection hidden="1"/>
    </xf>
    <xf numFmtId="0" fontId="0" fillId="3" borderId="18" xfId="0" applyFill="1" applyBorder="1" applyAlignment="1" applyProtection="1">
      <alignment horizontal="center" vertical="center" wrapText="1"/>
      <protection hidden="1"/>
    </xf>
    <xf numFmtId="0" fontId="0" fillId="3" borderId="22" xfId="0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right"/>
      <protection locked="0" hidden="1"/>
    </xf>
    <xf numFmtId="0" fontId="21" fillId="0" borderId="0" xfId="0" applyFont="1" applyProtection="1"/>
    <xf numFmtId="0" fontId="21" fillId="2" borderId="14" xfId="0" applyFont="1" applyFill="1" applyBorder="1" applyAlignment="1" applyProtection="1">
      <alignment horizontal="center" vertical="center"/>
    </xf>
    <xf numFmtId="0" fontId="21" fillId="2" borderId="18" xfId="0" applyFont="1" applyFill="1" applyBorder="1" applyAlignment="1" applyProtection="1">
      <alignment horizontal="center" vertical="center"/>
    </xf>
    <xf numFmtId="0" fontId="21" fillId="2" borderId="22" xfId="0" applyFont="1" applyFill="1" applyBorder="1" applyAlignment="1" applyProtection="1">
      <alignment horizontal="center" vertical="center"/>
    </xf>
    <xf numFmtId="2" fontId="35" fillId="0" borderId="6" xfId="0" applyNumberFormat="1" applyFont="1" applyBorder="1" applyAlignment="1" applyProtection="1">
      <alignment horizontal="center" vertical="center"/>
      <protection hidden="1"/>
    </xf>
    <xf numFmtId="9" fontId="36" fillId="0" borderId="31" xfId="1" applyFont="1" applyBorder="1" applyAlignment="1" applyProtection="1">
      <alignment horizontal="center" vertical="center"/>
      <protection hidden="1"/>
    </xf>
    <xf numFmtId="0" fontId="25" fillId="3" borderId="12" xfId="0" applyFont="1" applyFill="1" applyBorder="1" applyAlignment="1" applyProtection="1">
      <alignment horizontal="center" vertical="center" wrapText="1"/>
      <protection hidden="1"/>
    </xf>
    <xf numFmtId="0" fontId="25" fillId="3" borderId="24" xfId="0" applyFont="1" applyFill="1" applyBorder="1" applyAlignment="1" applyProtection="1">
      <alignment horizontal="center" vertical="center" wrapText="1"/>
      <protection hidden="1"/>
    </xf>
    <xf numFmtId="0" fontId="25" fillId="3" borderId="68" xfId="0" applyFont="1" applyFill="1" applyBorder="1" applyAlignment="1" applyProtection="1">
      <alignment horizontal="center" vertical="center" wrapText="1"/>
      <protection hidden="1"/>
    </xf>
    <xf numFmtId="0" fontId="0" fillId="0" borderId="69" xfId="0" applyBorder="1" applyAlignment="1" applyProtection="1">
      <alignment horizontal="center" vertical="center"/>
      <protection hidden="1"/>
    </xf>
    <xf numFmtId="0" fontId="0" fillId="0" borderId="70" xfId="0" applyBorder="1" applyAlignment="1" applyProtection="1">
      <alignment horizontal="center" vertical="center"/>
      <protection hidden="1"/>
    </xf>
    <xf numFmtId="0" fontId="0" fillId="0" borderId="71" xfId="0" applyBorder="1" applyAlignment="1" applyProtection="1">
      <alignment horizontal="center" vertical="center"/>
      <protection hidden="1"/>
    </xf>
    <xf numFmtId="165" fontId="38" fillId="0" borderId="72" xfId="2" applyFont="1" applyBorder="1" applyAlignment="1" applyProtection="1">
      <alignment vertical="center"/>
      <protection locked="0"/>
    </xf>
    <xf numFmtId="165" fontId="38" fillId="0" borderId="73" xfId="2" applyFont="1" applyBorder="1" applyAlignment="1" applyProtection="1">
      <alignment vertical="center" wrapText="1"/>
      <protection locked="0"/>
    </xf>
    <xf numFmtId="165" fontId="38" fillId="0" borderId="74" xfId="2" applyFont="1" applyBorder="1" applyAlignment="1" applyProtection="1">
      <alignment vertical="center" wrapText="1"/>
      <protection locked="0"/>
    </xf>
    <xf numFmtId="165" fontId="38" fillId="0" borderId="75" xfId="2" applyFont="1" applyBorder="1" applyAlignment="1" applyProtection="1">
      <alignment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6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10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52" xfId="0" applyFont="1" applyFill="1" applyBorder="1" applyAlignment="1" applyProtection="1">
      <alignment horizontal="center" vertical="center" wrapText="1"/>
      <protection hidden="1"/>
    </xf>
    <xf numFmtId="0" fontId="9" fillId="0" borderId="53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52" xfId="0" applyFont="1" applyFill="1" applyBorder="1" applyAlignment="1" applyProtection="1">
      <alignment horizontal="center" vertical="center" wrapText="1"/>
      <protection hidden="1"/>
    </xf>
    <xf numFmtId="0" fontId="4" fillId="0" borderId="53" xfId="0" applyFont="1" applyFill="1" applyBorder="1" applyAlignment="1" applyProtection="1">
      <alignment horizontal="center" vertical="center" wrapText="1"/>
      <protection hidden="1"/>
    </xf>
    <xf numFmtId="49" fontId="3" fillId="5" borderId="9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5" borderId="52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5" borderId="53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5" borderId="54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5" borderId="55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5" borderId="56" xfId="0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10" xfId="0" applyFont="1" applyFill="1" applyBorder="1" applyAlignment="1" applyProtection="1">
      <alignment horizontal="center" vertical="center" wrapText="1"/>
      <protection hidden="1"/>
    </xf>
    <xf numFmtId="0" fontId="9" fillId="0" borderId="57" xfId="0" applyFont="1" applyFill="1" applyBorder="1" applyAlignment="1" applyProtection="1">
      <alignment horizontal="center" vertical="center" wrapText="1"/>
      <protection hidden="1"/>
    </xf>
    <xf numFmtId="0" fontId="9" fillId="0" borderId="58" xfId="0" applyFont="1" applyFill="1" applyBorder="1" applyAlignment="1" applyProtection="1">
      <alignment horizontal="center" vertical="center" wrapText="1"/>
      <protection hidden="1"/>
    </xf>
    <xf numFmtId="0" fontId="8" fillId="0" borderId="27" xfId="0" applyFont="1" applyFill="1" applyBorder="1" applyAlignment="1" applyProtection="1">
      <alignment horizontal="center" vertical="center" wrapText="1"/>
      <protection hidden="1"/>
    </xf>
    <xf numFmtId="0" fontId="9" fillId="0" borderId="27" xfId="0" applyFont="1" applyFill="1" applyBorder="1" applyAlignment="1" applyProtection="1">
      <alignment horizontal="center" vertical="center" wrapText="1"/>
      <protection hidden="1"/>
    </xf>
    <xf numFmtId="0" fontId="9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51" xfId="0" applyFont="1" applyFill="1" applyBorder="1" applyAlignment="1" applyProtection="1">
      <alignment horizontal="center" vertical="center" wrapText="1"/>
      <protection hidden="1"/>
    </xf>
    <xf numFmtId="0" fontId="7" fillId="2" borderId="9" xfId="0" applyFont="1" applyFill="1" applyBorder="1" applyAlignment="1" applyProtection="1">
      <alignment horizontal="center" vertical="center" wrapText="1"/>
      <protection locked="0" hidden="1"/>
    </xf>
    <xf numFmtId="0" fontId="7" fillId="2" borderId="52" xfId="0" applyFont="1" applyFill="1" applyBorder="1" applyAlignment="1" applyProtection="1">
      <alignment horizontal="center" vertical="center" wrapText="1"/>
      <protection locked="0" hidden="1"/>
    </xf>
    <xf numFmtId="0" fontId="7" fillId="2" borderId="53" xfId="0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57" xfId="0" applyFont="1" applyFill="1" applyBorder="1" applyAlignment="1" applyProtection="1">
      <alignment horizontal="center" vertical="center" wrapText="1"/>
      <protection hidden="1"/>
    </xf>
    <xf numFmtId="0" fontId="8" fillId="0" borderId="5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164" fontId="21" fillId="0" borderId="10" xfId="0" applyNumberFormat="1" applyFont="1" applyFill="1" applyBorder="1" applyAlignment="1" applyProtection="1">
      <alignment horizontal="center" vertical="center"/>
      <protection hidden="1"/>
    </xf>
    <xf numFmtId="164" fontId="21" fillId="0" borderId="57" xfId="0" applyNumberFormat="1" applyFont="1" applyFill="1" applyBorder="1" applyAlignment="1" applyProtection="1">
      <alignment horizontal="center" vertical="center"/>
      <protection hidden="1"/>
    </xf>
    <xf numFmtId="164" fontId="21" fillId="0" borderId="58" xfId="0" applyNumberFormat="1" applyFont="1" applyFill="1" applyBorder="1" applyAlignment="1" applyProtection="1">
      <alignment horizontal="center" vertical="center"/>
      <protection hidden="1"/>
    </xf>
    <xf numFmtId="164" fontId="21" fillId="0" borderId="60" xfId="0" applyNumberFormat="1" applyFont="1" applyFill="1" applyBorder="1" applyAlignment="1" applyProtection="1">
      <alignment horizontal="center" vertical="center"/>
      <protection hidden="1"/>
    </xf>
    <xf numFmtId="164" fontId="21" fillId="0" borderId="29" xfId="0" applyNumberFormat="1" applyFont="1" applyFill="1" applyBorder="1" applyAlignment="1" applyProtection="1">
      <alignment horizontal="center" vertical="center"/>
      <protection hidden="1"/>
    </xf>
    <xf numFmtId="164" fontId="21" fillId="0" borderId="61" xfId="0" applyNumberFormat="1" applyFont="1" applyFill="1" applyBorder="1" applyAlignment="1" applyProtection="1">
      <alignment horizontal="center" vertical="center"/>
      <protection hidden="1"/>
    </xf>
    <xf numFmtId="164" fontId="21" fillId="0" borderId="43" xfId="0" applyNumberFormat="1" applyFont="1" applyFill="1" applyBorder="1" applyAlignment="1" applyProtection="1">
      <alignment horizontal="center" vertical="center"/>
      <protection hidden="1"/>
    </xf>
    <xf numFmtId="164" fontId="21" fillId="0" borderId="62" xfId="0" applyNumberFormat="1" applyFont="1" applyFill="1" applyBorder="1" applyAlignment="1" applyProtection="1">
      <alignment horizontal="center" vertical="center"/>
      <protection hidden="1"/>
    </xf>
    <xf numFmtId="164" fontId="21" fillId="0" borderId="63" xfId="0" applyNumberFormat="1" applyFont="1" applyFill="1" applyBorder="1" applyAlignment="1" applyProtection="1">
      <alignment horizontal="center" vertical="center"/>
      <protection hidden="1"/>
    </xf>
    <xf numFmtId="0" fontId="21" fillId="0" borderId="4" xfId="0" applyFont="1" applyFill="1" applyBorder="1" applyAlignment="1" applyProtection="1">
      <alignment horizontal="center" vertical="center" wrapText="1"/>
      <protection hidden="1"/>
    </xf>
    <xf numFmtId="164" fontId="21" fillId="0" borderId="7" xfId="0" applyNumberFormat="1" applyFont="1" applyFill="1" applyBorder="1" applyAlignment="1" applyProtection="1">
      <alignment horizontal="center" vertical="center"/>
      <protection hidden="1"/>
    </xf>
    <xf numFmtId="164" fontId="21" fillId="0" borderId="39" xfId="0" applyNumberFormat="1" applyFont="1" applyFill="1" applyBorder="1" applyAlignment="1" applyProtection="1">
      <alignment horizontal="center" vertical="center"/>
      <protection hidden="1"/>
    </xf>
    <xf numFmtId="164" fontId="21" fillId="0" borderId="59" xfId="0" applyNumberFormat="1" applyFont="1" applyFill="1" applyBorder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vertical="center" wrapText="1"/>
      <protection hidden="1"/>
    </xf>
    <xf numFmtId="0" fontId="20" fillId="0" borderId="57" xfId="0" applyFont="1" applyBorder="1" applyAlignment="1" applyProtection="1">
      <alignment horizontal="center" vertical="center" wrapText="1"/>
      <protection hidden="1"/>
    </xf>
    <xf numFmtId="0" fontId="20" fillId="0" borderId="58" xfId="0" applyFont="1" applyBorder="1" applyAlignment="1" applyProtection="1">
      <alignment horizontal="center" vertical="center" wrapText="1"/>
      <protection hidden="1"/>
    </xf>
    <xf numFmtId="0" fontId="3" fillId="6" borderId="9" xfId="0" applyFont="1" applyFill="1" applyBorder="1" applyAlignment="1" applyProtection="1">
      <alignment horizontal="center" vertical="center" wrapText="1"/>
      <protection hidden="1"/>
    </xf>
    <xf numFmtId="0" fontId="3" fillId="6" borderId="52" xfId="0" applyFont="1" applyFill="1" applyBorder="1" applyAlignment="1" applyProtection="1">
      <alignment horizontal="center" vertical="center" wrapText="1"/>
      <protection hidden="1"/>
    </xf>
    <xf numFmtId="0" fontId="3" fillId="6" borderId="53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52" xfId="0" applyFont="1" applyFill="1" applyBorder="1" applyAlignment="1" applyProtection="1">
      <alignment horizontal="center" vertical="center" wrapText="1"/>
      <protection locked="0"/>
    </xf>
    <xf numFmtId="0" fontId="34" fillId="0" borderId="9" xfId="0" applyFont="1" applyFill="1" applyBorder="1" applyAlignment="1" applyProtection="1">
      <alignment horizontal="center" vertical="center"/>
      <protection hidden="1"/>
    </xf>
    <xf numFmtId="0" fontId="28" fillId="0" borderId="52" xfId="0" applyFont="1" applyFill="1" applyBorder="1" applyAlignment="1" applyProtection="1">
      <alignment horizontal="center" vertical="center"/>
      <protection hidden="1"/>
    </xf>
    <xf numFmtId="0" fontId="28" fillId="0" borderId="53" xfId="0" applyFont="1" applyFill="1" applyBorder="1" applyAlignment="1" applyProtection="1">
      <alignment horizontal="center" vertical="center"/>
      <protection hidden="1"/>
    </xf>
    <xf numFmtId="0" fontId="5" fillId="7" borderId="9" xfId="0" applyFont="1" applyFill="1" applyBorder="1" applyAlignment="1" applyProtection="1">
      <alignment horizontal="center" vertical="center" wrapText="1"/>
      <protection hidden="1"/>
    </xf>
    <xf numFmtId="0" fontId="5" fillId="7" borderId="52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locked="0" hidden="1"/>
    </xf>
    <xf numFmtId="0" fontId="4" fillId="2" borderId="52" xfId="0" applyFont="1" applyFill="1" applyBorder="1" applyAlignment="1" applyProtection="1">
      <alignment horizontal="center" vertical="center" wrapText="1"/>
      <protection locked="0" hidden="1"/>
    </xf>
    <xf numFmtId="0" fontId="4" fillId="2" borderId="53" xfId="0" applyFont="1" applyFill="1" applyBorder="1" applyAlignment="1" applyProtection="1">
      <alignment horizontal="center" vertical="center" wrapText="1"/>
      <protection locked="0" hidden="1"/>
    </xf>
    <xf numFmtId="0" fontId="6" fillId="5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52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Fill="1" applyBorder="1" applyAlignment="1" applyProtection="1">
      <alignment horizontal="center" vertical="center"/>
      <protection hidden="1"/>
    </xf>
    <xf numFmtId="0" fontId="20" fillId="0" borderId="41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 wrapText="1"/>
    </xf>
    <xf numFmtId="0" fontId="20" fillId="0" borderId="41" xfId="0" applyFont="1" applyBorder="1" applyAlignment="1" applyProtection="1">
      <alignment horizontal="center" vertical="center" wrapText="1"/>
      <protection hidden="1"/>
    </xf>
    <xf numFmtId="0" fontId="20" fillId="0" borderId="64" xfId="0" applyFont="1" applyBorder="1" applyAlignment="1" applyProtection="1">
      <alignment horizontal="center" vertical="center" wrapText="1"/>
      <protection hidden="1"/>
    </xf>
    <xf numFmtId="0" fontId="20" fillId="0" borderId="54" xfId="0" applyFont="1" applyBorder="1" applyAlignment="1" applyProtection="1">
      <alignment horizontal="center" vertical="center" wrapText="1"/>
      <protection hidden="1"/>
    </xf>
    <xf numFmtId="0" fontId="9" fillId="0" borderId="65" xfId="0" applyFont="1" applyFill="1" applyBorder="1" applyAlignment="1" applyProtection="1">
      <alignment horizontal="center" vertical="center" wrapText="1"/>
      <protection hidden="1"/>
    </xf>
  </cellXfs>
  <cellStyles count="3">
    <cellStyle name="Excel Built-in Normal" xfId="2"/>
    <cellStyle name="Обычный" xfId="0" builtinId="0"/>
    <cellStyle name="Процентный" xfId="1" builtinId="5"/>
  </cellStyles>
  <dxfs count="93"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% успешности решения заданий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'Форма2 (все) '!$I$12:$X$12</c:f>
              <c:strCach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
1 б</c:v>
                </c:pt>
                <c:pt idx="10">
                  <c:v>10
2 б</c:v>
                </c:pt>
                <c:pt idx="11">
                  <c:v>11
1 б</c:v>
                </c:pt>
                <c:pt idx="12">
                  <c:v>11
2 б</c:v>
                </c:pt>
                <c:pt idx="13">
                  <c:v>11
3 б</c:v>
                </c:pt>
                <c:pt idx="14">
                  <c:v>11
4 б</c:v>
                </c:pt>
                <c:pt idx="15">
                  <c:v>11
5 б</c:v>
                </c:pt>
              </c:strCache>
            </c:strRef>
          </c:cat>
          <c:val>
            <c:numRef>
              <c:f>'Форма2 (все) '!$I$6:$X$6</c:f>
              <c:numCache>
                <c:formatCode>0.0</c:formatCode>
                <c:ptCount val="16"/>
                <c:pt idx="0">
                  <c:v>75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  <c:pt idx="4">
                  <c:v>75</c:v>
                </c:pt>
                <c:pt idx="5">
                  <c:v>75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0</c:v>
                </c:pt>
                <c:pt idx="10">
                  <c:v>75</c:v>
                </c:pt>
                <c:pt idx="11">
                  <c:v>0</c:v>
                </c:pt>
                <c:pt idx="12">
                  <c:v>0</c:v>
                </c:pt>
                <c:pt idx="13">
                  <c:v>25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772032"/>
        <c:axId val="32556544"/>
      </c:barChart>
      <c:catAx>
        <c:axId val="2977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32556544"/>
        <c:crosses val="autoZero"/>
        <c:auto val="1"/>
        <c:lblAlgn val="ctr"/>
        <c:lblOffset val="100"/>
        <c:noMultiLvlLbl val="0"/>
      </c:catAx>
      <c:valAx>
        <c:axId val="3255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9772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Распределение учащихся по уровням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'Форма2 (все) '!$Y$12:$AB$12</c:f>
              <c:strCache>
                <c:ptCount val="4"/>
                <c:pt idx="0">
                  <c:v>"5"</c:v>
                </c:pt>
                <c:pt idx="1">
                  <c:v>"4"</c:v>
                </c:pt>
                <c:pt idx="2">
                  <c:v>"3"</c:v>
                </c:pt>
                <c:pt idx="3">
                  <c:v>"2"</c:v>
                </c:pt>
              </c:strCache>
            </c:strRef>
          </c:cat>
          <c:val>
            <c:numRef>
              <c:f>'Форма2 (все) '!$AF$8:$AI$8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Диаграмма1"/>
  <sheetViews>
    <sheetView zoomScale="9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Диаграмма2"/>
  <sheetViews>
    <sheetView zoomScale="9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pageSetUpPr fitToPage="1"/>
  </sheetPr>
  <dimension ref="A1:AO52"/>
  <sheetViews>
    <sheetView topLeftCell="L1" zoomScale="70" zoomScaleNormal="70" workbookViewId="0">
      <selection activeCell="AA21" sqref="AA21"/>
    </sheetView>
  </sheetViews>
  <sheetFormatPr defaultRowHeight="14.25" x14ac:dyDescent="0.2"/>
  <cols>
    <col min="1" max="1" width="0" style="1" hidden="1" customWidth="1"/>
    <col min="2" max="2" width="31.7109375" style="1" customWidth="1"/>
    <col min="3" max="3" width="8.5703125" style="1" customWidth="1"/>
    <col min="4" max="4" width="7.7109375" style="1" customWidth="1"/>
    <col min="5" max="5" width="35" style="1" customWidth="1"/>
    <col min="6" max="8" width="8.42578125" style="1" customWidth="1"/>
    <col min="9" max="24" width="9.5703125" style="1" customWidth="1"/>
    <col min="25" max="28" width="9.7109375" style="1" customWidth="1"/>
    <col min="29" max="30" width="10.7109375" style="1" customWidth="1"/>
    <col min="31" max="31" width="9.5703125" style="1" customWidth="1"/>
    <col min="32" max="32" width="11.7109375" style="1" bestFit="1" customWidth="1"/>
    <col min="33" max="33" width="12.5703125" style="1" bestFit="1" customWidth="1"/>
    <col min="34" max="34" width="11.7109375" style="1" bestFit="1" customWidth="1"/>
    <col min="35" max="35" width="11.7109375" style="1" customWidth="1"/>
    <col min="36" max="37" width="8.7109375" style="1" customWidth="1"/>
    <col min="38" max="38" width="3.42578125" style="1" customWidth="1"/>
    <col min="39" max="39" width="30.5703125" style="1" customWidth="1"/>
    <col min="40" max="40" width="10.5703125" style="1" customWidth="1"/>
    <col min="41" max="41" width="13.28515625" style="1" customWidth="1"/>
    <col min="42" max="16384" width="9.140625" style="1"/>
  </cols>
  <sheetData>
    <row r="1" spans="1:41" ht="21.95" customHeight="1" thickBot="1" x14ac:dyDescent="0.25">
      <c r="B1" s="245" t="s">
        <v>17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7"/>
      <c r="AN1" s="1" t="s">
        <v>8</v>
      </c>
    </row>
    <row r="2" spans="1:41" ht="33" customHeight="1" thickBot="1" x14ac:dyDescent="0.25">
      <c r="B2" s="248" t="s">
        <v>140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50" t="s">
        <v>18</v>
      </c>
      <c r="Z2" s="251"/>
      <c r="AA2" s="251"/>
      <c r="AB2" s="251"/>
      <c r="AC2" s="251"/>
      <c r="AD2" s="251"/>
      <c r="AE2" s="251"/>
      <c r="AF2" s="251"/>
      <c r="AG2" s="251"/>
      <c r="AH2" s="251"/>
      <c r="AI2" s="252"/>
      <c r="AL2" s="37"/>
      <c r="AM2" s="61" t="s">
        <v>19</v>
      </c>
      <c r="AN2" s="38"/>
      <c r="AO2" s="39" t="s">
        <v>93</v>
      </c>
    </row>
    <row r="3" spans="1:41" ht="21.95" customHeight="1" thickBot="1" x14ac:dyDescent="0.3">
      <c r="B3" s="204" t="s">
        <v>20</v>
      </c>
      <c r="C3" s="205"/>
      <c r="D3" s="206"/>
      <c r="E3" s="207" t="s">
        <v>75</v>
      </c>
      <c r="F3" s="208"/>
      <c r="G3" s="208"/>
      <c r="H3" s="209"/>
      <c r="I3" s="253" t="s">
        <v>21</v>
      </c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5" t="s">
        <v>144</v>
      </c>
      <c r="Z3" s="256"/>
      <c r="AA3" s="256"/>
      <c r="AB3" s="256"/>
      <c r="AC3" s="256"/>
      <c r="AD3" s="256"/>
      <c r="AE3" s="256"/>
      <c r="AF3" s="256"/>
      <c r="AG3" s="256"/>
      <c r="AH3" s="256"/>
      <c r="AI3" s="257"/>
      <c r="AJ3" s="261" t="s">
        <v>126</v>
      </c>
      <c r="AK3" s="262"/>
      <c r="AL3" s="37"/>
      <c r="AM3" s="61" t="s">
        <v>22</v>
      </c>
      <c r="AN3" s="9" t="s">
        <v>23</v>
      </c>
      <c r="AO3" s="107" t="str">
        <f>IF(AND(E3&lt;&gt;"",E4&lt;&gt;"Введите название ОО в эту ячейку"),CONCATENATE("Форма 2 (",E3,", ",E4,") ",AO5," ",AO7," ",AO9,""),"")</f>
        <v>Форма 2 (Тимашевский р-н, МБОУ СОШ № 7) 9 ХИМ 19032019</v>
      </c>
    </row>
    <row r="4" spans="1:41" ht="21.95" customHeight="1" thickBot="1" x14ac:dyDescent="0.3">
      <c r="B4" s="204" t="s">
        <v>123</v>
      </c>
      <c r="C4" s="205"/>
      <c r="D4" s="206"/>
      <c r="E4" s="210" t="s">
        <v>143</v>
      </c>
      <c r="F4" s="211"/>
      <c r="G4" s="211"/>
      <c r="H4" s="212"/>
      <c r="I4" s="258" t="str">
        <f>IF(E3&lt;&gt;"",AO3,"")</f>
        <v>Форма 2 (Тимашевский р-н, МБОУ СОШ № 7) 9 ХИМ 19032019</v>
      </c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60" t="s">
        <v>24</v>
      </c>
      <c r="Z4" s="260"/>
      <c r="AA4" s="260"/>
      <c r="AB4" s="220" t="s">
        <v>145</v>
      </c>
      <c r="AC4" s="221"/>
      <c r="AD4" s="221"/>
      <c r="AE4" s="221"/>
      <c r="AF4" s="221"/>
      <c r="AG4" s="221"/>
      <c r="AH4" s="221"/>
      <c r="AI4" s="222"/>
      <c r="AJ4" s="263"/>
      <c r="AK4" s="264"/>
      <c r="AL4" s="37"/>
      <c r="AM4" s="61" t="s">
        <v>31</v>
      </c>
      <c r="AN4" s="9" t="s">
        <v>107</v>
      </c>
      <c r="AO4" s="1" t="s">
        <v>94</v>
      </c>
    </row>
    <row r="5" spans="1:41" ht="24.95" customHeight="1" thickBot="1" x14ac:dyDescent="0.3">
      <c r="B5" s="223" t="s">
        <v>26</v>
      </c>
      <c r="C5" s="223"/>
      <c r="D5" s="223"/>
      <c r="E5" s="223"/>
      <c r="F5" s="224" t="s">
        <v>27</v>
      </c>
      <c r="G5" s="224" t="s">
        <v>28</v>
      </c>
      <c r="H5" s="228" t="s">
        <v>29</v>
      </c>
      <c r="I5" s="227" t="s">
        <v>30</v>
      </c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199" t="s">
        <v>103</v>
      </c>
      <c r="Z5" s="199"/>
      <c r="AA5" s="199"/>
      <c r="AB5" s="199"/>
      <c r="AC5" s="213" t="s">
        <v>121</v>
      </c>
      <c r="AD5" s="213" t="s">
        <v>122</v>
      </c>
      <c r="AE5" s="213" t="s">
        <v>84</v>
      </c>
      <c r="AF5" s="199" t="s">
        <v>104</v>
      </c>
      <c r="AG5" s="199"/>
      <c r="AH5" s="199"/>
      <c r="AI5" s="199"/>
      <c r="AJ5" s="265" t="s">
        <v>124</v>
      </c>
      <c r="AK5" s="242" t="s">
        <v>125</v>
      </c>
      <c r="AL5" s="37"/>
      <c r="AM5" s="61" t="s">
        <v>32</v>
      </c>
      <c r="AN5" s="9" t="s">
        <v>108</v>
      </c>
      <c r="AO5" s="1">
        <v>9</v>
      </c>
    </row>
    <row r="6" spans="1:41" ht="21.95" customHeight="1" thickBot="1" x14ac:dyDescent="0.3">
      <c r="B6" s="223"/>
      <c r="C6" s="223"/>
      <c r="D6" s="223"/>
      <c r="E6" s="223"/>
      <c r="F6" s="225"/>
      <c r="G6" s="225"/>
      <c r="H6" s="228"/>
      <c r="I6" s="42">
        <f t="shared" ref="I6:X6" si="0">I8/$H$8*100</f>
        <v>75</v>
      </c>
      <c r="J6" s="42">
        <f t="shared" si="0"/>
        <v>100</v>
      </c>
      <c r="K6" s="42">
        <f t="shared" si="0"/>
        <v>50</v>
      </c>
      <c r="L6" s="42">
        <f t="shared" si="0"/>
        <v>25</v>
      </c>
      <c r="M6" s="42">
        <f t="shared" si="0"/>
        <v>75</v>
      </c>
      <c r="N6" s="42">
        <f t="shared" si="0"/>
        <v>75</v>
      </c>
      <c r="O6" s="42">
        <f t="shared" si="0"/>
        <v>100</v>
      </c>
      <c r="P6" s="42">
        <f t="shared" si="0"/>
        <v>100</v>
      </c>
      <c r="Q6" s="42">
        <f t="shared" si="0"/>
        <v>100</v>
      </c>
      <c r="R6" s="42">
        <f t="shared" si="0"/>
        <v>0</v>
      </c>
      <c r="S6" s="42">
        <f t="shared" si="0"/>
        <v>75</v>
      </c>
      <c r="T6" s="42">
        <f t="shared" si="0"/>
        <v>0</v>
      </c>
      <c r="U6" s="42">
        <f t="shared" si="0"/>
        <v>0</v>
      </c>
      <c r="V6" s="42">
        <f t="shared" si="0"/>
        <v>25</v>
      </c>
      <c r="W6" s="42">
        <f t="shared" si="0"/>
        <v>0</v>
      </c>
      <c r="X6" s="42">
        <f t="shared" si="0"/>
        <v>0</v>
      </c>
      <c r="Y6" s="199"/>
      <c r="Z6" s="199"/>
      <c r="AA6" s="199"/>
      <c r="AB6" s="199"/>
      <c r="AC6" s="214"/>
      <c r="AD6" s="214"/>
      <c r="AE6" s="214"/>
      <c r="AF6" s="199"/>
      <c r="AG6" s="199"/>
      <c r="AH6" s="199"/>
      <c r="AI6" s="199"/>
      <c r="AJ6" s="266"/>
      <c r="AK6" s="243"/>
      <c r="AL6" s="37"/>
      <c r="AM6" s="61" t="s">
        <v>34</v>
      </c>
      <c r="AN6" s="9" t="s">
        <v>109</v>
      </c>
      <c r="AO6" s="1" t="s">
        <v>95</v>
      </c>
    </row>
    <row r="7" spans="1:41" ht="24.95" customHeight="1" thickBot="1" x14ac:dyDescent="0.3">
      <c r="B7" s="223"/>
      <c r="C7" s="223"/>
      <c r="D7" s="223"/>
      <c r="E7" s="223"/>
      <c r="F7" s="226"/>
      <c r="G7" s="226"/>
      <c r="H7" s="228"/>
      <c r="I7" s="227" t="s">
        <v>33</v>
      </c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199"/>
      <c r="Z7" s="199"/>
      <c r="AA7" s="199"/>
      <c r="AB7" s="199"/>
      <c r="AC7" s="215"/>
      <c r="AD7" s="215"/>
      <c r="AE7" s="215"/>
      <c r="AF7" s="199"/>
      <c r="AG7" s="199"/>
      <c r="AH7" s="199"/>
      <c r="AI7" s="199"/>
      <c r="AJ7" s="267"/>
      <c r="AK7" s="244"/>
      <c r="AL7" s="37"/>
      <c r="AM7" s="62" t="s">
        <v>37</v>
      </c>
      <c r="AN7" s="9" t="s">
        <v>110</v>
      </c>
      <c r="AO7" s="1" t="s">
        <v>139</v>
      </c>
    </row>
    <row r="8" spans="1:41" ht="21.95" customHeight="1" thickBot="1" x14ac:dyDescent="0.3">
      <c r="B8" s="223"/>
      <c r="C8" s="223"/>
      <c r="D8" s="223"/>
      <c r="E8" s="223"/>
      <c r="F8" s="2">
        <f t="shared" ref="F8:AE8" si="1">SUM(F13:F5001)</f>
        <v>0</v>
      </c>
      <c r="G8" s="2">
        <f t="shared" si="1"/>
        <v>4</v>
      </c>
      <c r="H8" s="2">
        <f t="shared" si="1"/>
        <v>4</v>
      </c>
      <c r="I8" s="3">
        <f t="shared" si="1"/>
        <v>3</v>
      </c>
      <c r="J8" s="3">
        <f t="shared" si="1"/>
        <v>4</v>
      </c>
      <c r="K8" s="3">
        <f t="shared" si="1"/>
        <v>2</v>
      </c>
      <c r="L8" s="3">
        <f t="shared" si="1"/>
        <v>1</v>
      </c>
      <c r="M8" s="3">
        <f t="shared" si="1"/>
        <v>3</v>
      </c>
      <c r="N8" s="3">
        <f t="shared" ref="N8:U8" si="2">SUM(N13:N5001)</f>
        <v>3</v>
      </c>
      <c r="O8" s="3">
        <f t="shared" si="2"/>
        <v>4</v>
      </c>
      <c r="P8" s="3">
        <f t="shared" si="2"/>
        <v>4</v>
      </c>
      <c r="Q8" s="3">
        <f t="shared" si="2"/>
        <v>4</v>
      </c>
      <c r="R8" s="3">
        <f t="shared" si="2"/>
        <v>0</v>
      </c>
      <c r="S8" s="3">
        <f t="shared" si="2"/>
        <v>3</v>
      </c>
      <c r="T8" s="3">
        <f t="shared" si="2"/>
        <v>0</v>
      </c>
      <c r="U8" s="3">
        <f t="shared" si="2"/>
        <v>0</v>
      </c>
      <c r="V8" s="3">
        <f t="shared" si="1"/>
        <v>1</v>
      </c>
      <c r="W8" s="3">
        <f t="shared" si="1"/>
        <v>0</v>
      </c>
      <c r="X8" s="3">
        <f t="shared" si="1"/>
        <v>0</v>
      </c>
      <c r="Y8" s="2">
        <f t="shared" si="1"/>
        <v>0</v>
      </c>
      <c r="Z8" s="2">
        <f t="shared" si="1"/>
        <v>0</v>
      </c>
      <c r="AA8" s="2">
        <f t="shared" si="1"/>
        <v>4</v>
      </c>
      <c r="AB8" s="2">
        <f t="shared" si="1"/>
        <v>0</v>
      </c>
      <c r="AC8" s="106">
        <f>SUMPRODUCT($H$13:$H$27,AC$13:AC$27)/$H$8</f>
        <v>9.25</v>
      </c>
      <c r="AD8" s="106">
        <f>SUMPRODUCT($H$13:$H$27,AD$13:AD$27)/$H$8</f>
        <v>86.25</v>
      </c>
      <c r="AE8" s="2">
        <f t="shared" si="1"/>
        <v>0</v>
      </c>
      <c r="AF8" s="4">
        <f>Y8/$H$8*100</f>
        <v>0</v>
      </c>
      <c r="AG8" s="4">
        <f>Z8/$H$8*100</f>
        <v>0</v>
      </c>
      <c r="AH8" s="4">
        <f>AA8/$H$8*100</f>
        <v>100</v>
      </c>
      <c r="AI8" s="4">
        <f>AB8/$H$8*100</f>
        <v>0</v>
      </c>
      <c r="AJ8" s="105">
        <f>IF($H8=0,"-",IFERROR(AC8-1.96*SQRT((AD8-(AC8)^2)*$H8/($H8-1))/SQRT($H8),"не определено"))</f>
        <v>8.3117214343987893</v>
      </c>
      <c r="AK8" s="105">
        <f>IF($H8=0,"-",IFERROR(AC8+1.96*SQRT((AD8-(AC8)^2)*$H8/($H8-1))/SQRT($H8),"не определено"))</f>
        <v>10.188278565601211</v>
      </c>
      <c r="AL8" s="37"/>
      <c r="AM8" s="61" t="s">
        <v>39</v>
      </c>
      <c r="AN8" s="9" t="s">
        <v>111</v>
      </c>
      <c r="AO8" s="1" t="s">
        <v>96</v>
      </c>
    </row>
    <row r="9" spans="1:41" s="5" customFormat="1" ht="15" customHeight="1" x14ac:dyDescent="0.25">
      <c r="B9" s="64"/>
      <c r="C9" s="56"/>
      <c r="D9" s="56"/>
      <c r="E9" s="57"/>
      <c r="F9" s="58"/>
      <c r="G9" s="58"/>
      <c r="H9" s="59" t="s">
        <v>36</v>
      </c>
      <c r="I9" s="60">
        <f>IF(LEN(I12)&lt;4,1,1*LEFT(RIGHT(I12,3),1))</f>
        <v>1</v>
      </c>
      <c r="J9" s="60">
        <f t="shared" ref="J9:X9" si="3">IF(LEN(J12)&lt;4,1,1*LEFT(RIGHT(J12,3),1))</f>
        <v>1</v>
      </c>
      <c r="K9" s="60">
        <f t="shared" si="3"/>
        <v>1</v>
      </c>
      <c r="L9" s="60">
        <f t="shared" si="3"/>
        <v>1</v>
      </c>
      <c r="M9" s="60">
        <f t="shared" si="3"/>
        <v>1</v>
      </c>
      <c r="N9" s="60">
        <f t="shared" ref="N9:U9" si="4">IF(LEN(N12)&lt;4,1,1*LEFT(RIGHT(N12,3),1))</f>
        <v>1</v>
      </c>
      <c r="O9" s="60">
        <f t="shared" si="4"/>
        <v>1</v>
      </c>
      <c r="P9" s="60">
        <f t="shared" si="4"/>
        <v>1</v>
      </c>
      <c r="Q9" s="60">
        <f t="shared" si="4"/>
        <v>1</v>
      </c>
      <c r="R9" s="60">
        <f t="shared" si="4"/>
        <v>1</v>
      </c>
      <c r="S9" s="60">
        <f t="shared" si="4"/>
        <v>2</v>
      </c>
      <c r="T9" s="60">
        <f t="shared" si="4"/>
        <v>1</v>
      </c>
      <c r="U9" s="60">
        <f t="shared" si="4"/>
        <v>2</v>
      </c>
      <c r="V9" s="60">
        <f t="shared" si="3"/>
        <v>3</v>
      </c>
      <c r="W9" s="60">
        <f t="shared" si="3"/>
        <v>4</v>
      </c>
      <c r="X9" s="60">
        <f t="shared" si="3"/>
        <v>5</v>
      </c>
      <c r="Y9" s="64" t="str">
        <f t="shared" ref="Y9:AD9" si="5">Y12</f>
        <v>"5"</v>
      </c>
      <c r="Z9" s="64" t="str">
        <f t="shared" si="5"/>
        <v>"4"</v>
      </c>
      <c r="AA9" s="64" t="str">
        <f t="shared" si="5"/>
        <v>"3"</v>
      </c>
      <c r="AB9" s="64" t="str">
        <f t="shared" si="5"/>
        <v>"2"</v>
      </c>
      <c r="AC9" s="100" t="str">
        <f t="shared" si="5"/>
        <v>хср</v>
      </c>
      <c r="AD9" s="100" t="str">
        <f t="shared" si="5"/>
        <v>(х2)ср</v>
      </c>
      <c r="AE9" s="64" t="s">
        <v>86</v>
      </c>
      <c r="AF9" s="97"/>
      <c r="AG9" s="97"/>
      <c r="AH9" s="97"/>
      <c r="AI9" s="97"/>
      <c r="AL9" s="40"/>
      <c r="AM9" s="61" t="s">
        <v>40</v>
      </c>
      <c r="AN9" s="9" t="s">
        <v>112</v>
      </c>
      <c r="AO9" s="37" t="s">
        <v>141</v>
      </c>
    </row>
    <row r="10" spans="1:41" s="5" customFormat="1" ht="15" customHeight="1" thickBot="1" x14ac:dyDescent="0.25">
      <c r="B10" s="91"/>
      <c r="C10" s="92"/>
      <c r="D10" s="56"/>
      <c r="E10" s="93"/>
      <c r="F10" s="94"/>
      <c r="G10" s="58"/>
      <c r="H10" s="95" t="s">
        <v>115</v>
      </c>
      <c r="I10" s="96">
        <f>IF(LEN(I12)&lt;4,I12,LEFT(I12,LEN(I12)-4))</f>
        <v>1</v>
      </c>
      <c r="J10" s="96">
        <f t="shared" ref="J10:X10" si="6">IF(LEN(J12)&lt;4,J12,LEFT(J12,LEN(J12)-4))</f>
        <v>2</v>
      </c>
      <c r="K10" s="96">
        <f t="shared" si="6"/>
        <v>3</v>
      </c>
      <c r="L10" s="96">
        <f t="shared" si="6"/>
        <v>4</v>
      </c>
      <c r="M10" s="96">
        <f t="shared" si="6"/>
        <v>5</v>
      </c>
      <c r="N10" s="96">
        <f t="shared" si="6"/>
        <v>6</v>
      </c>
      <c r="O10" s="96">
        <f t="shared" si="6"/>
        <v>7</v>
      </c>
      <c r="P10" s="96">
        <f t="shared" si="6"/>
        <v>8</v>
      </c>
      <c r="Q10" s="96">
        <f t="shared" si="6"/>
        <v>9</v>
      </c>
      <c r="R10" s="96" t="str">
        <f t="shared" si="6"/>
        <v>10</v>
      </c>
      <c r="S10" s="96" t="str">
        <f t="shared" si="6"/>
        <v>10</v>
      </c>
      <c r="T10" s="96" t="str">
        <f t="shared" si="6"/>
        <v>11</v>
      </c>
      <c r="U10" s="96" t="str">
        <f t="shared" si="6"/>
        <v>11</v>
      </c>
      <c r="V10" s="96" t="str">
        <f t="shared" si="6"/>
        <v>11</v>
      </c>
      <c r="W10" s="96" t="str">
        <f t="shared" si="6"/>
        <v>11</v>
      </c>
      <c r="X10" s="96" t="str">
        <f t="shared" si="6"/>
        <v>11</v>
      </c>
      <c r="Y10" s="91"/>
      <c r="Z10" s="91"/>
      <c r="AA10" s="91"/>
      <c r="AB10" s="91"/>
      <c r="AC10" s="101"/>
      <c r="AD10" s="101"/>
      <c r="AE10" s="91"/>
      <c r="AF10" s="98"/>
      <c r="AG10" s="98"/>
      <c r="AH10" s="98"/>
      <c r="AI10" s="98"/>
      <c r="AL10" s="40"/>
      <c r="AM10" s="61" t="s">
        <v>41</v>
      </c>
      <c r="AN10" s="1"/>
    </row>
    <row r="11" spans="1:41" ht="37.5" customHeight="1" thickBot="1" x14ac:dyDescent="0.25">
      <c r="B11" s="199" t="s">
        <v>138</v>
      </c>
      <c r="C11" s="216" t="s">
        <v>9</v>
      </c>
      <c r="D11" s="197" t="s">
        <v>8</v>
      </c>
      <c r="E11" s="218" t="str">
        <f>'1'!D5</f>
        <v>Ф.И.О.  учителя</v>
      </c>
      <c r="F11" s="217" t="s">
        <v>7</v>
      </c>
      <c r="G11" s="197" t="s">
        <v>129</v>
      </c>
      <c r="H11" s="218" t="s">
        <v>6</v>
      </c>
      <c r="I11" s="199" t="s">
        <v>38</v>
      </c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 t="s">
        <v>102</v>
      </c>
      <c r="Z11" s="200"/>
      <c r="AA11" s="200"/>
      <c r="AB11" s="200"/>
      <c r="AC11" s="103" t="s">
        <v>120</v>
      </c>
      <c r="AD11" s="103" t="s">
        <v>117</v>
      </c>
      <c r="AE11" s="213" t="s">
        <v>85</v>
      </c>
      <c r="AF11" s="201" t="s">
        <v>105</v>
      </c>
      <c r="AG11" s="202"/>
      <c r="AH11" s="202"/>
      <c r="AI11" s="203"/>
      <c r="AL11" s="37"/>
      <c r="AM11" s="61" t="s">
        <v>43</v>
      </c>
    </row>
    <row r="12" spans="1:41" ht="26.25" thickBot="1" x14ac:dyDescent="0.25">
      <c r="B12" s="199"/>
      <c r="C12" s="217"/>
      <c r="D12" s="197"/>
      <c r="E12" s="218"/>
      <c r="F12" s="219"/>
      <c r="G12" s="198"/>
      <c r="H12" s="238"/>
      <c r="I12" s="99">
        <v>1</v>
      </c>
      <c r="J12" s="162">
        <v>2</v>
      </c>
      <c r="K12" s="99">
        <v>3</v>
      </c>
      <c r="L12" s="162">
        <v>4</v>
      </c>
      <c r="M12" s="99">
        <v>5</v>
      </c>
      <c r="N12" s="162">
        <v>6</v>
      </c>
      <c r="O12" s="99">
        <v>7</v>
      </c>
      <c r="P12" s="162">
        <v>8</v>
      </c>
      <c r="Q12" s="99">
        <v>9</v>
      </c>
      <c r="R12" s="162" t="s">
        <v>130</v>
      </c>
      <c r="S12" s="99" t="s">
        <v>131</v>
      </c>
      <c r="T12" s="162" t="s">
        <v>132</v>
      </c>
      <c r="U12" s="99" t="s">
        <v>133</v>
      </c>
      <c r="V12" s="162" t="s">
        <v>134</v>
      </c>
      <c r="W12" s="99" t="s">
        <v>135</v>
      </c>
      <c r="X12" s="162" t="s">
        <v>136</v>
      </c>
      <c r="Y12" s="6" t="str">
        <f>'1'!Q7</f>
        <v>"5"</v>
      </c>
      <c r="Z12" s="7" t="str">
        <f>'1'!Q8</f>
        <v>"4"</v>
      </c>
      <c r="AA12" s="7" t="str">
        <f>'1'!Q9</f>
        <v>"3"</v>
      </c>
      <c r="AB12" s="102" t="str">
        <f>'1'!Q10</f>
        <v>"2"</v>
      </c>
      <c r="AC12" s="108" t="s">
        <v>118</v>
      </c>
      <c r="AD12" s="109" t="s">
        <v>119</v>
      </c>
      <c r="AE12" s="268"/>
      <c r="AF12" s="43" t="str">
        <f>Y12</f>
        <v>"5"</v>
      </c>
      <c r="AG12" s="7" t="str">
        <f>Z12</f>
        <v>"4"</v>
      </c>
      <c r="AH12" s="7" t="str">
        <f>AA12</f>
        <v>"3"</v>
      </c>
      <c r="AI12" s="8" t="str">
        <f>AB12</f>
        <v>"2"</v>
      </c>
      <c r="AL12" s="37"/>
      <c r="AM12" s="61" t="s">
        <v>25</v>
      </c>
      <c r="AN12" s="1" t="s">
        <v>42</v>
      </c>
    </row>
    <row r="13" spans="1:41" ht="17.100000000000001" customHeight="1" x14ac:dyDescent="0.2">
      <c r="A13" s="181"/>
      <c r="B13" s="110" t="str">
        <f t="shared" ref="B13:B27" si="7">IF(SUM($F13,$H13)=0,"",$E$4)</f>
        <v>МБОУ СОШ № 7</v>
      </c>
      <c r="C13" s="111" t="str">
        <f>IF('1'!N$1="","",'1'!N$1)</f>
        <v>9а</v>
      </c>
      <c r="D13" s="112" t="str">
        <f>IF('1'!D$6="","",'1'!D$6)</f>
        <v>общ</v>
      </c>
      <c r="E13" s="113" t="str">
        <f>IF('1'!E$5="","",'1'!E$5)</f>
        <v>Шкарбаненко Н.Н.</v>
      </c>
      <c r="F13" s="114">
        <f>COUNTA('1'!B$15:B$54)</f>
        <v>0</v>
      </c>
      <c r="G13" s="115">
        <f>COUNTIF('1'!C$15:C$54,"да")</f>
        <v>3</v>
      </c>
      <c r="H13" s="116">
        <f>COUNTIF('1'!D$15:D$54,"&gt;0")</f>
        <v>3</v>
      </c>
      <c r="I13" s="117">
        <f>COUNTIF('1'!E$15:E$54,I$9)</f>
        <v>2</v>
      </c>
      <c r="J13" s="117">
        <f>COUNTIF('1'!F$15:F$54,J$9)</f>
        <v>3</v>
      </c>
      <c r="K13" s="117">
        <f>COUNTIF('1'!G$15:G$54,K$9)</f>
        <v>2</v>
      </c>
      <c r="L13" s="117">
        <f>COUNTIF('1'!H$15:H$54,L$9)</f>
        <v>1</v>
      </c>
      <c r="M13" s="117">
        <f>COUNTIF('1'!I$15:I$54,M$9)</f>
        <v>2</v>
      </c>
      <c r="N13" s="117">
        <f>COUNTIF('1'!J$15:J$54,N$9)</f>
        <v>3</v>
      </c>
      <c r="O13" s="117">
        <f>COUNTIF('1'!K$15:K$54,O$9)</f>
        <v>3</v>
      </c>
      <c r="P13" s="117">
        <f>COUNTIF('1'!L$15:L$54,P$9)</f>
        <v>3</v>
      </c>
      <c r="Q13" s="117">
        <f>COUNTIF('1'!M$15:M$54,Q$9)</f>
        <v>3</v>
      </c>
      <c r="R13" s="117">
        <f>COUNTIF('1'!N$15:N$54,R$9)</f>
        <v>0</v>
      </c>
      <c r="S13" s="117">
        <f>COUNTIF('1'!N$15:N$54,S$9)</f>
        <v>2</v>
      </c>
      <c r="T13" s="117">
        <f>COUNTIF('1'!O$15:O$54,T$9)</f>
        <v>0</v>
      </c>
      <c r="U13" s="117">
        <f>COUNTIF('1'!O$15:O$54,U$9)</f>
        <v>0</v>
      </c>
      <c r="V13" s="117">
        <f>COUNTIF('1'!O$15:O$54,V$9)</f>
        <v>1</v>
      </c>
      <c r="W13" s="117">
        <f>COUNTIF('1'!O$15:O$54,W$9)</f>
        <v>0</v>
      </c>
      <c r="X13" s="117">
        <f>COUNTIF('1'!O$15:O$54,X$9)</f>
        <v>0</v>
      </c>
      <c r="Y13" s="114">
        <f>COUNTIF('1'!$Q$15:$Q$54,Y$9)</f>
        <v>0</v>
      </c>
      <c r="Z13" s="118">
        <f>COUNTIF('1'!$Q$15:$Q$54,Z$9)</f>
        <v>0</v>
      </c>
      <c r="AA13" s="118">
        <f>COUNTIF('1'!$Q$15:$Q$54,AA$9)</f>
        <v>3</v>
      </c>
      <c r="AB13" s="119">
        <f>COUNTIF('1'!$Q$15:$Q$54,AB$9)</f>
        <v>0</v>
      </c>
      <c r="AC13" s="120">
        <f>IF($H13=0,"",SUM('1'!$P$15:$P$54)/$H13)</f>
        <v>9.6666666666666661</v>
      </c>
      <c r="AD13" s="121">
        <f>IF($H13=0,"",SUMSQ('1'!$P$15:$P$54)/$H13)</f>
        <v>93.666666666666671</v>
      </c>
      <c r="AE13" s="182">
        <f>COUNTIF('1'!S$15:S$54,1)</f>
        <v>0</v>
      </c>
      <c r="AF13" s="239">
        <f>SUM(Y13:Y17)/SUM($H13:$H17)*100</f>
        <v>0</v>
      </c>
      <c r="AG13" s="232">
        <f>SUM(Z13:Z17)/SUM($H13:$H17)*100</f>
        <v>0</v>
      </c>
      <c r="AH13" s="232">
        <f>SUM(AA13:AA17)/SUM($H13:$H17)*100</f>
        <v>100</v>
      </c>
      <c r="AI13" s="235">
        <f>SUM(AB13:AB17)/SUM($H13:$H17)*100</f>
        <v>0</v>
      </c>
      <c r="AJ13" s="229">
        <f>SUM(AF13:AI17)</f>
        <v>100</v>
      </c>
      <c r="AK13" s="104"/>
      <c r="AL13" s="37"/>
      <c r="AM13" s="61" t="s">
        <v>45</v>
      </c>
      <c r="AN13" s="1" t="s">
        <v>44</v>
      </c>
    </row>
    <row r="14" spans="1:41" ht="17.100000000000001" customHeight="1" x14ac:dyDescent="0.2">
      <c r="A14" s="181"/>
      <c r="B14" s="122" t="str">
        <f t="shared" si="7"/>
        <v>МБОУ СОШ № 7</v>
      </c>
      <c r="C14" s="123" t="str">
        <f>IF('2'!N$1="","",'2'!N$1)</f>
        <v>9б</v>
      </c>
      <c r="D14" s="112" t="str">
        <f>IF('2'!D$6="","",'2'!D$6)</f>
        <v>общ</v>
      </c>
      <c r="E14" s="124" t="str">
        <f>IF('2'!E$5="","",'2'!E$5)</f>
        <v>Шкарбаненко Н.Н.</v>
      </c>
      <c r="F14" s="125">
        <f>COUNTA('2'!B$15:B$54)</f>
        <v>0</v>
      </c>
      <c r="G14" s="126">
        <f>COUNTIF('2'!C$15:C$54,"да")</f>
        <v>1</v>
      </c>
      <c r="H14" s="127">
        <f>COUNTIF('2'!D$15:D$54,"&gt;0")</f>
        <v>1</v>
      </c>
      <c r="I14" s="128">
        <f>COUNTIF('2'!E$15:E$54,I$9)</f>
        <v>1</v>
      </c>
      <c r="J14" s="128">
        <f>COUNTIF('2'!F$15:F$54,J$9)</f>
        <v>1</v>
      </c>
      <c r="K14" s="128">
        <f>COUNTIF('2'!G$15:G$54,K$9)</f>
        <v>0</v>
      </c>
      <c r="L14" s="128">
        <f>COUNTIF('2'!H$15:H$54,L$9)</f>
        <v>0</v>
      </c>
      <c r="M14" s="128">
        <f>COUNTIF('2'!I$15:I$54,M$9)</f>
        <v>1</v>
      </c>
      <c r="N14" s="128">
        <f>COUNTIF('2'!J$15:J$54,N$9)</f>
        <v>0</v>
      </c>
      <c r="O14" s="128">
        <f>COUNTIF('2'!K$15:K$54,O$9)</f>
        <v>1</v>
      </c>
      <c r="P14" s="128">
        <f>COUNTIF('2'!L$15:L$54,P$9)</f>
        <v>1</v>
      </c>
      <c r="Q14" s="128">
        <f>COUNTIF('2'!M$15:M$54,Q$9)</f>
        <v>1</v>
      </c>
      <c r="R14" s="128">
        <f>COUNTIF('2'!N$15:N$54,R$9)</f>
        <v>0</v>
      </c>
      <c r="S14" s="128">
        <f>COUNTIF('2'!N$15:N$54,S$9)</f>
        <v>1</v>
      </c>
      <c r="T14" s="128">
        <f>COUNTIF('2'!O$15:O$54,T$9)</f>
        <v>0</v>
      </c>
      <c r="U14" s="128">
        <f>COUNTIF('2'!O$15:O$54,U$9)</f>
        <v>0</v>
      </c>
      <c r="V14" s="128">
        <f>COUNTIF('2'!O$15:O$54,V$9)</f>
        <v>0</v>
      </c>
      <c r="W14" s="128">
        <f>COUNTIF('2'!O$15:O$54,W$9)</f>
        <v>0</v>
      </c>
      <c r="X14" s="128">
        <f>COUNTIF('2'!O$15:O$54,X$9)</f>
        <v>0</v>
      </c>
      <c r="Y14" s="125">
        <f>COUNTIF('2'!$Q$15:$Q$54,Y$9)</f>
        <v>0</v>
      </c>
      <c r="Z14" s="129">
        <f>COUNTIF('2'!$Q$15:$Q$54,Z$9)</f>
        <v>0</v>
      </c>
      <c r="AA14" s="129">
        <f>COUNTIF('2'!$Q$15:$Q$54,AA$9)</f>
        <v>1</v>
      </c>
      <c r="AB14" s="130">
        <f>COUNTIF('2'!$Q$15:$Q$54,AB$9)</f>
        <v>0</v>
      </c>
      <c r="AC14" s="131">
        <f>IF($H14=0,"",SUM('2'!$P$15:$P$54)/$H14)</f>
        <v>8</v>
      </c>
      <c r="AD14" s="132">
        <f>IF($H14=0,"",SUMSQ('2'!$P$15:$P$54)/$H14)</f>
        <v>64</v>
      </c>
      <c r="AE14" s="183">
        <f>COUNTIF('2'!S$15:S$54,1)</f>
        <v>0</v>
      </c>
      <c r="AF14" s="240"/>
      <c r="AG14" s="233"/>
      <c r="AH14" s="233"/>
      <c r="AI14" s="236"/>
      <c r="AJ14" s="230"/>
      <c r="AK14" s="104"/>
      <c r="AL14" s="37"/>
      <c r="AM14" s="61" t="s">
        <v>47</v>
      </c>
      <c r="AN14" s="1" t="s">
        <v>46</v>
      </c>
    </row>
    <row r="15" spans="1:41" ht="17.100000000000001" customHeight="1" x14ac:dyDescent="0.2">
      <c r="A15" s="181"/>
      <c r="B15" s="122" t="str">
        <f t="shared" si="7"/>
        <v/>
      </c>
      <c r="C15" s="123" t="str">
        <f>IF('3'!N$1="","",'3'!N$1)</f>
        <v/>
      </c>
      <c r="D15" s="112" t="str">
        <f>IF('3'!D$6="","",'3'!D$6)</f>
        <v/>
      </c>
      <c r="E15" s="124" t="str">
        <f>IF('3'!E$5="","",'3'!E$5)</f>
        <v/>
      </c>
      <c r="F15" s="125">
        <f>COUNTA('3'!B$15:B$54)</f>
        <v>0</v>
      </c>
      <c r="G15" s="126">
        <f>COUNTIF('3'!C$15:C$54,"да")</f>
        <v>0</v>
      </c>
      <c r="H15" s="127">
        <f>COUNTIF('3'!D$15:D$54,"&gt;0")</f>
        <v>0</v>
      </c>
      <c r="I15" s="128">
        <f>COUNTIF('3'!E$15:E$54,I$9)</f>
        <v>0</v>
      </c>
      <c r="J15" s="128">
        <f>COUNTIF('3'!F$15:F$54,J$9)</f>
        <v>0</v>
      </c>
      <c r="K15" s="128">
        <f>COUNTIF('3'!G$15:G$54,K$9)</f>
        <v>0</v>
      </c>
      <c r="L15" s="128">
        <f>COUNTIF('3'!H$15:H$54,L$9)</f>
        <v>0</v>
      </c>
      <c r="M15" s="128">
        <f>COUNTIF('3'!I$15:I$54,M$9)</f>
        <v>0</v>
      </c>
      <c r="N15" s="128">
        <f>COUNTIF('3'!J$15:J$54,N$9)</f>
        <v>0</v>
      </c>
      <c r="O15" s="128">
        <f>COUNTIF('3'!K$15:K$54,O$9)</f>
        <v>0</v>
      </c>
      <c r="P15" s="128">
        <f>COUNTIF('3'!L$15:L$54,P$9)</f>
        <v>0</v>
      </c>
      <c r="Q15" s="128">
        <f>COUNTIF('3'!M$15:M$54,Q$9)</f>
        <v>0</v>
      </c>
      <c r="R15" s="128">
        <f>COUNTIF('3'!N$15:N$54,R$9)</f>
        <v>0</v>
      </c>
      <c r="S15" s="128">
        <f>COUNTIF('3'!N$15:N$54,S$9)</f>
        <v>0</v>
      </c>
      <c r="T15" s="128">
        <f>COUNTIF('3'!O$15:O$54,T$9)</f>
        <v>0</v>
      </c>
      <c r="U15" s="128">
        <f>COUNTIF('3'!O$15:O$54,U$9)</f>
        <v>0</v>
      </c>
      <c r="V15" s="128">
        <f>COUNTIF('3'!O$15:O$54,V$9)</f>
        <v>0</v>
      </c>
      <c r="W15" s="128">
        <f>COUNTIF('3'!O$15:O$54,W$9)</f>
        <v>0</v>
      </c>
      <c r="X15" s="128">
        <f>COUNTIF('3'!O$15:O$54,X$9)</f>
        <v>0</v>
      </c>
      <c r="Y15" s="125">
        <f>COUNTIF('3'!$Q$15:$Q$54,Y$9)</f>
        <v>0</v>
      </c>
      <c r="Z15" s="129">
        <f>COUNTIF('3'!$Q$15:$Q$54,Z$9)</f>
        <v>0</v>
      </c>
      <c r="AA15" s="129">
        <f>COUNTIF('3'!$Q$15:$Q$54,AA$9)</f>
        <v>0</v>
      </c>
      <c r="AB15" s="130">
        <f>COUNTIF('3'!$Q$15:$Q$54,AB$9)</f>
        <v>0</v>
      </c>
      <c r="AC15" s="131" t="str">
        <f>IF($H15=0,"",SUM('3'!$P$15:$P$54)/$H15)</f>
        <v/>
      </c>
      <c r="AD15" s="132" t="str">
        <f>IF($H15=0,"",SUMSQ('3'!$P$15:$P$54)/$H15)</f>
        <v/>
      </c>
      <c r="AE15" s="183">
        <f>COUNTIF('3'!S$15:S$54,1)</f>
        <v>0</v>
      </c>
      <c r="AF15" s="240"/>
      <c r="AG15" s="233"/>
      <c r="AH15" s="233"/>
      <c r="AI15" s="236"/>
      <c r="AJ15" s="230"/>
      <c r="AK15" s="104"/>
      <c r="AL15" s="37"/>
      <c r="AM15" s="61" t="s">
        <v>49</v>
      </c>
      <c r="AN15" s="1" t="s">
        <v>48</v>
      </c>
    </row>
    <row r="16" spans="1:41" ht="17.100000000000001" customHeight="1" x14ac:dyDescent="0.2">
      <c r="A16" s="181"/>
      <c r="B16" s="122" t="str">
        <f t="shared" si="7"/>
        <v/>
      </c>
      <c r="C16" s="123" t="str">
        <f>IF('4'!N$1="","",'4'!N$1)</f>
        <v/>
      </c>
      <c r="D16" s="112" t="str">
        <f>IF('4'!D$6="","",'4'!D$6)</f>
        <v/>
      </c>
      <c r="E16" s="124" t="str">
        <f>IF('4'!E$5="","",'4'!E$5)</f>
        <v/>
      </c>
      <c r="F16" s="125">
        <f>COUNTA('4'!B$15:B$54)</f>
        <v>0</v>
      </c>
      <c r="G16" s="126">
        <f>COUNTIF('4'!C$15:C$54,"да")</f>
        <v>0</v>
      </c>
      <c r="H16" s="127">
        <f>COUNTIF('4'!D$15:D$54,"&gt;0")</f>
        <v>0</v>
      </c>
      <c r="I16" s="128">
        <f>COUNTIF('4'!E$15:E$54,I$9)</f>
        <v>0</v>
      </c>
      <c r="J16" s="128">
        <f>COUNTIF('4'!F$15:F$54,J$9)</f>
        <v>0</v>
      </c>
      <c r="K16" s="128">
        <f>COUNTIF('4'!G$15:G$54,K$9)</f>
        <v>0</v>
      </c>
      <c r="L16" s="128">
        <f>COUNTIF('4'!H$15:H$54,L$9)</f>
        <v>0</v>
      </c>
      <c r="M16" s="128">
        <f>COUNTIF('4'!I$15:I$54,M$9)</f>
        <v>0</v>
      </c>
      <c r="N16" s="128">
        <f>COUNTIF('4'!J$15:J$54,N$9)</f>
        <v>0</v>
      </c>
      <c r="O16" s="128">
        <f>COUNTIF('4'!K$15:K$54,O$9)</f>
        <v>0</v>
      </c>
      <c r="P16" s="128">
        <f>COUNTIF('4'!L$15:L$54,P$9)</f>
        <v>0</v>
      </c>
      <c r="Q16" s="128">
        <f>COUNTIF('4'!M$15:M$54,Q$9)</f>
        <v>0</v>
      </c>
      <c r="R16" s="128">
        <f>COUNTIF('4'!N$15:N$54,R$9)</f>
        <v>0</v>
      </c>
      <c r="S16" s="128">
        <f>COUNTIF('4'!N$15:N$54,S$9)</f>
        <v>0</v>
      </c>
      <c r="T16" s="128">
        <f>COUNTIF('4'!O$15:O$54,T$9)</f>
        <v>0</v>
      </c>
      <c r="U16" s="128">
        <f>COUNTIF('4'!O$15:O$54,U$9)</f>
        <v>0</v>
      </c>
      <c r="V16" s="128">
        <f>COUNTIF('4'!O$15:O$54,V$9)</f>
        <v>0</v>
      </c>
      <c r="W16" s="128">
        <f>COUNTIF('4'!O$15:O$54,W$9)</f>
        <v>0</v>
      </c>
      <c r="X16" s="128">
        <f>COUNTIF('4'!O$15:O$54,X$9)</f>
        <v>0</v>
      </c>
      <c r="Y16" s="125">
        <f>COUNTIF('4'!$Q$15:$Q$54,Y$9)</f>
        <v>0</v>
      </c>
      <c r="Z16" s="129">
        <f>COUNTIF('4'!$Q$15:$Q$54,Z$9)</f>
        <v>0</v>
      </c>
      <c r="AA16" s="129">
        <f>COUNTIF('4'!$Q$15:$Q$54,AA$9)</f>
        <v>0</v>
      </c>
      <c r="AB16" s="130">
        <f>COUNTIF('4'!$Q$15:$Q$54,AB$9)</f>
        <v>0</v>
      </c>
      <c r="AC16" s="131" t="str">
        <f>IF($H16=0,"",SUM('4'!$P$15:$P$54)/$H16)</f>
        <v/>
      </c>
      <c r="AD16" s="132" t="str">
        <f>IF($H16=0,"",SUMSQ('4'!$P$15:$P$54)/$H16)</f>
        <v/>
      </c>
      <c r="AE16" s="183">
        <f>COUNTIF('4'!S$15:S$54,1)</f>
        <v>0</v>
      </c>
      <c r="AF16" s="240"/>
      <c r="AG16" s="233"/>
      <c r="AH16" s="233"/>
      <c r="AI16" s="236"/>
      <c r="AJ16" s="230"/>
      <c r="AK16" s="104"/>
      <c r="AL16" s="37"/>
      <c r="AM16" s="61" t="s">
        <v>51</v>
      </c>
      <c r="AN16" s="1" t="s">
        <v>50</v>
      </c>
    </row>
    <row r="17" spans="1:40" ht="17.100000000000001" customHeight="1" thickBot="1" x14ac:dyDescent="0.25">
      <c r="A17" s="181"/>
      <c r="B17" s="133" t="str">
        <f t="shared" si="7"/>
        <v/>
      </c>
      <c r="C17" s="134" t="str">
        <f>IF('5'!N$1="","",'5'!N$1)</f>
        <v/>
      </c>
      <c r="D17" s="135" t="str">
        <f>IF('5'!D$6="","",'5'!D$6)</f>
        <v/>
      </c>
      <c r="E17" s="136" t="str">
        <f>IF('5'!E$5="","",'5'!E$5)</f>
        <v/>
      </c>
      <c r="F17" s="137">
        <f>COUNTA('5'!B$15:B$54)</f>
        <v>0</v>
      </c>
      <c r="G17" s="138">
        <f>COUNTIF('5'!C$15:C$54,"да")</f>
        <v>0</v>
      </c>
      <c r="H17" s="139">
        <f>COUNTIF('5'!D$15:D$54,"&gt;0")</f>
        <v>0</v>
      </c>
      <c r="I17" s="140">
        <f>COUNTIF('5'!E$15:E$54,I$9)</f>
        <v>0</v>
      </c>
      <c r="J17" s="140">
        <f>COUNTIF('5'!F$15:F$54,J$9)</f>
        <v>0</v>
      </c>
      <c r="K17" s="140">
        <f>COUNTIF('5'!G$15:G$54,K$9)</f>
        <v>0</v>
      </c>
      <c r="L17" s="140">
        <f>COUNTIF('5'!H$15:H$54,L$9)</f>
        <v>0</v>
      </c>
      <c r="M17" s="140">
        <f>COUNTIF('5'!I$15:I$54,M$9)</f>
        <v>0</v>
      </c>
      <c r="N17" s="140">
        <f>COUNTIF('5'!J$15:J$54,N$9)</f>
        <v>0</v>
      </c>
      <c r="O17" s="140">
        <f>COUNTIF('5'!K$15:K$54,O$9)</f>
        <v>0</v>
      </c>
      <c r="P17" s="140">
        <f>COUNTIF('5'!L$15:L$54,P$9)</f>
        <v>0</v>
      </c>
      <c r="Q17" s="140">
        <f>COUNTIF('5'!M$15:M$54,Q$9)</f>
        <v>0</v>
      </c>
      <c r="R17" s="140">
        <f>COUNTIF('5'!N$15:N$54,R$9)</f>
        <v>0</v>
      </c>
      <c r="S17" s="140">
        <f>COUNTIF('5'!N$15:N$54,S$9)</f>
        <v>0</v>
      </c>
      <c r="T17" s="140">
        <f>COUNTIF('5'!O$15:O$54,T$9)</f>
        <v>0</v>
      </c>
      <c r="U17" s="140">
        <f>COUNTIF('5'!O$15:O$54,U$9)</f>
        <v>0</v>
      </c>
      <c r="V17" s="140">
        <f>COUNTIF('5'!O$15:O$54,V$9)</f>
        <v>0</v>
      </c>
      <c r="W17" s="140">
        <f>COUNTIF('5'!O$15:O$54,W$9)</f>
        <v>0</v>
      </c>
      <c r="X17" s="140">
        <f>COUNTIF('5'!O$15:O$54,X$9)</f>
        <v>0</v>
      </c>
      <c r="Y17" s="137">
        <f>COUNTIF('5'!$Q$15:$Q$54,Y$9)</f>
        <v>0</v>
      </c>
      <c r="Z17" s="141">
        <f>COUNTIF('5'!$Q$15:$Q$54,Z$9)</f>
        <v>0</v>
      </c>
      <c r="AA17" s="141">
        <f>COUNTIF('5'!$Q$15:$Q$54,AA$9)</f>
        <v>0</v>
      </c>
      <c r="AB17" s="142">
        <f>COUNTIF('5'!$Q$15:$Q$54,AB$9)</f>
        <v>0</v>
      </c>
      <c r="AC17" s="143" t="str">
        <f>IF($H17=0,"",SUM('5'!$P$15:$P$54)/$H17)</f>
        <v/>
      </c>
      <c r="AD17" s="144" t="str">
        <f>IF($H17=0,"",SUMSQ('5'!$P$15:$P$54)/$H17)</f>
        <v/>
      </c>
      <c r="AE17" s="184">
        <f>COUNTIF('5'!S$15:S$54,1)</f>
        <v>0</v>
      </c>
      <c r="AF17" s="241"/>
      <c r="AG17" s="234"/>
      <c r="AH17" s="234"/>
      <c r="AI17" s="237"/>
      <c r="AJ17" s="231"/>
      <c r="AK17" s="104"/>
      <c r="AL17" s="37"/>
      <c r="AM17" s="61" t="s">
        <v>53</v>
      </c>
      <c r="AN17" s="1" t="s">
        <v>52</v>
      </c>
    </row>
    <row r="18" spans="1:40" ht="17.100000000000001" customHeight="1" x14ac:dyDescent="0.2">
      <c r="A18" s="181"/>
      <c r="B18" s="110" t="str">
        <f t="shared" si="7"/>
        <v/>
      </c>
      <c r="C18" s="111" t="str">
        <f>IF('6'!N$1="","",'6'!N$1)</f>
        <v/>
      </c>
      <c r="D18" s="112" t="str">
        <f>IF('6'!D$6="","",'6'!D$6)</f>
        <v/>
      </c>
      <c r="E18" s="113" t="str">
        <f>IF('6'!E$5="","",'6'!E$5)</f>
        <v/>
      </c>
      <c r="F18" s="114">
        <f>COUNTA('6'!B$15:B$54)</f>
        <v>0</v>
      </c>
      <c r="G18" s="115">
        <f>COUNTIF('6'!C$15:C$54,"да")</f>
        <v>0</v>
      </c>
      <c r="H18" s="116">
        <f>COUNTIF('6'!D$15:D$54,"&gt;0")</f>
        <v>0</v>
      </c>
      <c r="I18" s="117">
        <f>COUNTIF('6'!E$15:E$54,I$9)</f>
        <v>0</v>
      </c>
      <c r="J18" s="117">
        <f>COUNTIF('6'!F$15:F$54,J$9)</f>
        <v>0</v>
      </c>
      <c r="K18" s="117">
        <f>COUNTIF('6'!G$15:G$54,K$9)</f>
        <v>0</v>
      </c>
      <c r="L18" s="117">
        <f>COUNTIF('6'!H$15:H$54,L$9)</f>
        <v>0</v>
      </c>
      <c r="M18" s="117">
        <f>COUNTIF('6'!I$15:I$54,M$9)</f>
        <v>0</v>
      </c>
      <c r="N18" s="117">
        <f>COUNTIF('6'!J$15:J$54,N$9)</f>
        <v>0</v>
      </c>
      <c r="O18" s="117">
        <f>COUNTIF('6'!K$15:K$54,O$9)</f>
        <v>0</v>
      </c>
      <c r="P18" s="117">
        <f>COUNTIF('6'!L$15:L$54,P$9)</f>
        <v>0</v>
      </c>
      <c r="Q18" s="117">
        <f>COUNTIF('6'!M$15:M$54,Q$9)</f>
        <v>0</v>
      </c>
      <c r="R18" s="117">
        <f>COUNTIF('6'!N$15:N$54,R$9)</f>
        <v>0</v>
      </c>
      <c r="S18" s="117">
        <f>COUNTIF('6'!N$15:N$54,S$9)</f>
        <v>0</v>
      </c>
      <c r="T18" s="117">
        <f>COUNTIF('6'!O$15:O$54,T$9)</f>
        <v>0</v>
      </c>
      <c r="U18" s="117">
        <f>COUNTIF('6'!O$15:O$54,U$9)</f>
        <v>0</v>
      </c>
      <c r="V18" s="117">
        <f>COUNTIF('6'!O$15:O$54,V$9)</f>
        <v>0</v>
      </c>
      <c r="W18" s="117">
        <f>COUNTIF('6'!O$15:O$54,W$9)</f>
        <v>0</v>
      </c>
      <c r="X18" s="117">
        <f>COUNTIF('6'!O$15:O$54,X$9)</f>
        <v>0</v>
      </c>
      <c r="Y18" s="114">
        <f>COUNTIF('6'!$Q$15:$Q$54,Y$9)</f>
        <v>0</v>
      </c>
      <c r="Z18" s="118">
        <f>COUNTIF('6'!$Q$15:$Q$54,Z$9)</f>
        <v>0</v>
      </c>
      <c r="AA18" s="118">
        <f>COUNTIF('6'!$Q$15:$Q$54,AA$9)</f>
        <v>0</v>
      </c>
      <c r="AB18" s="119">
        <f>COUNTIF('6'!$Q$15:$Q$54,AB$9)</f>
        <v>0</v>
      </c>
      <c r="AC18" s="131" t="str">
        <f>IF($H18=0,"",SUM('6'!$P$15:$P$54)/$H18)</f>
        <v/>
      </c>
      <c r="AD18" s="145" t="str">
        <f>IF($H18=0,"",SUMSQ('6'!$P$15:$P$54)/$H18)</f>
        <v/>
      </c>
      <c r="AE18" s="182">
        <f>COUNTIF('6'!S$15:S$54,1)</f>
        <v>0</v>
      </c>
      <c r="AF18" s="239" t="e">
        <f>SUM(Y18:Y22)/SUM($H18:$H22)*100</f>
        <v>#DIV/0!</v>
      </c>
      <c r="AG18" s="232" t="e">
        <f>SUM(Z18:Z22)/SUM($H18:$H22)*100</f>
        <v>#DIV/0!</v>
      </c>
      <c r="AH18" s="232" t="e">
        <f>SUM(AA18:AA22)/SUM($H18:$H22)*100</f>
        <v>#DIV/0!</v>
      </c>
      <c r="AI18" s="235" t="e">
        <f>SUM(AB18:AB22)/SUM($H18:$H22)*100</f>
        <v>#DIV/0!</v>
      </c>
      <c r="AJ18" s="229" t="e">
        <f>SUM(AF18:AI22)</f>
        <v>#DIV/0!</v>
      </c>
      <c r="AK18" s="104"/>
      <c r="AL18" s="37"/>
      <c r="AM18" s="61" t="s">
        <v>55</v>
      </c>
      <c r="AN18" s="1" t="s">
        <v>54</v>
      </c>
    </row>
    <row r="19" spans="1:40" ht="17.100000000000001" customHeight="1" x14ac:dyDescent="0.2">
      <c r="A19" s="181"/>
      <c r="B19" s="122" t="str">
        <f t="shared" si="7"/>
        <v/>
      </c>
      <c r="C19" s="123" t="str">
        <f>IF('7'!N$1="","",'7'!N$1)</f>
        <v/>
      </c>
      <c r="D19" s="112" t="str">
        <f>IF('7'!D$6="","",'7'!D$6)</f>
        <v/>
      </c>
      <c r="E19" s="124" t="str">
        <f>IF('7'!E$5="","",'7'!E$5)</f>
        <v/>
      </c>
      <c r="F19" s="125">
        <f>COUNTA('7'!B$15:B$54)</f>
        <v>0</v>
      </c>
      <c r="G19" s="126">
        <f>COUNTIF('7'!C$15:C$54,"да")</f>
        <v>0</v>
      </c>
      <c r="H19" s="127">
        <f>COUNTIF('7'!D$15:D$54,"&gt;0")</f>
        <v>0</v>
      </c>
      <c r="I19" s="128">
        <f>COUNTIF('7'!E$15:E$54,I$9)</f>
        <v>0</v>
      </c>
      <c r="J19" s="128">
        <f>COUNTIF('7'!F$15:F$54,J$9)</f>
        <v>0</v>
      </c>
      <c r="K19" s="128">
        <f>COUNTIF('7'!G$15:G$54,K$9)</f>
        <v>0</v>
      </c>
      <c r="L19" s="128">
        <f>COUNTIF('7'!H$15:H$54,L$9)</f>
        <v>0</v>
      </c>
      <c r="M19" s="128">
        <f>COUNTIF('7'!I$15:I$54,M$9)</f>
        <v>0</v>
      </c>
      <c r="N19" s="128">
        <f>COUNTIF('7'!J$15:J$54,N$9)</f>
        <v>0</v>
      </c>
      <c r="O19" s="128">
        <f>COUNTIF('7'!K$15:K$54,O$9)</f>
        <v>0</v>
      </c>
      <c r="P19" s="128">
        <f>COUNTIF('7'!L$15:L$54,P$9)</f>
        <v>0</v>
      </c>
      <c r="Q19" s="128">
        <f>COUNTIF('7'!M$15:M$54,Q$9)</f>
        <v>0</v>
      </c>
      <c r="R19" s="128">
        <f>COUNTIF('7'!N$15:N$54,R$9)</f>
        <v>0</v>
      </c>
      <c r="S19" s="128">
        <f>COUNTIF('7'!N$15:N$54,S$9)</f>
        <v>0</v>
      </c>
      <c r="T19" s="128">
        <f>COUNTIF('7'!O$15:O$54,T$9)</f>
        <v>0</v>
      </c>
      <c r="U19" s="128">
        <f>COUNTIF('7'!O$15:O$54,U$9)</f>
        <v>0</v>
      </c>
      <c r="V19" s="128">
        <f>COUNTIF('7'!O$15:O$54,V$9)</f>
        <v>0</v>
      </c>
      <c r="W19" s="128">
        <f>COUNTIF('7'!O$15:O$54,W$9)</f>
        <v>0</v>
      </c>
      <c r="X19" s="128">
        <f>COUNTIF('7'!O$15:O$54,X$9)</f>
        <v>0</v>
      </c>
      <c r="Y19" s="125">
        <f>COUNTIF('7'!$Q$15:$Q$54,Y$9)</f>
        <v>0</v>
      </c>
      <c r="Z19" s="129">
        <f>COUNTIF('7'!$Q$15:$Q$54,Z$9)</f>
        <v>0</v>
      </c>
      <c r="AA19" s="129">
        <f>COUNTIF('7'!$Q$15:$Q$54,AA$9)</f>
        <v>0</v>
      </c>
      <c r="AB19" s="130">
        <f>COUNTIF('7'!$Q$15:$Q$54,AB$9)</f>
        <v>0</v>
      </c>
      <c r="AC19" s="131" t="str">
        <f>IF($H19=0,"",SUM('7'!$P$15:$P$54)/$H19)</f>
        <v/>
      </c>
      <c r="AD19" s="132" t="str">
        <f>IF($H19=0,"",SUMSQ('7'!$P$15:$P$54)/$H19)</f>
        <v/>
      </c>
      <c r="AE19" s="183">
        <f>COUNTIF('7'!S$15:S$54,1)</f>
        <v>0</v>
      </c>
      <c r="AF19" s="240"/>
      <c r="AG19" s="233"/>
      <c r="AH19" s="233"/>
      <c r="AI19" s="236"/>
      <c r="AJ19" s="230"/>
      <c r="AK19" s="104"/>
      <c r="AL19" s="37"/>
      <c r="AM19" s="61" t="s">
        <v>56</v>
      </c>
    </row>
    <row r="20" spans="1:40" ht="17.100000000000001" customHeight="1" x14ac:dyDescent="0.2">
      <c r="A20" s="181"/>
      <c r="B20" s="122" t="str">
        <f t="shared" si="7"/>
        <v/>
      </c>
      <c r="C20" s="123" t="str">
        <f>IF('8'!N$1="","",'8'!N$1)</f>
        <v/>
      </c>
      <c r="D20" s="112" t="str">
        <f>IF('8'!D$6="","",'8'!D$6)</f>
        <v/>
      </c>
      <c r="E20" s="124" t="str">
        <f>IF('8'!E$5="","",'8'!E$5)</f>
        <v/>
      </c>
      <c r="F20" s="125">
        <f>COUNTA('8'!B$15:B$54)</f>
        <v>0</v>
      </c>
      <c r="G20" s="126">
        <f>COUNTIF('8'!C$15:C$54,"да")</f>
        <v>0</v>
      </c>
      <c r="H20" s="127">
        <f>COUNTIF('8'!D$15:D$54,"&gt;0")</f>
        <v>0</v>
      </c>
      <c r="I20" s="128">
        <f>COUNTIF('8'!E$15:E$54,I$9)</f>
        <v>0</v>
      </c>
      <c r="J20" s="128">
        <f>COUNTIF('8'!F$15:F$54,J$9)</f>
        <v>0</v>
      </c>
      <c r="K20" s="128">
        <f>COUNTIF('8'!G$15:G$54,K$9)</f>
        <v>0</v>
      </c>
      <c r="L20" s="128">
        <f>COUNTIF('8'!H$15:H$54,L$9)</f>
        <v>0</v>
      </c>
      <c r="M20" s="128">
        <f>COUNTIF('8'!I$15:I$54,M$9)</f>
        <v>0</v>
      </c>
      <c r="N20" s="128">
        <f>COUNTIF('8'!J$15:J$54,N$9)</f>
        <v>0</v>
      </c>
      <c r="O20" s="128">
        <f>COUNTIF('8'!K$15:K$54,O$9)</f>
        <v>0</v>
      </c>
      <c r="P20" s="128">
        <f>COUNTIF('8'!L$15:L$54,P$9)</f>
        <v>0</v>
      </c>
      <c r="Q20" s="128">
        <f>COUNTIF('8'!M$15:M$54,Q$9)</f>
        <v>0</v>
      </c>
      <c r="R20" s="128">
        <f>COUNTIF('8'!N$15:N$54,R$9)</f>
        <v>0</v>
      </c>
      <c r="S20" s="128">
        <f>COUNTIF('8'!N$15:N$54,S$9)</f>
        <v>0</v>
      </c>
      <c r="T20" s="128">
        <f>COUNTIF('8'!O$15:O$54,T$9)</f>
        <v>0</v>
      </c>
      <c r="U20" s="128">
        <f>COUNTIF('8'!O$15:O$54,U$9)</f>
        <v>0</v>
      </c>
      <c r="V20" s="128">
        <f>COUNTIF('8'!O$15:O$54,V$9)</f>
        <v>0</v>
      </c>
      <c r="W20" s="128">
        <f>COUNTIF('8'!O$15:O$54,W$9)</f>
        <v>0</v>
      </c>
      <c r="X20" s="128">
        <f>COUNTIF('8'!O$15:O$54,X$9)</f>
        <v>0</v>
      </c>
      <c r="Y20" s="125">
        <f>COUNTIF('8'!$Q$15:$Q$54,Y$9)</f>
        <v>0</v>
      </c>
      <c r="Z20" s="129">
        <f>COUNTIF('8'!$Q$15:$Q$54,Z$9)</f>
        <v>0</v>
      </c>
      <c r="AA20" s="129">
        <f>COUNTIF('8'!$Q$15:$Q$54,AA$9)</f>
        <v>0</v>
      </c>
      <c r="AB20" s="130">
        <f>COUNTIF('8'!$Q$15:$Q$54,AB$9)</f>
        <v>0</v>
      </c>
      <c r="AC20" s="131" t="str">
        <f>IF($H20=0,"",SUM('8'!$P$15:$P$54)/$H20)</f>
        <v/>
      </c>
      <c r="AD20" s="132" t="str">
        <f>IF($H20=0,"",SUMSQ('8'!$P$15:$P$54)/$H20)</f>
        <v/>
      </c>
      <c r="AE20" s="183">
        <f>COUNTIF('8'!S$15:S$54,1)</f>
        <v>0</v>
      </c>
      <c r="AF20" s="240"/>
      <c r="AG20" s="233"/>
      <c r="AH20" s="233"/>
      <c r="AI20" s="236"/>
      <c r="AJ20" s="230"/>
      <c r="AK20" s="104"/>
      <c r="AL20" s="37"/>
      <c r="AM20" s="61" t="s">
        <v>57</v>
      </c>
    </row>
    <row r="21" spans="1:40" ht="17.100000000000001" customHeight="1" x14ac:dyDescent="0.2">
      <c r="A21" s="181"/>
      <c r="B21" s="122" t="str">
        <f t="shared" si="7"/>
        <v/>
      </c>
      <c r="C21" s="123" t="str">
        <f>IF('9'!N$1="","",'9'!N$1)</f>
        <v/>
      </c>
      <c r="D21" s="112" t="str">
        <f>IF('9'!D$6="","",'9'!D$6)</f>
        <v/>
      </c>
      <c r="E21" s="124" t="str">
        <f>IF('9'!E$5="","",'9'!E$5)</f>
        <v/>
      </c>
      <c r="F21" s="125">
        <f>COUNTA('9'!B$15:B$54)</f>
        <v>0</v>
      </c>
      <c r="G21" s="126">
        <f>COUNTIF('9'!C$15:C$54,"да")</f>
        <v>0</v>
      </c>
      <c r="H21" s="127">
        <f>COUNTIF('9'!D$15:D$54,"&gt;0")</f>
        <v>0</v>
      </c>
      <c r="I21" s="128">
        <f>COUNTIF('9'!E$15:E$54,I$9)</f>
        <v>0</v>
      </c>
      <c r="J21" s="128">
        <f>COUNTIF('9'!F$15:F$54,J$9)</f>
        <v>0</v>
      </c>
      <c r="K21" s="128">
        <f>COUNTIF('9'!G$15:G$54,K$9)</f>
        <v>0</v>
      </c>
      <c r="L21" s="128">
        <f>COUNTIF('9'!H$15:H$54,L$9)</f>
        <v>0</v>
      </c>
      <c r="M21" s="128">
        <f>COUNTIF('9'!I$15:I$54,M$9)</f>
        <v>0</v>
      </c>
      <c r="N21" s="128">
        <f>COUNTIF('9'!J$15:J$54,N$9)</f>
        <v>0</v>
      </c>
      <c r="O21" s="128">
        <f>COUNTIF('9'!K$15:K$54,O$9)</f>
        <v>0</v>
      </c>
      <c r="P21" s="128">
        <f>COUNTIF('9'!L$15:L$54,P$9)</f>
        <v>0</v>
      </c>
      <c r="Q21" s="128">
        <f>COUNTIF('9'!M$15:M$54,Q$9)</f>
        <v>0</v>
      </c>
      <c r="R21" s="128">
        <f>COUNTIF('9'!N$15:N$54,R$9)</f>
        <v>0</v>
      </c>
      <c r="S21" s="128">
        <f>COUNTIF('9'!N$15:N$54,S$9)</f>
        <v>0</v>
      </c>
      <c r="T21" s="128">
        <f>COUNTIF('9'!O$15:O$54,T$9)</f>
        <v>0</v>
      </c>
      <c r="U21" s="128">
        <f>COUNTIF('9'!O$15:O$54,U$9)</f>
        <v>0</v>
      </c>
      <c r="V21" s="128">
        <f>COUNTIF('9'!O$15:O$54,V$9)</f>
        <v>0</v>
      </c>
      <c r="W21" s="128">
        <f>COUNTIF('9'!O$15:O$54,W$9)</f>
        <v>0</v>
      </c>
      <c r="X21" s="128">
        <f>COUNTIF('9'!O$15:O$54,X$9)</f>
        <v>0</v>
      </c>
      <c r="Y21" s="125">
        <f>COUNTIF('9'!$Q$15:$Q$54,Y$9)</f>
        <v>0</v>
      </c>
      <c r="Z21" s="129">
        <f>COUNTIF('9'!$Q$15:$Q$54,Z$9)</f>
        <v>0</v>
      </c>
      <c r="AA21" s="129">
        <f>COUNTIF('9'!$Q$15:$Q$54,AA$9)</f>
        <v>0</v>
      </c>
      <c r="AB21" s="130">
        <f>COUNTIF('9'!$Q$15:$Q$54,AB$9)</f>
        <v>0</v>
      </c>
      <c r="AC21" s="131" t="str">
        <f>IF($H21=0,"",SUM('9'!$P$15:$P$54)/$H21)</f>
        <v/>
      </c>
      <c r="AD21" s="132" t="str">
        <f>IF($H21=0,"",SUMSQ('9'!$P$15:$P$54)/$H21)</f>
        <v/>
      </c>
      <c r="AE21" s="183">
        <f>COUNTIF('9'!S$15:S$54,1)</f>
        <v>0</v>
      </c>
      <c r="AF21" s="240"/>
      <c r="AG21" s="233"/>
      <c r="AH21" s="233"/>
      <c r="AI21" s="236"/>
      <c r="AJ21" s="230"/>
      <c r="AK21" s="104"/>
      <c r="AL21" s="37"/>
      <c r="AM21" s="61" t="s">
        <v>58</v>
      </c>
    </row>
    <row r="22" spans="1:40" ht="17.100000000000001" customHeight="1" thickBot="1" x14ac:dyDescent="0.25">
      <c r="A22" s="181"/>
      <c r="B22" s="133" t="str">
        <f t="shared" si="7"/>
        <v/>
      </c>
      <c r="C22" s="134" t="str">
        <f>IF('10'!N$1="","",'10'!N$1)</f>
        <v/>
      </c>
      <c r="D22" s="135" t="str">
        <f>IF('10'!D$6="","",'10'!D$6)</f>
        <v/>
      </c>
      <c r="E22" s="136" t="str">
        <f>IF('10'!E$5="","",'10'!E$5)</f>
        <v/>
      </c>
      <c r="F22" s="137">
        <f>COUNTA('10'!B$15:B$54)</f>
        <v>0</v>
      </c>
      <c r="G22" s="138">
        <f>COUNTIF('10'!C$15:C$54,"да")</f>
        <v>0</v>
      </c>
      <c r="H22" s="139">
        <f>COUNTIF('10'!D$15:D$54,"&gt;0")</f>
        <v>0</v>
      </c>
      <c r="I22" s="140">
        <f>COUNTIF('10'!E$15:E$54,I$9)</f>
        <v>0</v>
      </c>
      <c r="J22" s="140">
        <f>COUNTIF('10'!F$15:F$54,J$9)</f>
        <v>0</v>
      </c>
      <c r="K22" s="140">
        <f>COUNTIF('10'!G$15:G$54,K$9)</f>
        <v>0</v>
      </c>
      <c r="L22" s="140">
        <f>COUNTIF('10'!H$15:H$54,L$9)</f>
        <v>0</v>
      </c>
      <c r="M22" s="140">
        <f>COUNTIF('10'!I$15:I$54,M$9)</f>
        <v>0</v>
      </c>
      <c r="N22" s="140">
        <f>COUNTIF('10'!J$15:J$54,N$9)</f>
        <v>0</v>
      </c>
      <c r="O22" s="140">
        <f>COUNTIF('10'!K$15:K$54,O$9)</f>
        <v>0</v>
      </c>
      <c r="P22" s="140">
        <f>COUNTIF('10'!L$15:L$54,P$9)</f>
        <v>0</v>
      </c>
      <c r="Q22" s="140">
        <f>COUNTIF('10'!M$15:M$54,Q$9)</f>
        <v>0</v>
      </c>
      <c r="R22" s="140">
        <f>COUNTIF('10'!N$15:N$54,R$9)</f>
        <v>0</v>
      </c>
      <c r="S22" s="140">
        <f>COUNTIF('10'!N$15:N$54,S$9)</f>
        <v>0</v>
      </c>
      <c r="T22" s="140">
        <f>COUNTIF('10'!O$15:O$54,T$9)</f>
        <v>0</v>
      </c>
      <c r="U22" s="140">
        <f>COUNTIF('10'!O$15:O$54,U$9)</f>
        <v>0</v>
      </c>
      <c r="V22" s="140">
        <f>COUNTIF('10'!O$15:O$54,V$9)</f>
        <v>0</v>
      </c>
      <c r="W22" s="140">
        <f>COUNTIF('10'!O$15:O$54,W$9)</f>
        <v>0</v>
      </c>
      <c r="X22" s="140">
        <f>COUNTIF('10'!O$15:O$54,X$9)</f>
        <v>0</v>
      </c>
      <c r="Y22" s="137">
        <f>COUNTIF('10'!$Q$15:$Q$54,Y$9)</f>
        <v>0</v>
      </c>
      <c r="Z22" s="141">
        <f>COUNTIF('10'!$Q$15:$Q$54,Z$9)</f>
        <v>0</v>
      </c>
      <c r="AA22" s="141">
        <f>COUNTIF('10'!$Q$15:$Q$54,AA$9)</f>
        <v>0</v>
      </c>
      <c r="AB22" s="142">
        <f>COUNTIF('10'!$Q$15:$Q$54,AB$9)</f>
        <v>0</v>
      </c>
      <c r="AC22" s="146" t="str">
        <f>IF($H22=0,"",SUM('10'!$P$15:$P$54)/$H22)</f>
        <v/>
      </c>
      <c r="AD22" s="147" t="str">
        <f>IF($H22=0,"",SUMSQ('10'!$P$15:$P$54)/$H22)</f>
        <v/>
      </c>
      <c r="AE22" s="184">
        <f>COUNTIF('10'!S$15:S$54,1)</f>
        <v>0</v>
      </c>
      <c r="AF22" s="241"/>
      <c r="AG22" s="234"/>
      <c r="AH22" s="234"/>
      <c r="AI22" s="237"/>
      <c r="AJ22" s="231"/>
      <c r="AK22" s="104"/>
      <c r="AL22" s="37"/>
      <c r="AM22" s="61" t="s">
        <v>59</v>
      </c>
    </row>
    <row r="23" spans="1:40" ht="17.100000000000001" customHeight="1" x14ac:dyDescent="0.2">
      <c r="A23" s="181"/>
      <c r="B23" s="110" t="str">
        <f t="shared" si="7"/>
        <v/>
      </c>
      <c r="C23" s="111" t="str">
        <f>IF('11'!N$1="","",'11'!N$1)</f>
        <v/>
      </c>
      <c r="D23" s="112" t="str">
        <f>IF('11'!D$6="","",'11'!D$6)</f>
        <v/>
      </c>
      <c r="E23" s="113" t="str">
        <f>IF('11'!E$5="","",'11'!E$5)</f>
        <v/>
      </c>
      <c r="F23" s="114">
        <f>COUNTA('11'!B$15:B$54)</f>
        <v>0</v>
      </c>
      <c r="G23" s="115">
        <f>COUNTIF('11'!C$15:C$54,"да")</f>
        <v>0</v>
      </c>
      <c r="H23" s="116">
        <f>COUNTIF('11'!D$15:D$54,"&gt;0")</f>
        <v>0</v>
      </c>
      <c r="I23" s="117">
        <f>COUNTIF('11'!E$15:E$54,I$9)</f>
        <v>0</v>
      </c>
      <c r="J23" s="117">
        <f>COUNTIF('11'!F$15:F$54,J$9)</f>
        <v>0</v>
      </c>
      <c r="K23" s="117">
        <f>COUNTIF('11'!G$15:G$54,K$9)</f>
        <v>0</v>
      </c>
      <c r="L23" s="117">
        <f>COUNTIF('11'!H$15:H$54,L$9)</f>
        <v>0</v>
      </c>
      <c r="M23" s="117">
        <f>COUNTIF('11'!I$15:I$54,M$9)</f>
        <v>0</v>
      </c>
      <c r="N23" s="117">
        <f>COUNTIF('11'!J$15:J$54,N$9)</f>
        <v>0</v>
      </c>
      <c r="O23" s="117">
        <f>COUNTIF('11'!K$15:K$54,O$9)</f>
        <v>0</v>
      </c>
      <c r="P23" s="117">
        <f>COUNTIF('11'!L$15:L$54,P$9)</f>
        <v>0</v>
      </c>
      <c r="Q23" s="117">
        <f>COUNTIF('11'!M$15:M$54,Q$9)</f>
        <v>0</v>
      </c>
      <c r="R23" s="117">
        <f>COUNTIF('11'!N$15:N$54,R$9)</f>
        <v>0</v>
      </c>
      <c r="S23" s="117">
        <f>COUNTIF('11'!N$15:N$54,S$9)</f>
        <v>0</v>
      </c>
      <c r="T23" s="117">
        <f>COUNTIF('11'!O$15:O$54,T$9)</f>
        <v>0</v>
      </c>
      <c r="U23" s="117">
        <f>COUNTIF('11'!O$15:O$54,U$9)</f>
        <v>0</v>
      </c>
      <c r="V23" s="117">
        <f>COUNTIF('11'!O$15:O$54,V$9)</f>
        <v>0</v>
      </c>
      <c r="W23" s="117">
        <f>COUNTIF('11'!O$15:O$54,W$9)</f>
        <v>0</v>
      </c>
      <c r="X23" s="117">
        <f>COUNTIF('11'!O$15:O$54,X$9)</f>
        <v>0</v>
      </c>
      <c r="Y23" s="114">
        <f>COUNTIF('11'!$Q$15:$Q$54,Y$9)</f>
        <v>0</v>
      </c>
      <c r="Z23" s="118">
        <f>COUNTIF('11'!$Q$15:$Q$54,Z$9)</f>
        <v>0</v>
      </c>
      <c r="AA23" s="118">
        <f>COUNTIF('11'!$Q$15:$Q$54,AA$9)</f>
        <v>0</v>
      </c>
      <c r="AB23" s="119">
        <f>COUNTIF('11'!$Q$15:$Q$54,AB$9)</f>
        <v>0</v>
      </c>
      <c r="AC23" s="120" t="str">
        <f>IF($H23=0,"",SUM('11'!$P$15:$P$54)/$H23)</f>
        <v/>
      </c>
      <c r="AD23" s="121" t="str">
        <f>IF($H23=0,"",SUMSQ('11'!$P$15:$P$54)/$H23)</f>
        <v/>
      </c>
      <c r="AE23" s="182">
        <f>COUNTIF('11'!S$15:S$54,1)</f>
        <v>0</v>
      </c>
      <c r="AF23" s="239" t="e">
        <f>SUM(Y23:Y27)/SUM($H23:$H27)*100</f>
        <v>#DIV/0!</v>
      </c>
      <c r="AG23" s="232" t="e">
        <f>SUM(Z23:Z27)/SUM($H23:$H27)*100</f>
        <v>#DIV/0!</v>
      </c>
      <c r="AH23" s="232" t="e">
        <f>SUM(AA23:AA27)/SUM($H23:$H27)*100</f>
        <v>#DIV/0!</v>
      </c>
      <c r="AI23" s="235" t="e">
        <f>SUM(AB23:AB27)/SUM($H23:$H27)*100</f>
        <v>#DIV/0!</v>
      </c>
      <c r="AJ23" s="229" t="e">
        <f>SUM(AF23:AI27)</f>
        <v>#DIV/0!</v>
      </c>
      <c r="AK23" s="104"/>
      <c r="AL23" s="37"/>
      <c r="AM23" s="61" t="s">
        <v>61</v>
      </c>
    </row>
    <row r="24" spans="1:40" ht="17.100000000000001" customHeight="1" x14ac:dyDescent="0.2">
      <c r="A24" s="181"/>
      <c r="B24" s="122" t="str">
        <f t="shared" si="7"/>
        <v/>
      </c>
      <c r="C24" s="123" t="str">
        <f>IF('12'!N$1="","",'12'!N$1)</f>
        <v/>
      </c>
      <c r="D24" s="112" t="str">
        <f>IF('12'!D$6="","",'12'!D$6)</f>
        <v/>
      </c>
      <c r="E24" s="124" t="str">
        <f>IF('12'!E$5="","",'12'!E$5)</f>
        <v/>
      </c>
      <c r="F24" s="125">
        <f>COUNTA('12'!B$15:B$54)</f>
        <v>0</v>
      </c>
      <c r="G24" s="126">
        <f>COUNTIF('12'!C$15:C$54,"да")</f>
        <v>0</v>
      </c>
      <c r="H24" s="127">
        <f>COUNTIF('12'!D$15:D$54,"&gt;0")</f>
        <v>0</v>
      </c>
      <c r="I24" s="128">
        <f>COUNTIF('12'!E$15:E$54,I$9)</f>
        <v>0</v>
      </c>
      <c r="J24" s="128">
        <f>COUNTIF('12'!F$15:F$54,J$9)</f>
        <v>0</v>
      </c>
      <c r="K24" s="128">
        <f>COUNTIF('12'!G$15:G$54,K$9)</f>
        <v>0</v>
      </c>
      <c r="L24" s="128">
        <f>COUNTIF('12'!H$15:H$54,L$9)</f>
        <v>0</v>
      </c>
      <c r="M24" s="128">
        <f>COUNTIF('12'!I$15:I$54,M$9)</f>
        <v>0</v>
      </c>
      <c r="N24" s="128">
        <f>COUNTIF('12'!J$15:J$54,N$9)</f>
        <v>0</v>
      </c>
      <c r="O24" s="128">
        <f>COUNTIF('12'!K$15:K$54,O$9)</f>
        <v>0</v>
      </c>
      <c r="P24" s="128">
        <f>COUNTIF('12'!L$15:L$54,P$9)</f>
        <v>0</v>
      </c>
      <c r="Q24" s="128">
        <f>COUNTIF('12'!M$15:M$54,Q$9)</f>
        <v>0</v>
      </c>
      <c r="R24" s="128">
        <f>COUNTIF('12'!N$15:N$54,R$9)</f>
        <v>0</v>
      </c>
      <c r="S24" s="128">
        <f>COUNTIF('12'!N$15:N$54,S$9)</f>
        <v>0</v>
      </c>
      <c r="T24" s="128">
        <f>COUNTIF('12'!O$15:O$54,T$9)</f>
        <v>0</v>
      </c>
      <c r="U24" s="128">
        <f>COUNTIF('12'!O$15:O$54,U$9)</f>
        <v>0</v>
      </c>
      <c r="V24" s="128">
        <f>COUNTIF('12'!O$15:O$54,V$9)</f>
        <v>0</v>
      </c>
      <c r="W24" s="128">
        <f>COUNTIF('12'!O$15:O$54,W$9)</f>
        <v>0</v>
      </c>
      <c r="X24" s="128">
        <f>COUNTIF('12'!O$15:O$54,X$9)</f>
        <v>0</v>
      </c>
      <c r="Y24" s="125">
        <f>COUNTIF('12'!$Q$15:$Q$54,Y$9)</f>
        <v>0</v>
      </c>
      <c r="Z24" s="129">
        <f>COUNTIF('12'!$Q$15:$Q$54,Z$9)</f>
        <v>0</v>
      </c>
      <c r="AA24" s="129">
        <f>COUNTIF('12'!$Q$15:$Q$54,AA$9)</f>
        <v>0</v>
      </c>
      <c r="AB24" s="130">
        <f>COUNTIF('12'!$Q$15:$Q$54,AB$9)</f>
        <v>0</v>
      </c>
      <c r="AC24" s="131" t="str">
        <f>IF($H24=0,"",SUM('12'!$P$15:$P$54)/$H24)</f>
        <v/>
      </c>
      <c r="AD24" s="132" t="str">
        <f>IF($H24=0,"",SUMSQ('12'!$P$15:$P$54)/$H24)</f>
        <v/>
      </c>
      <c r="AE24" s="183">
        <f>COUNTIF('12'!S$15:S$54,1)</f>
        <v>0</v>
      </c>
      <c r="AF24" s="240"/>
      <c r="AG24" s="233"/>
      <c r="AH24" s="233"/>
      <c r="AI24" s="236"/>
      <c r="AJ24" s="230"/>
      <c r="AK24" s="104"/>
      <c r="AL24" s="37"/>
      <c r="AM24" s="61" t="s">
        <v>60</v>
      </c>
    </row>
    <row r="25" spans="1:40" ht="17.100000000000001" customHeight="1" x14ac:dyDescent="0.2">
      <c r="A25" s="181"/>
      <c r="B25" s="122" t="str">
        <f t="shared" si="7"/>
        <v/>
      </c>
      <c r="C25" s="123" t="str">
        <f>IF('13'!N$1="","",'13'!N$1)</f>
        <v/>
      </c>
      <c r="D25" s="112" t="str">
        <f>IF('13'!D$6="","",'13'!D$6)</f>
        <v/>
      </c>
      <c r="E25" s="124" t="str">
        <f>IF('13'!E$5="","",'13'!E$5)</f>
        <v/>
      </c>
      <c r="F25" s="125">
        <f>COUNTA('13'!B$15:B$54)</f>
        <v>0</v>
      </c>
      <c r="G25" s="126">
        <f>COUNTIF('13'!C$15:C$54,"да")</f>
        <v>0</v>
      </c>
      <c r="H25" s="127">
        <f>COUNTIF('13'!D$15:D$54,"&gt;0")</f>
        <v>0</v>
      </c>
      <c r="I25" s="128">
        <f>COUNTIF('13'!E$15:E$54,I$9)</f>
        <v>0</v>
      </c>
      <c r="J25" s="128">
        <f>COUNTIF('13'!F$15:F$54,J$9)</f>
        <v>0</v>
      </c>
      <c r="K25" s="128">
        <f>COUNTIF('13'!G$15:G$54,K$9)</f>
        <v>0</v>
      </c>
      <c r="L25" s="128">
        <f>COUNTIF('13'!H$15:H$54,L$9)</f>
        <v>0</v>
      </c>
      <c r="M25" s="128">
        <f>COUNTIF('13'!I$15:I$54,M$9)</f>
        <v>0</v>
      </c>
      <c r="N25" s="128">
        <f>COUNTIF('13'!J$15:J$54,N$9)</f>
        <v>0</v>
      </c>
      <c r="O25" s="128">
        <f>COUNTIF('13'!K$15:K$54,O$9)</f>
        <v>0</v>
      </c>
      <c r="P25" s="128">
        <f>COUNTIF('13'!L$15:L$54,P$9)</f>
        <v>0</v>
      </c>
      <c r="Q25" s="128">
        <f>COUNTIF('13'!M$15:M$54,Q$9)</f>
        <v>0</v>
      </c>
      <c r="R25" s="128">
        <f>COUNTIF('13'!N$15:N$54,R$9)</f>
        <v>0</v>
      </c>
      <c r="S25" s="128">
        <f>COUNTIF('13'!N$15:N$54,S$9)</f>
        <v>0</v>
      </c>
      <c r="T25" s="128">
        <f>COUNTIF('13'!O$15:O$54,T$9)</f>
        <v>0</v>
      </c>
      <c r="U25" s="128">
        <f>COUNTIF('13'!O$15:O$54,U$9)</f>
        <v>0</v>
      </c>
      <c r="V25" s="128">
        <f>COUNTIF('13'!O$15:O$54,V$9)</f>
        <v>0</v>
      </c>
      <c r="W25" s="128">
        <f>COUNTIF('13'!O$15:O$54,W$9)</f>
        <v>0</v>
      </c>
      <c r="X25" s="128">
        <f>COUNTIF('13'!O$15:O$54,X$9)</f>
        <v>0</v>
      </c>
      <c r="Y25" s="125">
        <f>COUNTIF('13'!$Q$15:$Q$54,Y$9)</f>
        <v>0</v>
      </c>
      <c r="Z25" s="129">
        <f>COUNTIF('13'!$Q$15:$Q$54,Z$9)</f>
        <v>0</v>
      </c>
      <c r="AA25" s="129">
        <f>COUNTIF('13'!$Q$15:$Q$54,AA$9)</f>
        <v>0</v>
      </c>
      <c r="AB25" s="130">
        <f>COUNTIF('13'!$Q$15:$Q$54,AB$9)</f>
        <v>0</v>
      </c>
      <c r="AC25" s="131" t="str">
        <f>IF($H25=0,"",SUM('13'!$P$15:$P$54)/$H25)</f>
        <v/>
      </c>
      <c r="AD25" s="132" t="str">
        <f>IF($H25=0,"",SUMSQ('13'!$P$15:$P$54)/$H25)</f>
        <v/>
      </c>
      <c r="AE25" s="183">
        <f>COUNTIF('13'!S$15:S$54,1)</f>
        <v>0</v>
      </c>
      <c r="AF25" s="240"/>
      <c r="AG25" s="233"/>
      <c r="AH25" s="233"/>
      <c r="AI25" s="236"/>
      <c r="AJ25" s="230"/>
      <c r="AK25" s="104"/>
      <c r="AL25" s="37"/>
      <c r="AM25" s="61" t="s">
        <v>62</v>
      </c>
    </row>
    <row r="26" spans="1:40" ht="16.5" customHeight="1" x14ac:dyDescent="0.2">
      <c r="A26" s="181"/>
      <c r="B26" s="122" t="str">
        <f t="shared" si="7"/>
        <v/>
      </c>
      <c r="C26" s="123" t="str">
        <f>IF('14'!N$1="","",'14'!N$1)</f>
        <v/>
      </c>
      <c r="D26" s="112" t="str">
        <f>IF('14'!D$6="","",'14'!D$6)</f>
        <v/>
      </c>
      <c r="E26" s="124" t="str">
        <f>IF('14'!E$5="","",'14'!E$5)</f>
        <v/>
      </c>
      <c r="F26" s="125">
        <f>COUNTA('14'!B$15:B$54)</f>
        <v>0</v>
      </c>
      <c r="G26" s="126">
        <f>COUNTIF('14'!C$15:C$54,"да")</f>
        <v>0</v>
      </c>
      <c r="H26" s="127">
        <f>COUNTIF('14'!D$15:D$54,"&gt;0")</f>
        <v>0</v>
      </c>
      <c r="I26" s="128">
        <f>COUNTIF('14'!E$15:E$54,I$9)</f>
        <v>0</v>
      </c>
      <c r="J26" s="128">
        <f>COUNTIF('14'!F$15:F$54,J$9)</f>
        <v>0</v>
      </c>
      <c r="K26" s="128">
        <f>COUNTIF('14'!G$15:G$54,K$9)</f>
        <v>0</v>
      </c>
      <c r="L26" s="128">
        <f>COUNTIF('14'!H$15:H$54,L$9)</f>
        <v>0</v>
      </c>
      <c r="M26" s="128">
        <f>COUNTIF('14'!I$15:I$54,M$9)</f>
        <v>0</v>
      </c>
      <c r="N26" s="128">
        <f>COUNTIF('14'!J$15:J$54,N$9)</f>
        <v>0</v>
      </c>
      <c r="O26" s="128">
        <f>COUNTIF('14'!K$15:K$54,O$9)</f>
        <v>0</v>
      </c>
      <c r="P26" s="128">
        <f>COUNTIF('14'!L$15:L$54,P$9)</f>
        <v>0</v>
      </c>
      <c r="Q26" s="128">
        <f>COUNTIF('14'!M$15:M$54,Q$9)</f>
        <v>0</v>
      </c>
      <c r="R26" s="128">
        <f>COUNTIF('14'!N$15:N$54,R$9)</f>
        <v>0</v>
      </c>
      <c r="S26" s="128">
        <f>COUNTIF('14'!N$15:N$54,S$9)</f>
        <v>0</v>
      </c>
      <c r="T26" s="128">
        <f>COUNTIF('14'!O$15:O$54,T$9)</f>
        <v>0</v>
      </c>
      <c r="U26" s="128">
        <f>COUNTIF('14'!O$15:O$54,U$9)</f>
        <v>0</v>
      </c>
      <c r="V26" s="128">
        <f>COUNTIF('14'!O$15:O$54,V$9)</f>
        <v>0</v>
      </c>
      <c r="W26" s="128">
        <f>COUNTIF('14'!O$15:O$54,W$9)</f>
        <v>0</v>
      </c>
      <c r="X26" s="128">
        <f>COUNTIF('14'!O$15:O$54,X$9)</f>
        <v>0</v>
      </c>
      <c r="Y26" s="125">
        <f>COUNTIF('14'!$Q$15:$Q$54,Y$9)</f>
        <v>0</v>
      </c>
      <c r="Z26" s="129">
        <f>COUNTIF('14'!$Q$15:$Q$54,Z$9)</f>
        <v>0</v>
      </c>
      <c r="AA26" s="129">
        <f>COUNTIF('14'!$Q$15:$Q$54,AA$9)</f>
        <v>0</v>
      </c>
      <c r="AB26" s="130">
        <f>COUNTIF('14'!$Q$15:$Q$54,AB$9)</f>
        <v>0</v>
      </c>
      <c r="AC26" s="131" t="str">
        <f>IF($H26=0,"",SUM('14'!$P$15:$P$54)/$H26)</f>
        <v/>
      </c>
      <c r="AD26" s="132" t="str">
        <f>IF($H26=0,"",SUMSQ('14'!$P$15:$P$54)/$H26)</f>
        <v/>
      </c>
      <c r="AE26" s="183">
        <f>COUNTIF('14'!S$15:S$54,1)</f>
        <v>0</v>
      </c>
      <c r="AF26" s="240"/>
      <c r="AG26" s="233"/>
      <c r="AH26" s="233"/>
      <c r="AI26" s="236"/>
      <c r="AJ26" s="230"/>
      <c r="AK26" s="104"/>
      <c r="AL26" s="37"/>
      <c r="AM26" s="61" t="s">
        <v>63</v>
      </c>
    </row>
    <row r="27" spans="1:40" ht="17.100000000000001" customHeight="1" thickBot="1" x14ac:dyDescent="0.25">
      <c r="A27" s="181"/>
      <c r="B27" s="133" t="str">
        <f t="shared" si="7"/>
        <v/>
      </c>
      <c r="C27" s="134" t="str">
        <f>IF('15'!N$1="","",'15'!N$1)</f>
        <v/>
      </c>
      <c r="D27" s="135" t="str">
        <f>IF('15'!D$6="","",'15'!D$6)</f>
        <v/>
      </c>
      <c r="E27" s="136" t="str">
        <f>IF('15'!E$5="","",'15'!E$5)</f>
        <v/>
      </c>
      <c r="F27" s="137">
        <f>COUNTA('15'!B$15:B$54)</f>
        <v>0</v>
      </c>
      <c r="G27" s="138">
        <f>COUNTIF('15'!C$15:C$54,"да")</f>
        <v>0</v>
      </c>
      <c r="H27" s="139">
        <f>COUNTIF('15'!D$15:D$54,"&gt;0")</f>
        <v>0</v>
      </c>
      <c r="I27" s="140">
        <f>COUNTIF('15'!E$15:E$54,I$9)</f>
        <v>0</v>
      </c>
      <c r="J27" s="140">
        <f>COUNTIF('15'!F$15:F$54,J$9)</f>
        <v>0</v>
      </c>
      <c r="K27" s="140">
        <f>COUNTIF('15'!G$15:G$54,K$9)</f>
        <v>0</v>
      </c>
      <c r="L27" s="140">
        <f>COUNTIF('15'!H$15:H$54,L$9)</f>
        <v>0</v>
      </c>
      <c r="M27" s="140">
        <f>COUNTIF('15'!I$15:I$54,M$9)</f>
        <v>0</v>
      </c>
      <c r="N27" s="140">
        <f>COUNTIF('15'!J$15:J$54,N$9)</f>
        <v>0</v>
      </c>
      <c r="O27" s="140">
        <f>COUNTIF('15'!K$15:K$54,O$9)</f>
        <v>0</v>
      </c>
      <c r="P27" s="140">
        <f>COUNTIF('15'!L$15:L$54,P$9)</f>
        <v>0</v>
      </c>
      <c r="Q27" s="140">
        <f>COUNTIF('15'!M$15:M$54,Q$9)</f>
        <v>0</v>
      </c>
      <c r="R27" s="140">
        <f>COUNTIF('15'!N$15:N$54,R$9)</f>
        <v>0</v>
      </c>
      <c r="S27" s="140">
        <f>COUNTIF('15'!N$15:N$54,S$9)</f>
        <v>0</v>
      </c>
      <c r="T27" s="140">
        <f>COUNTIF('15'!O$15:O$54,T$9)</f>
        <v>0</v>
      </c>
      <c r="U27" s="140">
        <f>COUNTIF('15'!O$15:O$54,U$9)</f>
        <v>0</v>
      </c>
      <c r="V27" s="140">
        <f>COUNTIF('15'!O$15:O$54,V$9)</f>
        <v>0</v>
      </c>
      <c r="W27" s="140">
        <f>COUNTIF('15'!O$15:O$54,W$9)</f>
        <v>0</v>
      </c>
      <c r="X27" s="140">
        <f>COUNTIF('15'!O$15:O$54,X$9)</f>
        <v>0</v>
      </c>
      <c r="Y27" s="137">
        <f>COUNTIF('15'!$Q$15:$Q$54,Y$9)</f>
        <v>0</v>
      </c>
      <c r="Z27" s="141">
        <f>COUNTIF('15'!$Q$15:$Q$54,Z$9)</f>
        <v>0</v>
      </c>
      <c r="AA27" s="141">
        <f>COUNTIF('15'!$Q$15:$Q$54,AA$9)</f>
        <v>0</v>
      </c>
      <c r="AB27" s="142">
        <f>COUNTIF('15'!$Q$15:$Q$54,AB$9)</f>
        <v>0</v>
      </c>
      <c r="AC27" s="143" t="str">
        <f>IF($H27=0,"",SUM('15'!$P$15:$P$54)/$H27)</f>
        <v/>
      </c>
      <c r="AD27" s="144" t="str">
        <f>IF($H27=0,"",SUMSQ('15'!$P$15:$P$54)/$H27)</f>
        <v/>
      </c>
      <c r="AE27" s="184">
        <f>COUNTIF('15'!S$15:S$54,1)</f>
        <v>0</v>
      </c>
      <c r="AF27" s="241"/>
      <c r="AG27" s="234"/>
      <c r="AH27" s="234"/>
      <c r="AI27" s="237"/>
      <c r="AJ27" s="231"/>
      <c r="AK27" s="104"/>
      <c r="AL27" s="37"/>
      <c r="AM27" s="61" t="s">
        <v>35</v>
      </c>
    </row>
    <row r="28" spans="1:40" ht="17.100000000000001" customHeight="1" x14ac:dyDescent="0.2">
      <c r="AL28" s="37"/>
      <c r="AM28" s="61" t="s">
        <v>64</v>
      </c>
    </row>
    <row r="29" spans="1:40" ht="17.100000000000001" customHeight="1" x14ac:dyDescent="0.3">
      <c r="B29" s="41" t="s">
        <v>82</v>
      </c>
      <c r="AL29" s="37"/>
      <c r="AM29" s="61" t="s">
        <v>65</v>
      </c>
    </row>
    <row r="30" spans="1:40" ht="17.100000000000001" customHeight="1" x14ac:dyDescent="0.2">
      <c r="B30" s="1" t="s">
        <v>83</v>
      </c>
      <c r="AL30" s="37"/>
      <c r="AM30" s="61" t="s">
        <v>66</v>
      </c>
    </row>
    <row r="31" spans="1:40" ht="17.100000000000001" customHeight="1" x14ac:dyDescent="0.2">
      <c r="AL31" s="37"/>
      <c r="AM31" s="61" t="s">
        <v>67</v>
      </c>
    </row>
    <row r="32" spans="1:40" ht="17.100000000000001" customHeight="1" x14ac:dyDescent="0.2">
      <c r="AL32" s="37"/>
      <c r="AM32" s="61" t="s">
        <v>68</v>
      </c>
    </row>
    <row r="33" spans="38:39" ht="17.100000000000001" customHeight="1" x14ac:dyDescent="0.2">
      <c r="AL33" s="37"/>
      <c r="AM33" s="61" t="s">
        <v>69</v>
      </c>
    </row>
    <row r="34" spans="38:39" ht="17.100000000000001" customHeight="1" x14ac:dyDescent="0.2">
      <c r="AL34" s="37"/>
      <c r="AM34" s="61" t="s">
        <v>116</v>
      </c>
    </row>
    <row r="35" spans="38:39" ht="17.100000000000001" customHeight="1" x14ac:dyDescent="0.2">
      <c r="AL35" s="37"/>
      <c r="AM35" s="61" t="s">
        <v>70</v>
      </c>
    </row>
    <row r="36" spans="38:39" ht="17.100000000000001" customHeight="1" x14ac:dyDescent="0.2">
      <c r="AL36" s="37"/>
      <c r="AM36" s="61" t="s">
        <v>71</v>
      </c>
    </row>
    <row r="37" spans="38:39" ht="17.100000000000001" customHeight="1" x14ac:dyDescent="0.2">
      <c r="AL37" s="37"/>
      <c r="AM37" s="61" t="s">
        <v>72</v>
      </c>
    </row>
    <row r="38" spans="38:39" ht="17.100000000000001" customHeight="1" x14ac:dyDescent="0.2">
      <c r="AL38" s="37"/>
      <c r="AM38" s="61" t="s">
        <v>73</v>
      </c>
    </row>
    <row r="39" spans="38:39" ht="17.100000000000001" customHeight="1" x14ac:dyDescent="0.2">
      <c r="AL39" s="37"/>
      <c r="AM39" s="61" t="s">
        <v>74</v>
      </c>
    </row>
    <row r="40" spans="38:39" ht="17.100000000000001" customHeight="1" x14ac:dyDescent="0.2">
      <c r="AL40" s="37"/>
      <c r="AM40" s="61" t="s">
        <v>75</v>
      </c>
    </row>
    <row r="41" spans="38:39" ht="17.100000000000001" customHeight="1" x14ac:dyDescent="0.2">
      <c r="AL41" s="37"/>
      <c r="AM41" s="61" t="s">
        <v>76</v>
      </c>
    </row>
    <row r="42" spans="38:39" ht="17.100000000000001" customHeight="1" x14ac:dyDescent="0.2">
      <c r="AL42" s="37"/>
      <c r="AM42" s="61" t="s">
        <v>77</v>
      </c>
    </row>
    <row r="43" spans="38:39" ht="17.100000000000001" customHeight="1" x14ac:dyDescent="0.2">
      <c r="AL43" s="37"/>
      <c r="AM43" s="61" t="s">
        <v>79</v>
      </c>
    </row>
    <row r="44" spans="38:39" ht="17.100000000000001" customHeight="1" x14ac:dyDescent="0.2">
      <c r="AL44" s="37"/>
      <c r="AM44" s="61" t="s">
        <v>78</v>
      </c>
    </row>
    <row r="45" spans="38:39" ht="17.100000000000001" customHeight="1" x14ac:dyDescent="0.2">
      <c r="AL45" s="37"/>
      <c r="AM45" s="61" t="s">
        <v>80</v>
      </c>
    </row>
    <row r="46" spans="38:39" ht="17.100000000000001" customHeight="1" x14ac:dyDescent="0.2">
      <c r="AL46" s="37"/>
    </row>
    <row r="47" spans="38:39" ht="17.100000000000001" customHeight="1" x14ac:dyDescent="0.2"/>
    <row r="48" spans="38:39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</sheetData>
  <sheetProtection password="A925" sheet="1" objects="1" scenarios="1" formatColumns="0" formatRows="0"/>
  <mergeCells count="52">
    <mergeCell ref="AK5:AK7"/>
    <mergeCell ref="AJ18:AJ22"/>
    <mergeCell ref="B1:AI1"/>
    <mergeCell ref="B2:X2"/>
    <mergeCell ref="Y2:AI2"/>
    <mergeCell ref="I3:X3"/>
    <mergeCell ref="Y3:AI3"/>
    <mergeCell ref="I4:X4"/>
    <mergeCell ref="Y4:AA4"/>
    <mergeCell ref="AJ3:AK4"/>
    <mergeCell ref="AJ5:AJ7"/>
    <mergeCell ref="AF5:AI7"/>
    <mergeCell ref="I5:X5"/>
    <mergeCell ref="AG13:AG17"/>
    <mergeCell ref="AE11:AE12"/>
    <mergeCell ref="AE5:AE7"/>
    <mergeCell ref="AJ23:AJ27"/>
    <mergeCell ref="AJ13:AJ17"/>
    <mergeCell ref="AH13:AH17"/>
    <mergeCell ref="AI13:AI17"/>
    <mergeCell ref="H11:H12"/>
    <mergeCell ref="I11:X11"/>
    <mergeCell ref="AF23:AF27"/>
    <mergeCell ref="AG23:AG27"/>
    <mergeCell ref="AF13:AF17"/>
    <mergeCell ref="AI23:AI27"/>
    <mergeCell ref="AH23:AH27"/>
    <mergeCell ref="AH18:AH22"/>
    <mergeCell ref="AF18:AF22"/>
    <mergeCell ref="AG18:AG22"/>
    <mergeCell ref="AI18:AI22"/>
    <mergeCell ref="B5:E8"/>
    <mergeCell ref="F5:F7"/>
    <mergeCell ref="G5:G7"/>
    <mergeCell ref="I7:X7"/>
    <mergeCell ref="H5:H7"/>
    <mergeCell ref="G11:G12"/>
    <mergeCell ref="Y11:AB11"/>
    <mergeCell ref="AF11:AI11"/>
    <mergeCell ref="B3:D3"/>
    <mergeCell ref="E3:H3"/>
    <mergeCell ref="E4:H4"/>
    <mergeCell ref="B4:D4"/>
    <mergeCell ref="AD5:AD7"/>
    <mergeCell ref="AC5:AC7"/>
    <mergeCell ref="Y5:AB7"/>
    <mergeCell ref="B11:B12"/>
    <mergeCell ref="C11:C12"/>
    <mergeCell ref="D11:D12"/>
    <mergeCell ref="E11:E12"/>
    <mergeCell ref="F11:F12"/>
    <mergeCell ref="AB4:AI4"/>
  </mergeCells>
  <conditionalFormatting sqref="AF13:AI27">
    <cfRule type="cellIs" dxfId="92" priority="211" stopIfTrue="1" operator="greaterThan">
      <formula>100</formula>
    </cfRule>
  </conditionalFormatting>
  <conditionalFormatting sqref="AJ13:AJ27">
    <cfRule type="cellIs" dxfId="91" priority="206" stopIfTrue="1" operator="notEqual">
      <formula>100</formula>
    </cfRule>
  </conditionalFormatting>
  <conditionalFormatting sqref="AE13:AE27 I13:AB27">
    <cfRule type="cellIs" dxfId="90" priority="202" stopIfTrue="1" operator="greaterThan">
      <formula>$H13</formula>
    </cfRule>
  </conditionalFormatting>
  <conditionalFormatting sqref="F8">
    <cfRule type="expression" dxfId="89" priority="175" stopIfTrue="1">
      <formula>OR($F8&lt;$G8,$F8&lt;$H8)</formula>
    </cfRule>
  </conditionalFormatting>
  <conditionalFormatting sqref="Y3 AB4:AD4 E3 AO3">
    <cfRule type="containsBlanks" dxfId="88" priority="212" stopIfTrue="1">
      <formula>LEN(TRIM(E3))=0</formula>
    </cfRule>
  </conditionalFormatting>
  <conditionalFormatting sqref="G8">
    <cfRule type="cellIs" dxfId="87" priority="73" stopIfTrue="1" operator="lessThan">
      <formula>$H8</formula>
    </cfRule>
  </conditionalFormatting>
  <conditionalFormatting sqref="AE13:AE27">
    <cfRule type="cellIs" dxfId="86" priority="72" stopIfTrue="1" operator="greaterThan">
      <formula>0</formula>
    </cfRule>
  </conditionalFormatting>
  <conditionalFormatting sqref="B13:B27">
    <cfRule type="expression" dxfId="85" priority="71" stopIfTrue="1">
      <formula>OR(AND(B13&lt;&gt;"",$B13&lt;&gt;$E$4,$B$4="Название ОО"),AND(B13="",SUM($F13,$H13)&gt;0))</formula>
    </cfRule>
  </conditionalFormatting>
  <conditionalFormatting sqref="F13:F27">
    <cfRule type="expression" dxfId="84" priority="36" stopIfTrue="1">
      <formula>OR($F13&lt;$G13,$F13&lt;$H13)</formula>
    </cfRule>
  </conditionalFormatting>
  <conditionalFormatting sqref="D13:D27">
    <cfRule type="expression" dxfId="83" priority="35" stopIfTrue="1">
      <formula>AND($C13&lt;&gt;"",$D13="")</formula>
    </cfRule>
  </conditionalFormatting>
  <conditionalFormatting sqref="AD13:AD27">
    <cfRule type="expression" dxfId="82" priority="7" stopIfTrue="1">
      <formula>AD13&lt;(AC13*AC13)</formula>
    </cfRule>
  </conditionalFormatting>
  <conditionalFormatting sqref="I12:X12">
    <cfRule type="expression" dxfId="81" priority="40" stopIfTrue="1">
      <formula>MOD(COUNTIF($I$9:I$9,1),2)=0</formula>
    </cfRule>
  </conditionalFormatting>
  <conditionalFormatting sqref="E4">
    <cfRule type="cellIs" dxfId="80" priority="3" stopIfTrue="1" operator="equal">
      <formula>"Введите название ОО в эту ячейку"</formula>
    </cfRule>
    <cfRule type="containsBlanks" dxfId="79" priority="4" stopIfTrue="1">
      <formula>LEN(TRIM(E4))=0</formula>
    </cfRule>
  </conditionalFormatting>
  <conditionalFormatting sqref="AC13:AC27">
    <cfRule type="expression" dxfId="78" priority="2" stopIfTrue="1">
      <formula>AND($H13&gt;0,AC13="")</formula>
    </cfRule>
    <cfRule type="expression" dxfId="77" priority="8" stopIfTrue="1">
      <formula>IF($H13=0,0,ABS(AC13-SUMPRODUCT($I13:X13,$I$9:X$9)/$H13)&gt;0.5)</formula>
    </cfRule>
  </conditionalFormatting>
  <conditionalFormatting sqref="AC13:AD27">
    <cfRule type="expression" dxfId="76" priority="284" stopIfTrue="1">
      <formula>AND(COUNTIF($C13:$E13,"")=3,SUM($F13:$X13)=0)</formula>
    </cfRule>
  </conditionalFormatting>
  <conditionalFormatting sqref="AE13:AE27 C13:AB27">
    <cfRule type="expression" dxfId="75" priority="289" stopIfTrue="1">
      <formula>AND(COUNTIF($C13:$E13,"")=3,SUM($F13:$AE13)=0)</formula>
    </cfRule>
  </conditionalFormatting>
  <dataValidations count="4">
    <dataValidation type="list" allowBlank="1" showInputMessage="1" showErrorMessage="1" sqref="E3:H3">
      <formula1>$AM$1:$AM$45</formula1>
    </dataValidation>
    <dataValidation type="list" errorStyle="warning" allowBlank="1" showInputMessage="1" showErrorMessage="1" prompt="Выберите тип класса из списка" sqref="D13:D27">
      <formula1>$AN$3:$AN$9</formula1>
    </dataValidation>
    <dataValidation type="whole" operator="greaterThanOrEqual" allowBlank="1" showInputMessage="1" showErrorMessage="1" prompt="Введите целое число" sqref="AE13:AE27 F13:AB27">
      <formula1>0</formula1>
    </dataValidation>
    <dataValidation type="decimal" operator="greaterThanOrEqual" allowBlank="1" showInputMessage="1" showErrorMessage="1" sqref="AC13:AD27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Width="3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view="pageBreakPreview" zoomScale="90" zoomScaleNormal="100" zoomScaleSheetLayoutView="90" workbookViewId="0">
      <selection activeCell="B15" sqref="B15:O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63" t="s">
        <v>137</v>
      </c>
      <c r="N1" s="89"/>
      <c r="O1" s="32" t="s">
        <v>15</v>
      </c>
      <c r="P1" s="90"/>
      <c r="R1" s="36" t="s">
        <v>0</v>
      </c>
    </row>
    <row r="2" spans="1:19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S2" s="9" t="s">
        <v>8</v>
      </c>
    </row>
    <row r="3" spans="1:19" x14ac:dyDescent="0.25">
      <c r="A3" s="32"/>
      <c r="B3" s="32"/>
      <c r="C3" s="34"/>
      <c r="D3" s="34" t="s">
        <v>5</v>
      </c>
      <c r="E3" s="35" t="s">
        <v>142</v>
      </c>
      <c r="F3" s="35"/>
      <c r="G3" s="35"/>
      <c r="H3" s="35"/>
      <c r="I3" s="35"/>
      <c r="J3" s="35"/>
      <c r="K3" s="35"/>
      <c r="L3" s="35"/>
      <c r="M3" s="32"/>
      <c r="N3" s="32"/>
      <c r="O3" s="32"/>
      <c r="P3" s="32"/>
      <c r="Q3" s="32"/>
      <c r="R3" s="32"/>
      <c r="S3" s="9" t="s">
        <v>23</v>
      </c>
    </row>
    <row r="4" spans="1:19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9" t="s">
        <v>107</v>
      </c>
    </row>
    <row r="5" spans="1:19" x14ac:dyDescent="0.25">
      <c r="A5" s="44"/>
      <c r="B5" s="44"/>
      <c r="C5" s="44"/>
      <c r="D5" s="34" t="s">
        <v>106</v>
      </c>
      <c r="E5" s="88"/>
      <c r="F5" s="35"/>
      <c r="G5" s="35"/>
      <c r="H5" s="35"/>
      <c r="I5" s="35"/>
      <c r="J5" s="35"/>
      <c r="K5" s="35"/>
      <c r="L5" s="35"/>
      <c r="M5" s="32"/>
      <c r="N5" s="32"/>
      <c r="O5" s="32"/>
      <c r="P5" s="11" t="s">
        <v>13</v>
      </c>
      <c r="Q5" s="11" t="s">
        <v>97</v>
      </c>
      <c r="S5" s="9" t="s">
        <v>108</v>
      </c>
    </row>
    <row r="6" spans="1:19" x14ac:dyDescent="0.25">
      <c r="A6" s="12"/>
      <c r="B6" s="55" t="s">
        <v>8</v>
      </c>
      <c r="D6" s="88"/>
      <c r="E6" s="10"/>
      <c r="F6" s="10"/>
      <c r="O6" s="11"/>
      <c r="P6" s="13" t="s">
        <v>127</v>
      </c>
      <c r="Q6" s="13"/>
      <c r="S6" s="9" t="s">
        <v>109</v>
      </c>
    </row>
    <row r="7" spans="1:19" x14ac:dyDescent="0.25">
      <c r="A7" s="14"/>
      <c r="B7" s="9" t="s">
        <v>10</v>
      </c>
      <c r="O7" s="15"/>
      <c r="P7" s="15">
        <v>15</v>
      </c>
      <c r="Q7" s="13" t="s">
        <v>98</v>
      </c>
      <c r="S7" s="9" t="s">
        <v>110</v>
      </c>
    </row>
    <row r="8" spans="1:19" x14ac:dyDescent="0.25">
      <c r="A8" s="14"/>
      <c r="B8" s="9" t="s">
        <v>14</v>
      </c>
      <c r="O8" s="15"/>
      <c r="P8" s="15">
        <v>12</v>
      </c>
      <c r="Q8" s="13" t="s">
        <v>99</v>
      </c>
      <c r="S8" s="9" t="s">
        <v>111</v>
      </c>
    </row>
    <row r="9" spans="1:19" x14ac:dyDescent="0.25">
      <c r="A9" s="14"/>
      <c r="B9" s="16" t="s">
        <v>11</v>
      </c>
      <c r="O9" s="15"/>
      <c r="P9" s="15">
        <v>8</v>
      </c>
      <c r="Q9" s="13" t="s">
        <v>100</v>
      </c>
      <c r="S9" s="9" t="s">
        <v>112</v>
      </c>
    </row>
    <row r="10" spans="1:19" x14ac:dyDescent="0.25">
      <c r="A10" s="14"/>
      <c r="B10" s="9" t="s">
        <v>81</v>
      </c>
      <c r="O10" s="15"/>
      <c r="P10" s="15">
        <v>0</v>
      </c>
      <c r="Q10" s="13" t="s">
        <v>101</v>
      </c>
      <c r="R10" s="17"/>
      <c r="S10" s="17"/>
    </row>
    <row r="11" spans="1:19" x14ac:dyDescent="0.25">
      <c r="A11" s="12"/>
      <c r="B11" s="13"/>
      <c r="C11" s="13"/>
      <c r="D11" s="11" t="s">
        <v>12</v>
      </c>
      <c r="E11" s="48">
        <v>1</v>
      </c>
      <c r="F11" s="48">
        <v>1</v>
      </c>
      <c r="G11" s="48">
        <v>1</v>
      </c>
      <c r="H11" s="48">
        <v>1</v>
      </c>
      <c r="I11" s="48">
        <v>1</v>
      </c>
      <c r="J11" s="48">
        <v>1</v>
      </c>
      <c r="K11" s="48">
        <v>1</v>
      </c>
      <c r="L11" s="48">
        <v>1</v>
      </c>
      <c r="M11" s="48">
        <v>1</v>
      </c>
      <c r="N11" s="48">
        <v>2</v>
      </c>
      <c r="O11" s="48">
        <v>5</v>
      </c>
      <c r="R11" s="17"/>
      <c r="S11" s="18" t="s">
        <v>16</v>
      </c>
    </row>
    <row r="12" spans="1:19" x14ac:dyDescent="0.25">
      <c r="A12" s="12"/>
      <c r="B12" s="13"/>
      <c r="C12" s="13"/>
      <c r="D12" s="11" t="s">
        <v>113</v>
      </c>
      <c r="E12" s="185" t="str">
        <f t="shared" ref="E12:J12" si="0">IF(COUNTIF($D$15:$D$54,"&gt;0")=0,"",SUMIFS(E$15:E$54,$D$15:$D$54,"&gt;0")/COUNTIF($D$15:$D$54,"&gt;0"))</f>
        <v/>
      </c>
      <c r="F12" s="185" t="str">
        <f t="shared" si="0"/>
        <v/>
      </c>
      <c r="G12" s="185" t="str">
        <f t="shared" si="0"/>
        <v/>
      </c>
      <c r="H12" s="185" t="str">
        <f t="shared" si="0"/>
        <v/>
      </c>
      <c r="I12" s="185" t="str">
        <f t="shared" si="0"/>
        <v/>
      </c>
      <c r="J12" s="185" t="str">
        <f t="shared" si="0"/>
        <v/>
      </c>
      <c r="K12" s="185" t="str">
        <f>IF(COUNTIF($D$15:$D$54,"&gt;0")=0,"",SUMIFS(K$15:K$54,$D$15:$D$54,"&gt;0")/COUNTIF($D$15:$D$54,"&gt;0"))</f>
        <v/>
      </c>
      <c r="L12" s="185" t="str">
        <f>IF(COUNTIF($D$15:$D$54,"&gt;0")=0,"",SUMIFS(L$15:L$54,$D$15:$D$54,"&gt;0")/COUNTIF($D$15:$D$54,"&gt;0"))</f>
        <v/>
      </c>
      <c r="M12" s="185" t="str">
        <f>IF(COUNTIF($D$15:$D$54,"&gt;0")=0,"",SUMIFS(M$15:M$54,$D$15:$D$54,"&gt;0")/COUNTIF($D$15:$D$54,"&gt;0"))</f>
        <v/>
      </c>
      <c r="N12" s="185" t="str">
        <f>IF(COUNTIF($D$15:$D$54,"&gt;0")=0,"",SUMIFS(N$15:N$54,$D$15:$D$54,"&gt;0")/COUNTIF($D$15:$D$54,"&gt;0"))</f>
        <v/>
      </c>
      <c r="O12" s="185" t="str">
        <f>IF(COUNTIF($D$15:$D$54,"&gt;0")=0,"",SUMIFS(O$15:O$54,$D$15:$D$54,"&gt;0")/COUNTIF($D$15:$D$54,"&gt;0"))</f>
        <v/>
      </c>
      <c r="R12" s="17"/>
      <c r="S12" s="18"/>
    </row>
    <row r="13" spans="1:19" ht="15.75" thickBot="1" x14ac:dyDescent="0.3">
      <c r="A13" s="12"/>
      <c r="B13" s="49"/>
      <c r="C13" s="49"/>
      <c r="D13" s="50" t="s">
        <v>114</v>
      </c>
      <c r="E13" s="186" t="str">
        <f t="shared" ref="E13:O13" si="1">IF(COUNTIF($D$15:$D$54,"&gt;0")=0,"",E12/E11)</f>
        <v/>
      </c>
      <c r="F13" s="186" t="str">
        <f t="shared" si="1"/>
        <v/>
      </c>
      <c r="G13" s="186" t="str">
        <f t="shared" si="1"/>
        <v/>
      </c>
      <c r="H13" s="186" t="str">
        <f t="shared" si="1"/>
        <v/>
      </c>
      <c r="I13" s="186" t="str">
        <f t="shared" si="1"/>
        <v/>
      </c>
      <c r="J13" s="186" t="str">
        <f t="shared" si="1"/>
        <v/>
      </c>
      <c r="K13" s="186" t="str">
        <f t="shared" si="1"/>
        <v/>
      </c>
      <c r="L13" s="186" t="str">
        <f t="shared" si="1"/>
        <v/>
      </c>
      <c r="M13" s="186" t="str">
        <f t="shared" si="1"/>
        <v/>
      </c>
      <c r="N13" s="186" t="str">
        <f t="shared" si="1"/>
        <v/>
      </c>
      <c r="O13" s="186" t="str">
        <f t="shared" si="1"/>
        <v/>
      </c>
      <c r="R13" s="17"/>
      <c r="S13" s="18"/>
    </row>
    <row r="14" spans="1:19" ht="60.75" thickBot="1" x14ac:dyDescent="0.3">
      <c r="A14" s="51" t="s">
        <v>1</v>
      </c>
      <c r="B14" s="52" t="s">
        <v>2</v>
      </c>
      <c r="C14" s="53" t="s">
        <v>128</v>
      </c>
      <c r="D14" s="54" t="s">
        <v>3</v>
      </c>
      <c r="E14" s="45">
        <v>1</v>
      </c>
      <c r="F14" s="46">
        <v>2</v>
      </c>
      <c r="G14" s="47">
        <v>3</v>
      </c>
      <c r="H14" s="47">
        <v>4</v>
      </c>
      <c r="I14" s="47">
        <v>5</v>
      </c>
      <c r="J14" s="47">
        <v>6</v>
      </c>
      <c r="K14" s="47">
        <v>7</v>
      </c>
      <c r="L14" s="46">
        <v>8</v>
      </c>
      <c r="M14" s="154">
        <v>9</v>
      </c>
      <c r="N14" s="46">
        <v>10</v>
      </c>
      <c r="O14" s="155">
        <v>11</v>
      </c>
      <c r="P14" s="19" t="s">
        <v>4</v>
      </c>
      <c r="Q14" s="20" t="str">
        <f>Q5</f>
        <v>Оценка</v>
      </c>
      <c r="R14" s="21" t="s">
        <v>91</v>
      </c>
      <c r="S14" s="22" t="s">
        <v>90</v>
      </c>
    </row>
    <row r="15" spans="1:19" x14ac:dyDescent="0.25">
      <c r="A15" s="65">
        <v>1</v>
      </c>
      <c r="B15" s="66"/>
      <c r="C15" s="67"/>
      <c r="D15" s="68"/>
      <c r="E15" s="69"/>
      <c r="F15" s="70"/>
      <c r="G15" s="71"/>
      <c r="H15" s="71"/>
      <c r="I15" s="71"/>
      <c r="J15" s="71"/>
      <c r="K15" s="71"/>
      <c r="L15" s="70"/>
      <c r="M15" s="156"/>
      <c r="N15" s="70"/>
      <c r="O15" s="157"/>
      <c r="P15" s="23" t="str">
        <f t="shared" ref="P15:P54" si="2">IF(SUM(D15)&gt;0,SUM(E15:O15),"")</f>
        <v/>
      </c>
      <c r="Q15" s="164" t="str">
        <f>IF(SUM(D15)&gt;0,IF(P15&gt;=$P$7,$Q$7,IF(P15&gt;=$P$8,$Q$8,IF(P15&gt;=$P$9,$Q$9,$Q$10))),"")</f>
        <v/>
      </c>
      <c r="R15" s="177" t="str">
        <f>IF(B15="","",IF(AND(SUM($D15)=0,COUNTA($E15:$O15)&gt;0),$D$57,IF(OR(E15&gt;E$11,F15&gt;F$11,G15&gt;G$11,H15&gt;H$11,I15&gt;I$11,J15&gt;J$11,K15&gt;K$11,L15&gt;L$11,M15&gt;M$11,N15&gt;N$11,O15&gt;O$11),$D$58,"нет")))</f>
        <v/>
      </c>
      <c r="S15" s="24" t="str">
        <f>IF(R15="","",IF(R15="нет",0,1))</f>
        <v/>
      </c>
    </row>
    <row r="16" spans="1:19" x14ac:dyDescent="0.25">
      <c r="A16" s="72">
        <v>2</v>
      </c>
      <c r="B16" s="73"/>
      <c r="C16" s="74"/>
      <c r="D16" s="75"/>
      <c r="E16" s="76"/>
      <c r="F16" s="77"/>
      <c r="G16" s="78"/>
      <c r="H16" s="78"/>
      <c r="I16" s="78"/>
      <c r="J16" s="78"/>
      <c r="K16" s="78"/>
      <c r="L16" s="77"/>
      <c r="M16" s="158"/>
      <c r="N16" s="77"/>
      <c r="O16" s="159"/>
      <c r="P16" s="25" t="str">
        <f t="shared" si="2"/>
        <v/>
      </c>
      <c r="Q16" s="166" t="str">
        <f t="shared" ref="Q16:Q54" si="3">IF(SUM(D16)&gt;0,IF(P16&gt;=$P$7,$Q$7,IF(P16&gt;=$P$8,$Q$8,IF(P16&gt;=$P$9,$Q$9,$Q$10))),"")</f>
        <v/>
      </c>
      <c r="R16" s="178" t="str">
        <f>IF(B16="","",IF(AND(SUM($D16)=0,COUNTA($E16:$O16)&gt;0),$D$57,IF(OR(E16&gt;E$11,F16&gt;F$11,G16&gt;G$11,H16&gt;H$11,I16&gt;I$11,J16&gt;J$11,K16&gt;K$11,L16&gt;L$11,M16&gt;M$11,N16&gt;N$11,O16&gt;O$11),$D$58,"нет")))</f>
        <v/>
      </c>
      <c r="S16" s="26" t="str">
        <f t="shared" ref="S16:S54" si="4">IF(R16="","",IF(R16="нет",0,1))</f>
        <v/>
      </c>
    </row>
    <row r="17" spans="1:19" x14ac:dyDescent="0.25">
      <c r="A17" s="72">
        <v>3</v>
      </c>
      <c r="B17" s="73"/>
      <c r="C17" s="74"/>
      <c r="D17" s="75"/>
      <c r="E17" s="76"/>
      <c r="F17" s="77"/>
      <c r="G17" s="78"/>
      <c r="H17" s="78"/>
      <c r="I17" s="78"/>
      <c r="J17" s="78"/>
      <c r="K17" s="78"/>
      <c r="L17" s="77"/>
      <c r="M17" s="158"/>
      <c r="N17" s="77"/>
      <c r="O17" s="159"/>
      <c r="P17" s="25" t="str">
        <f t="shared" si="2"/>
        <v/>
      </c>
      <c r="Q17" s="166" t="str">
        <f t="shared" si="3"/>
        <v/>
      </c>
      <c r="R17" s="178" t="str">
        <f>IF(B17="","",IF(AND(SUM($D17)=0,COUNTA($E17:$O17)&gt;0),$D$57,IF(OR(E17&gt;E$11,F17&gt;F$11,G17&gt;G$11,H17&gt;H$11,I17&gt;I$11,J17&gt;J$11,K17&gt;K$11,L17&gt;L$11,M17&gt;M$11,N17&gt;N$11,O17&gt;O$11),$D$58,"нет")))</f>
        <v/>
      </c>
      <c r="S17" s="26" t="str">
        <f t="shared" si="4"/>
        <v/>
      </c>
    </row>
    <row r="18" spans="1:19" x14ac:dyDescent="0.25">
      <c r="A18" s="72">
        <v>4</v>
      </c>
      <c r="B18" s="73"/>
      <c r="C18" s="74"/>
      <c r="D18" s="75"/>
      <c r="E18" s="76"/>
      <c r="F18" s="77"/>
      <c r="G18" s="78"/>
      <c r="H18" s="78"/>
      <c r="I18" s="78"/>
      <c r="J18" s="78"/>
      <c r="K18" s="78"/>
      <c r="L18" s="77"/>
      <c r="M18" s="158"/>
      <c r="N18" s="77"/>
      <c r="O18" s="159"/>
      <c r="P18" s="25" t="str">
        <f t="shared" si="2"/>
        <v/>
      </c>
      <c r="Q18" s="166" t="str">
        <f t="shared" si="3"/>
        <v/>
      </c>
      <c r="R18" s="178" t="str">
        <f>IF(B18="","",IF(AND(SUM($D18)=0,COUNTA($E18:$O18)&gt;0),$D$57,IF(OR(E18&gt;E$11,F18&gt;F$11,G18&gt;G$11,H18&gt;H$11,I18&gt;I$11,J18&gt;J$11,K18&gt;K$11,L18&gt;L$11,M18&gt;M$11,N18&gt;N$11,O18&gt;O$11),$D$58,"нет")))</f>
        <v/>
      </c>
      <c r="S18" s="26" t="str">
        <f t="shared" si="4"/>
        <v/>
      </c>
    </row>
    <row r="19" spans="1:19" ht="15.75" thickBot="1" x14ac:dyDescent="0.3">
      <c r="A19" s="79">
        <v>5</v>
      </c>
      <c r="B19" s="80"/>
      <c r="C19" s="81"/>
      <c r="D19" s="82"/>
      <c r="E19" s="83"/>
      <c r="F19" s="84"/>
      <c r="G19" s="85"/>
      <c r="H19" s="85"/>
      <c r="I19" s="85"/>
      <c r="J19" s="85"/>
      <c r="K19" s="85"/>
      <c r="L19" s="84"/>
      <c r="M19" s="160"/>
      <c r="N19" s="84"/>
      <c r="O19" s="161"/>
      <c r="P19" s="27" t="str">
        <f t="shared" si="2"/>
        <v/>
      </c>
      <c r="Q19" s="168" t="str">
        <f t="shared" si="3"/>
        <v/>
      </c>
      <c r="R19" s="179" t="str">
        <f>IF(B19="","",IF(AND(SUM($D19)=0,COUNTA($E19:$O19)&gt;0),$D$57,IF(OR(E19&gt;E$11,F19&gt;F$11,G19&gt;G$11,H19&gt;H$11,I19&gt;I$11,J19&gt;J$11,K19&gt;K$11,L19&gt;L$11,M19&gt;M$11,N19&gt;N$11,O19&gt;O$11),$D$58,"нет")))</f>
        <v/>
      </c>
      <c r="S19" s="28" t="str">
        <f t="shared" si="4"/>
        <v/>
      </c>
    </row>
    <row r="20" spans="1:19" x14ac:dyDescent="0.25">
      <c r="A20" s="86">
        <v>6</v>
      </c>
      <c r="B20" s="66"/>
      <c r="C20" s="67"/>
      <c r="D20" s="68"/>
      <c r="E20" s="69"/>
      <c r="F20" s="70"/>
      <c r="G20" s="71"/>
      <c r="H20" s="71"/>
      <c r="I20" s="71"/>
      <c r="J20" s="71"/>
      <c r="K20" s="71"/>
      <c r="L20" s="70"/>
      <c r="M20" s="156"/>
      <c r="N20" s="70"/>
      <c r="O20" s="157"/>
      <c r="P20" s="29" t="str">
        <f t="shared" si="2"/>
        <v/>
      </c>
      <c r="Q20" s="164" t="str">
        <f t="shared" si="3"/>
        <v/>
      </c>
      <c r="R20" s="177" t="str">
        <f t="shared" ref="R20:R54" si="5">IF(B20="","",IF(AND(SUM($D20)=0,COUNTA($E20:$O20)&gt;0),$D$57,IF(OR(E20&gt;E$11,F20&gt;F$11,G20&gt;G$11,H20&gt;H$11,I20&gt;I$11,J20&gt;J$11,K20&gt;K$11,L20&gt;L$11,M20&gt;M$11,N20&gt;N$11,O20&gt;O$11),$D$58,"нет")))</f>
        <v/>
      </c>
      <c r="S20" s="24" t="str">
        <f t="shared" si="4"/>
        <v/>
      </c>
    </row>
    <row r="21" spans="1:19" x14ac:dyDescent="0.25">
      <c r="A21" s="72">
        <v>7</v>
      </c>
      <c r="B21" s="73"/>
      <c r="C21" s="74"/>
      <c r="D21" s="75"/>
      <c r="E21" s="76"/>
      <c r="F21" s="77"/>
      <c r="G21" s="78"/>
      <c r="H21" s="78"/>
      <c r="I21" s="78"/>
      <c r="J21" s="78"/>
      <c r="K21" s="78"/>
      <c r="L21" s="77"/>
      <c r="M21" s="158"/>
      <c r="N21" s="77"/>
      <c r="O21" s="159"/>
      <c r="P21" s="25" t="str">
        <f t="shared" si="2"/>
        <v/>
      </c>
      <c r="Q21" s="166" t="str">
        <f t="shared" si="3"/>
        <v/>
      </c>
      <c r="R21" s="178" t="str">
        <f t="shared" si="5"/>
        <v/>
      </c>
      <c r="S21" s="26" t="str">
        <f t="shared" si="4"/>
        <v/>
      </c>
    </row>
    <row r="22" spans="1:19" x14ac:dyDescent="0.25">
      <c r="A22" s="72">
        <v>8</v>
      </c>
      <c r="B22" s="73"/>
      <c r="C22" s="74"/>
      <c r="D22" s="75"/>
      <c r="E22" s="76"/>
      <c r="F22" s="77"/>
      <c r="G22" s="78"/>
      <c r="H22" s="78"/>
      <c r="I22" s="78"/>
      <c r="J22" s="78"/>
      <c r="K22" s="78"/>
      <c r="L22" s="77"/>
      <c r="M22" s="158"/>
      <c r="N22" s="77"/>
      <c r="O22" s="159"/>
      <c r="P22" s="25" t="str">
        <f t="shared" si="2"/>
        <v/>
      </c>
      <c r="Q22" s="166" t="str">
        <f t="shared" si="3"/>
        <v/>
      </c>
      <c r="R22" s="178" t="str">
        <f t="shared" si="5"/>
        <v/>
      </c>
      <c r="S22" s="26" t="str">
        <f t="shared" si="4"/>
        <v/>
      </c>
    </row>
    <row r="23" spans="1:19" x14ac:dyDescent="0.25">
      <c r="A23" s="72">
        <v>9</v>
      </c>
      <c r="B23" s="73"/>
      <c r="C23" s="74"/>
      <c r="D23" s="75"/>
      <c r="E23" s="76"/>
      <c r="F23" s="77"/>
      <c r="G23" s="78"/>
      <c r="H23" s="78"/>
      <c r="I23" s="78"/>
      <c r="J23" s="78"/>
      <c r="K23" s="78"/>
      <c r="L23" s="77"/>
      <c r="M23" s="158"/>
      <c r="N23" s="77"/>
      <c r="O23" s="159"/>
      <c r="P23" s="25" t="str">
        <f t="shared" si="2"/>
        <v/>
      </c>
      <c r="Q23" s="166" t="str">
        <f t="shared" si="3"/>
        <v/>
      </c>
      <c r="R23" s="178" t="str">
        <f t="shared" si="5"/>
        <v/>
      </c>
      <c r="S23" s="26" t="str">
        <f t="shared" si="4"/>
        <v/>
      </c>
    </row>
    <row r="24" spans="1:19" ht="15.75" thickBot="1" x14ac:dyDescent="0.3">
      <c r="A24" s="87">
        <v>10</v>
      </c>
      <c r="B24" s="80"/>
      <c r="C24" s="81"/>
      <c r="D24" s="82"/>
      <c r="E24" s="83"/>
      <c r="F24" s="84"/>
      <c r="G24" s="85"/>
      <c r="H24" s="85"/>
      <c r="I24" s="85"/>
      <c r="J24" s="85"/>
      <c r="K24" s="85"/>
      <c r="L24" s="84"/>
      <c r="M24" s="160"/>
      <c r="N24" s="84"/>
      <c r="O24" s="161"/>
      <c r="P24" s="30" t="str">
        <f t="shared" si="2"/>
        <v/>
      </c>
      <c r="Q24" s="168" t="str">
        <f t="shared" si="3"/>
        <v/>
      </c>
      <c r="R24" s="179" t="str">
        <f t="shared" si="5"/>
        <v/>
      </c>
      <c r="S24" s="28" t="str">
        <f t="shared" si="4"/>
        <v/>
      </c>
    </row>
    <row r="25" spans="1:19" x14ac:dyDescent="0.25">
      <c r="A25" s="65">
        <v>11</v>
      </c>
      <c r="B25" s="66"/>
      <c r="C25" s="67"/>
      <c r="D25" s="68"/>
      <c r="E25" s="69"/>
      <c r="F25" s="70"/>
      <c r="G25" s="71"/>
      <c r="H25" s="71"/>
      <c r="I25" s="71"/>
      <c r="J25" s="71"/>
      <c r="K25" s="71"/>
      <c r="L25" s="70"/>
      <c r="M25" s="156"/>
      <c r="N25" s="70"/>
      <c r="O25" s="157"/>
      <c r="P25" s="23" t="str">
        <f t="shared" si="2"/>
        <v/>
      </c>
      <c r="Q25" s="164" t="str">
        <f t="shared" si="3"/>
        <v/>
      </c>
      <c r="R25" s="177" t="str">
        <f t="shared" si="5"/>
        <v/>
      </c>
      <c r="S25" s="24" t="str">
        <f t="shared" si="4"/>
        <v/>
      </c>
    </row>
    <row r="26" spans="1:19" x14ac:dyDescent="0.25">
      <c r="A26" s="72">
        <v>12</v>
      </c>
      <c r="B26" s="73"/>
      <c r="C26" s="74"/>
      <c r="D26" s="75"/>
      <c r="E26" s="76"/>
      <c r="F26" s="77"/>
      <c r="G26" s="78"/>
      <c r="H26" s="78"/>
      <c r="I26" s="78"/>
      <c r="J26" s="78"/>
      <c r="K26" s="78"/>
      <c r="L26" s="77"/>
      <c r="M26" s="158"/>
      <c r="N26" s="77"/>
      <c r="O26" s="159"/>
      <c r="P26" s="25" t="str">
        <f t="shared" si="2"/>
        <v/>
      </c>
      <c r="Q26" s="166" t="str">
        <f t="shared" si="3"/>
        <v/>
      </c>
      <c r="R26" s="178" t="str">
        <f t="shared" si="5"/>
        <v/>
      </c>
      <c r="S26" s="26" t="str">
        <f t="shared" si="4"/>
        <v/>
      </c>
    </row>
    <row r="27" spans="1:19" x14ac:dyDescent="0.25">
      <c r="A27" s="72">
        <v>13</v>
      </c>
      <c r="B27" s="73"/>
      <c r="C27" s="74"/>
      <c r="D27" s="75"/>
      <c r="E27" s="76"/>
      <c r="F27" s="77"/>
      <c r="G27" s="78"/>
      <c r="H27" s="78"/>
      <c r="I27" s="78"/>
      <c r="J27" s="78"/>
      <c r="K27" s="78"/>
      <c r="L27" s="77"/>
      <c r="M27" s="158"/>
      <c r="N27" s="77"/>
      <c r="O27" s="159"/>
      <c r="P27" s="25" t="str">
        <f t="shared" si="2"/>
        <v/>
      </c>
      <c r="Q27" s="166" t="str">
        <f t="shared" si="3"/>
        <v/>
      </c>
      <c r="R27" s="178" t="str">
        <f t="shared" si="5"/>
        <v/>
      </c>
      <c r="S27" s="26" t="str">
        <f t="shared" si="4"/>
        <v/>
      </c>
    </row>
    <row r="28" spans="1:19" x14ac:dyDescent="0.25">
      <c r="A28" s="72">
        <v>14</v>
      </c>
      <c r="B28" s="73"/>
      <c r="C28" s="74"/>
      <c r="D28" s="75"/>
      <c r="E28" s="76"/>
      <c r="F28" s="77"/>
      <c r="G28" s="78"/>
      <c r="H28" s="78"/>
      <c r="I28" s="78"/>
      <c r="J28" s="78"/>
      <c r="K28" s="78"/>
      <c r="L28" s="77"/>
      <c r="M28" s="158"/>
      <c r="N28" s="77"/>
      <c r="O28" s="159"/>
      <c r="P28" s="25" t="str">
        <f t="shared" si="2"/>
        <v/>
      </c>
      <c r="Q28" s="166" t="str">
        <f t="shared" si="3"/>
        <v/>
      </c>
      <c r="R28" s="178" t="str">
        <f t="shared" si="5"/>
        <v/>
      </c>
      <c r="S28" s="26" t="str">
        <f t="shared" si="4"/>
        <v/>
      </c>
    </row>
    <row r="29" spans="1:19" ht="15.75" thickBot="1" x14ac:dyDescent="0.3">
      <c r="A29" s="79">
        <v>15</v>
      </c>
      <c r="B29" s="80"/>
      <c r="C29" s="81"/>
      <c r="D29" s="82"/>
      <c r="E29" s="83"/>
      <c r="F29" s="84"/>
      <c r="G29" s="85"/>
      <c r="H29" s="85"/>
      <c r="I29" s="85"/>
      <c r="J29" s="85"/>
      <c r="K29" s="85"/>
      <c r="L29" s="84"/>
      <c r="M29" s="160"/>
      <c r="N29" s="84"/>
      <c r="O29" s="161"/>
      <c r="P29" s="27" t="str">
        <f t="shared" si="2"/>
        <v/>
      </c>
      <c r="Q29" s="168" t="str">
        <f t="shared" si="3"/>
        <v/>
      </c>
      <c r="R29" s="179" t="str">
        <f t="shared" si="5"/>
        <v/>
      </c>
      <c r="S29" s="28" t="str">
        <f t="shared" si="4"/>
        <v/>
      </c>
    </row>
    <row r="30" spans="1:19" x14ac:dyDescent="0.25">
      <c r="A30" s="86">
        <v>16</v>
      </c>
      <c r="B30" s="66"/>
      <c r="C30" s="67"/>
      <c r="D30" s="68"/>
      <c r="E30" s="69"/>
      <c r="F30" s="70"/>
      <c r="G30" s="71"/>
      <c r="H30" s="71"/>
      <c r="I30" s="71"/>
      <c r="J30" s="71"/>
      <c r="K30" s="71"/>
      <c r="L30" s="70"/>
      <c r="M30" s="156"/>
      <c r="N30" s="70"/>
      <c r="O30" s="157"/>
      <c r="P30" s="29" t="str">
        <f t="shared" si="2"/>
        <v/>
      </c>
      <c r="Q30" s="164" t="str">
        <f t="shared" si="3"/>
        <v/>
      </c>
      <c r="R30" s="177" t="str">
        <f t="shared" si="5"/>
        <v/>
      </c>
      <c r="S30" s="24" t="str">
        <f t="shared" si="4"/>
        <v/>
      </c>
    </row>
    <row r="31" spans="1:19" x14ac:dyDescent="0.25">
      <c r="A31" s="72">
        <v>17</v>
      </c>
      <c r="B31" s="73"/>
      <c r="C31" s="74"/>
      <c r="D31" s="75"/>
      <c r="E31" s="76"/>
      <c r="F31" s="77"/>
      <c r="G31" s="78"/>
      <c r="H31" s="78"/>
      <c r="I31" s="78"/>
      <c r="J31" s="78"/>
      <c r="K31" s="78"/>
      <c r="L31" s="77"/>
      <c r="M31" s="158"/>
      <c r="N31" s="77"/>
      <c r="O31" s="159"/>
      <c r="P31" s="25" t="str">
        <f t="shared" si="2"/>
        <v/>
      </c>
      <c r="Q31" s="166" t="str">
        <f t="shared" si="3"/>
        <v/>
      </c>
      <c r="R31" s="178" t="str">
        <f t="shared" si="5"/>
        <v/>
      </c>
      <c r="S31" s="26" t="str">
        <f t="shared" si="4"/>
        <v/>
      </c>
    </row>
    <row r="32" spans="1:19" x14ac:dyDescent="0.25">
      <c r="A32" s="72">
        <v>18</v>
      </c>
      <c r="B32" s="73"/>
      <c r="C32" s="74"/>
      <c r="D32" s="75"/>
      <c r="E32" s="76"/>
      <c r="F32" s="77"/>
      <c r="G32" s="78"/>
      <c r="H32" s="78"/>
      <c r="I32" s="78"/>
      <c r="J32" s="78"/>
      <c r="K32" s="78"/>
      <c r="L32" s="77"/>
      <c r="M32" s="158"/>
      <c r="N32" s="77"/>
      <c r="O32" s="159"/>
      <c r="P32" s="25" t="str">
        <f t="shared" si="2"/>
        <v/>
      </c>
      <c r="Q32" s="166" t="str">
        <f t="shared" si="3"/>
        <v/>
      </c>
      <c r="R32" s="178" t="str">
        <f t="shared" si="5"/>
        <v/>
      </c>
      <c r="S32" s="26" t="str">
        <f t="shared" si="4"/>
        <v/>
      </c>
    </row>
    <row r="33" spans="1:19" x14ac:dyDescent="0.25">
      <c r="A33" s="72">
        <v>19</v>
      </c>
      <c r="B33" s="73"/>
      <c r="C33" s="74"/>
      <c r="D33" s="75"/>
      <c r="E33" s="76"/>
      <c r="F33" s="77"/>
      <c r="G33" s="78"/>
      <c r="H33" s="78"/>
      <c r="I33" s="78"/>
      <c r="J33" s="78"/>
      <c r="K33" s="78"/>
      <c r="L33" s="77"/>
      <c r="M33" s="158"/>
      <c r="N33" s="77"/>
      <c r="O33" s="159"/>
      <c r="P33" s="25" t="str">
        <f t="shared" si="2"/>
        <v/>
      </c>
      <c r="Q33" s="166" t="str">
        <f t="shared" si="3"/>
        <v/>
      </c>
      <c r="R33" s="178" t="str">
        <f t="shared" si="5"/>
        <v/>
      </c>
      <c r="S33" s="26" t="str">
        <f t="shared" si="4"/>
        <v/>
      </c>
    </row>
    <row r="34" spans="1:19" ht="15.75" thickBot="1" x14ac:dyDescent="0.3">
      <c r="A34" s="87">
        <v>20</v>
      </c>
      <c r="B34" s="80"/>
      <c r="C34" s="81"/>
      <c r="D34" s="82"/>
      <c r="E34" s="83"/>
      <c r="F34" s="84"/>
      <c r="G34" s="85"/>
      <c r="H34" s="85"/>
      <c r="I34" s="85"/>
      <c r="J34" s="85"/>
      <c r="K34" s="85"/>
      <c r="L34" s="84"/>
      <c r="M34" s="160"/>
      <c r="N34" s="84"/>
      <c r="O34" s="161"/>
      <c r="P34" s="30" t="str">
        <f t="shared" si="2"/>
        <v/>
      </c>
      <c r="Q34" s="168" t="str">
        <f t="shared" si="3"/>
        <v/>
      </c>
      <c r="R34" s="179" t="str">
        <f t="shared" si="5"/>
        <v/>
      </c>
      <c r="S34" s="28" t="str">
        <f t="shared" si="4"/>
        <v/>
      </c>
    </row>
    <row r="35" spans="1:19" x14ac:dyDescent="0.25">
      <c r="A35" s="65">
        <v>21</v>
      </c>
      <c r="B35" s="66"/>
      <c r="C35" s="67"/>
      <c r="D35" s="68"/>
      <c r="E35" s="69"/>
      <c r="F35" s="70"/>
      <c r="G35" s="71"/>
      <c r="H35" s="71"/>
      <c r="I35" s="71"/>
      <c r="J35" s="71"/>
      <c r="K35" s="71"/>
      <c r="L35" s="70"/>
      <c r="M35" s="156"/>
      <c r="N35" s="70"/>
      <c r="O35" s="157"/>
      <c r="P35" s="23" t="str">
        <f t="shared" si="2"/>
        <v/>
      </c>
      <c r="Q35" s="164" t="str">
        <f t="shared" si="3"/>
        <v/>
      </c>
      <c r="R35" s="177" t="str">
        <f t="shared" si="5"/>
        <v/>
      </c>
      <c r="S35" s="24" t="str">
        <f t="shared" si="4"/>
        <v/>
      </c>
    </row>
    <row r="36" spans="1:19" x14ac:dyDescent="0.25">
      <c r="A36" s="72">
        <v>22</v>
      </c>
      <c r="B36" s="73"/>
      <c r="C36" s="74"/>
      <c r="D36" s="75"/>
      <c r="E36" s="76"/>
      <c r="F36" s="77"/>
      <c r="G36" s="78"/>
      <c r="H36" s="78"/>
      <c r="I36" s="78"/>
      <c r="J36" s="78"/>
      <c r="K36" s="78"/>
      <c r="L36" s="77"/>
      <c r="M36" s="158"/>
      <c r="N36" s="77"/>
      <c r="O36" s="159"/>
      <c r="P36" s="25" t="str">
        <f t="shared" si="2"/>
        <v/>
      </c>
      <c r="Q36" s="166" t="str">
        <f t="shared" si="3"/>
        <v/>
      </c>
      <c r="R36" s="178" t="str">
        <f t="shared" si="5"/>
        <v/>
      </c>
      <c r="S36" s="26" t="str">
        <f t="shared" si="4"/>
        <v/>
      </c>
    </row>
    <row r="37" spans="1:19" x14ac:dyDescent="0.25">
      <c r="A37" s="72">
        <v>23</v>
      </c>
      <c r="B37" s="73"/>
      <c r="C37" s="74"/>
      <c r="D37" s="75"/>
      <c r="E37" s="76"/>
      <c r="F37" s="77"/>
      <c r="G37" s="78"/>
      <c r="H37" s="78"/>
      <c r="I37" s="78"/>
      <c r="J37" s="78"/>
      <c r="K37" s="78"/>
      <c r="L37" s="77"/>
      <c r="M37" s="158"/>
      <c r="N37" s="77"/>
      <c r="O37" s="159"/>
      <c r="P37" s="25" t="str">
        <f t="shared" si="2"/>
        <v/>
      </c>
      <c r="Q37" s="166" t="str">
        <f t="shared" si="3"/>
        <v/>
      </c>
      <c r="R37" s="178" t="str">
        <f t="shared" si="5"/>
        <v/>
      </c>
      <c r="S37" s="26" t="str">
        <f t="shared" si="4"/>
        <v/>
      </c>
    </row>
    <row r="38" spans="1:19" x14ac:dyDescent="0.25">
      <c r="A38" s="72">
        <v>24</v>
      </c>
      <c r="B38" s="73"/>
      <c r="C38" s="74"/>
      <c r="D38" s="75"/>
      <c r="E38" s="76"/>
      <c r="F38" s="77"/>
      <c r="G38" s="78"/>
      <c r="H38" s="78"/>
      <c r="I38" s="78"/>
      <c r="J38" s="78"/>
      <c r="K38" s="78"/>
      <c r="L38" s="77"/>
      <c r="M38" s="158"/>
      <c r="N38" s="77"/>
      <c r="O38" s="159"/>
      <c r="P38" s="25" t="str">
        <f t="shared" si="2"/>
        <v/>
      </c>
      <c r="Q38" s="166" t="str">
        <f t="shared" si="3"/>
        <v/>
      </c>
      <c r="R38" s="178" t="str">
        <f t="shared" si="5"/>
        <v/>
      </c>
      <c r="S38" s="26" t="str">
        <f t="shared" si="4"/>
        <v/>
      </c>
    </row>
    <row r="39" spans="1:19" ht="15.75" thickBot="1" x14ac:dyDescent="0.3">
      <c r="A39" s="79">
        <v>25</v>
      </c>
      <c r="B39" s="80"/>
      <c r="C39" s="81"/>
      <c r="D39" s="82"/>
      <c r="E39" s="83"/>
      <c r="F39" s="84"/>
      <c r="G39" s="85"/>
      <c r="H39" s="85"/>
      <c r="I39" s="85"/>
      <c r="J39" s="85"/>
      <c r="K39" s="85"/>
      <c r="L39" s="84"/>
      <c r="M39" s="160"/>
      <c r="N39" s="84"/>
      <c r="O39" s="161"/>
      <c r="P39" s="27" t="str">
        <f t="shared" si="2"/>
        <v/>
      </c>
      <c r="Q39" s="168" t="str">
        <f t="shared" si="3"/>
        <v/>
      </c>
      <c r="R39" s="179" t="str">
        <f>IF(B39="","",IF(AND(SUM($D39)=0,COUNTA($E39:$O39)&gt;0),$D$57,IF(OR(E39&gt;E$11,F39&gt;F$11,G39&gt;G$11,H39&gt;H$11,I39&gt;I$11,J39&gt;J$11,K39&gt;K$11,L39&gt;L$11,M39&gt;M$11,N39&gt;N$11,O39&gt;O$11),$D$58,"нет")))</f>
        <v/>
      </c>
      <c r="S39" s="28" t="str">
        <f t="shared" si="4"/>
        <v/>
      </c>
    </row>
    <row r="40" spans="1:19" x14ac:dyDescent="0.25">
      <c r="A40" s="65">
        <v>26</v>
      </c>
      <c r="B40" s="66"/>
      <c r="C40" s="67"/>
      <c r="D40" s="68"/>
      <c r="E40" s="69"/>
      <c r="F40" s="70"/>
      <c r="G40" s="71"/>
      <c r="H40" s="71"/>
      <c r="I40" s="71"/>
      <c r="J40" s="71"/>
      <c r="K40" s="71"/>
      <c r="L40" s="70"/>
      <c r="M40" s="156"/>
      <c r="N40" s="70"/>
      <c r="O40" s="157"/>
      <c r="P40" s="23" t="str">
        <f t="shared" si="2"/>
        <v/>
      </c>
      <c r="Q40" s="164" t="str">
        <f t="shared" si="3"/>
        <v/>
      </c>
      <c r="R40" s="177" t="str">
        <f t="shared" si="5"/>
        <v/>
      </c>
      <c r="S40" s="24" t="str">
        <f t="shared" si="4"/>
        <v/>
      </c>
    </row>
    <row r="41" spans="1:19" x14ac:dyDescent="0.25">
      <c r="A41" s="72">
        <v>27</v>
      </c>
      <c r="B41" s="73"/>
      <c r="C41" s="74"/>
      <c r="D41" s="75"/>
      <c r="E41" s="76"/>
      <c r="F41" s="77"/>
      <c r="G41" s="78"/>
      <c r="H41" s="78"/>
      <c r="I41" s="78"/>
      <c r="J41" s="78"/>
      <c r="K41" s="78"/>
      <c r="L41" s="77"/>
      <c r="M41" s="158"/>
      <c r="N41" s="77"/>
      <c r="O41" s="159"/>
      <c r="P41" s="25" t="str">
        <f t="shared" si="2"/>
        <v/>
      </c>
      <c r="Q41" s="166" t="str">
        <f t="shared" si="3"/>
        <v/>
      </c>
      <c r="R41" s="178" t="str">
        <f t="shared" si="5"/>
        <v/>
      </c>
      <c r="S41" s="26" t="str">
        <f t="shared" si="4"/>
        <v/>
      </c>
    </row>
    <row r="42" spans="1:19" x14ac:dyDescent="0.25">
      <c r="A42" s="72">
        <v>28</v>
      </c>
      <c r="B42" s="73"/>
      <c r="C42" s="74"/>
      <c r="D42" s="75"/>
      <c r="E42" s="76"/>
      <c r="F42" s="77"/>
      <c r="G42" s="78"/>
      <c r="H42" s="78"/>
      <c r="I42" s="78"/>
      <c r="J42" s="78"/>
      <c r="K42" s="78"/>
      <c r="L42" s="77"/>
      <c r="M42" s="158"/>
      <c r="N42" s="77"/>
      <c r="O42" s="159"/>
      <c r="P42" s="25" t="str">
        <f t="shared" si="2"/>
        <v/>
      </c>
      <c r="Q42" s="166" t="str">
        <f t="shared" si="3"/>
        <v/>
      </c>
      <c r="R42" s="178" t="str">
        <f t="shared" si="5"/>
        <v/>
      </c>
      <c r="S42" s="26" t="str">
        <f t="shared" si="4"/>
        <v/>
      </c>
    </row>
    <row r="43" spans="1:19" x14ac:dyDescent="0.25">
      <c r="A43" s="72">
        <v>29</v>
      </c>
      <c r="B43" s="73"/>
      <c r="C43" s="74"/>
      <c r="D43" s="75"/>
      <c r="E43" s="76"/>
      <c r="F43" s="77"/>
      <c r="G43" s="78"/>
      <c r="H43" s="78"/>
      <c r="I43" s="78"/>
      <c r="J43" s="78"/>
      <c r="K43" s="78"/>
      <c r="L43" s="77"/>
      <c r="M43" s="158"/>
      <c r="N43" s="77"/>
      <c r="O43" s="159"/>
      <c r="P43" s="25" t="str">
        <f t="shared" si="2"/>
        <v/>
      </c>
      <c r="Q43" s="166" t="str">
        <f t="shared" si="3"/>
        <v/>
      </c>
      <c r="R43" s="178" t="str">
        <f t="shared" si="5"/>
        <v/>
      </c>
      <c r="S43" s="26" t="str">
        <f t="shared" si="4"/>
        <v/>
      </c>
    </row>
    <row r="44" spans="1:19" ht="15.75" thickBot="1" x14ac:dyDescent="0.3">
      <c r="A44" s="79">
        <v>30</v>
      </c>
      <c r="B44" s="80"/>
      <c r="C44" s="81"/>
      <c r="D44" s="82"/>
      <c r="E44" s="83"/>
      <c r="F44" s="84"/>
      <c r="G44" s="85"/>
      <c r="H44" s="85"/>
      <c r="I44" s="85"/>
      <c r="J44" s="85"/>
      <c r="K44" s="85"/>
      <c r="L44" s="84"/>
      <c r="M44" s="160"/>
      <c r="N44" s="84"/>
      <c r="O44" s="161"/>
      <c r="P44" s="27" t="str">
        <f t="shared" si="2"/>
        <v/>
      </c>
      <c r="Q44" s="168" t="str">
        <f t="shared" si="3"/>
        <v/>
      </c>
      <c r="R44" s="179" t="str">
        <f t="shared" si="5"/>
        <v/>
      </c>
      <c r="S44" s="28" t="str">
        <f t="shared" si="4"/>
        <v/>
      </c>
    </row>
    <row r="45" spans="1:19" x14ac:dyDescent="0.25">
      <c r="A45" s="65">
        <v>31</v>
      </c>
      <c r="B45" s="66"/>
      <c r="C45" s="67"/>
      <c r="D45" s="68"/>
      <c r="E45" s="69"/>
      <c r="F45" s="70"/>
      <c r="G45" s="71"/>
      <c r="H45" s="71"/>
      <c r="I45" s="71"/>
      <c r="J45" s="71"/>
      <c r="K45" s="71"/>
      <c r="L45" s="70"/>
      <c r="M45" s="156"/>
      <c r="N45" s="70"/>
      <c r="O45" s="157"/>
      <c r="P45" s="23" t="str">
        <f t="shared" si="2"/>
        <v/>
      </c>
      <c r="Q45" s="164" t="str">
        <f t="shared" si="3"/>
        <v/>
      </c>
      <c r="R45" s="177" t="str">
        <f t="shared" si="5"/>
        <v/>
      </c>
      <c r="S45" s="24" t="str">
        <f t="shared" si="4"/>
        <v/>
      </c>
    </row>
    <row r="46" spans="1:19" x14ac:dyDescent="0.25">
      <c r="A46" s="72">
        <v>32</v>
      </c>
      <c r="B46" s="73"/>
      <c r="C46" s="74"/>
      <c r="D46" s="75"/>
      <c r="E46" s="76"/>
      <c r="F46" s="77"/>
      <c r="G46" s="78"/>
      <c r="H46" s="78"/>
      <c r="I46" s="78"/>
      <c r="J46" s="78"/>
      <c r="K46" s="78"/>
      <c r="L46" s="77"/>
      <c r="M46" s="158"/>
      <c r="N46" s="77"/>
      <c r="O46" s="159"/>
      <c r="P46" s="25" t="str">
        <f t="shared" si="2"/>
        <v/>
      </c>
      <c r="Q46" s="166" t="str">
        <f t="shared" si="3"/>
        <v/>
      </c>
      <c r="R46" s="178" t="str">
        <f t="shared" si="5"/>
        <v/>
      </c>
      <c r="S46" s="26" t="str">
        <f t="shared" si="4"/>
        <v/>
      </c>
    </row>
    <row r="47" spans="1:19" x14ac:dyDescent="0.25">
      <c r="A47" s="72">
        <v>33</v>
      </c>
      <c r="B47" s="73"/>
      <c r="C47" s="74"/>
      <c r="D47" s="75"/>
      <c r="E47" s="76"/>
      <c r="F47" s="77"/>
      <c r="G47" s="78"/>
      <c r="H47" s="78"/>
      <c r="I47" s="78"/>
      <c r="J47" s="78"/>
      <c r="K47" s="78"/>
      <c r="L47" s="77"/>
      <c r="M47" s="158"/>
      <c r="N47" s="77"/>
      <c r="O47" s="159"/>
      <c r="P47" s="25" t="str">
        <f t="shared" si="2"/>
        <v/>
      </c>
      <c r="Q47" s="166" t="str">
        <f t="shared" si="3"/>
        <v/>
      </c>
      <c r="R47" s="178" t="str">
        <f t="shared" si="5"/>
        <v/>
      </c>
      <c r="S47" s="26" t="str">
        <f t="shared" si="4"/>
        <v/>
      </c>
    </row>
    <row r="48" spans="1:19" x14ac:dyDescent="0.25">
      <c r="A48" s="72">
        <v>34</v>
      </c>
      <c r="B48" s="73"/>
      <c r="C48" s="74"/>
      <c r="D48" s="75"/>
      <c r="E48" s="76"/>
      <c r="F48" s="77"/>
      <c r="G48" s="78"/>
      <c r="H48" s="78"/>
      <c r="I48" s="78"/>
      <c r="J48" s="78"/>
      <c r="K48" s="78"/>
      <c r="L48" s="77"/>
      <c r="M48" s="158"/>
      <c r="N48" s="77"/>
      <c r="O48" s="159"/>
      <c r="P48" s="25" t="str">
        <f t="shared" si="2"/>
        <v/>
      </c>
      <c r="Q48" s="166" t="str">
        <f t="shared" si="3"/>
        <v/>
      </c>
      <c r="R48" s="178" t="str">
        <f t="shared" si="5"/>
        <v/>
      </c>
      <c r="S48" s="26" t="str">
        <f t="shared" si="4"/>
        <v/>
      </c>
    </row>
    <row r="49" spans="1:19" ht="15.75" thickBot="1" x14ac:dyDescent="0.3">
      <c r="A49" s="79">
        <v>35</v>
      </c>
      <c r="B49" s="80"/>
      <c r="C49" s="81"/>
      <c r="D49" s="82"/>
      <c r="E49" s="83"/>
      <c r="F49" s="84"/>
      <c r="G49" s="85"/>
      <c r="H49" s="85"/>
      <c r="I49" s="85"/>
      <c r="J49" s="85"/>
      <c r="K49" s="85"/>
      <c r="L49" s="84"/>
      <c r="M49" s="160"/>
      <c r="N49" s="84"/>
      <c r="O49" s="161"/>
      <c r="P49" s="27" t="str">
        <f t="shared" si="2"/>
        <v/>
      </c>
      <c r="Q49" s="168" t="str">
        <f t="shared" si="3"/>
        <v/>
      </c>
      <c r="R49" s="179" t="str">
        <f t="shared" si="5"/>
        <v/>
      </c>
      <c r="S49" s="28" t="str">
        <f t="shared" si="4"/>
        <v/>
      </c>
    </row>
    <row r="50" spans="1:19" x14ac:dyDescent="0.25">
      <c r="A50" s="65">
        <v>36</v>
      </c>
      <c r="B50" s="66"/>
      <c r="C50" s="67"/>
      <c r="D50" s="68"/>
      <c r="E50" s="69"/>
      <c r="F50" s="70"/>
      <c r="G50" s="71"/>
      <c r="H50" s="71"/>
      <c r="I50" s="71"/>
      <c r="J50" s="71"/>
      <c r="K50" s="71"/>
      <c r="L50" s="70"/>
      <c r="M50" s="156"/>
      <c r="N50" s="70"/>
      <c r="O50" s="157"/>
      <c r="P50" s="23" t="str">
        <f t="shared" si="2"/>
        <v/>
      </c>
      <c r="Q50" s="164" t="str">
        <f t="shared" si="3"/>
        <v/>
      </c>
      <c r="R50" s="177" t="str">
        <f t="shared" si="5"/>
        <v/>
      </c>
      <c r="S50" s="24" t="str">
        <f t="shared" si="4"/>
        <v/>
      </c>
    </row>
    <row r="51" spans="1:19" x14ac:dyDescent="0.25">
      <c r="A51" s="72">
        <v>37</v>
      </c>
      <c r="B51" s="73"/>
      <c r="C51" s="74"/>
      <c r="D51" s="75"/>
      <c r="E51" s="76"/>
      <c r="F51" s="77"/>
      <c r="G51" s="78"/>
      <c r="H51" s="78"/>
      <c r="I51" s="78"/>
      <c r="J51" s="78"/>
      <c r="K51" s="78"/>
      <c r="L51" s="77"/>
      <c r="M51" s="158"/>
      <c r="N51" s="77"/>
      <c r="O51" s="159"/>
      <c r="P51" s="25" t="str">
        <f t="shared" si="2"/>
        <v/>
      </c>
      <c r="Q51" s="166" t="str">
        <f t="shared" si="3"/>
        <v/>
      </c>
      <c r="R51" s="178" t="str">
        <f t="shared" si="5"/>
        <v/>
      </c>
      <c r="S51" s="26" t="str">
        <f t="shared" si="4"/>
        <v/>
      </c>
    </row>
    <row r="52" spans="1:19" x14ac:dyDescent="0.25">
      <c r="A52" s="72">
        <v>38</v>
      </c>
      <c r="B52" s="73"/>
      <c r="C52" s="74"/>
      <c r="D52" s="75"/>
      <c r="E52" s="76"/>
      <c r="F52" s="77"/>
      <c r="G52" s="78"/>
      <c r="H52" s="78"/>
      <c r="I52" s="78"/>
      <c r="J52" s="78"/>
      <c r="K52" s="78"/>
      <c r="L52" s="77"/>
      <c r="M52" s="158"/>
      <c r="N52" s="77"/>
      <c r="O52" s="159"/>
      <c r="P52" s="25" t="str">
        <f t="shared" si="2"/>
        <v/>
      </c>
      <c r="Q52" s="166" t="str">
        <f t="shared" si="3"/>
        <v/>
      </c>
      <c r="R52" s="178" t="str">
        <f t="shared" si="5"/>
        <v/>
      </c>
      <c r="S52" s="26" t="str">
        <f t="shared" si="4"/>
        <v/>
      </c>
    </row>
    <row r="53" spans="1:19" x14ac:dyDescent="0.25">
      <c r="A53" s="72">
        <v>39</v>
      </c>
      <c r="B53" s="73"/>
      <c r="C53" s="74"/>
      <c r="D53" s="75"/>
      <c r="E53" s="76"/>
      <c r="F53" s="77"/>
      <c r="G53" s="78"/>
      <c r="H53" s="78"/>
      <c r="I53" s="78"/>
      <c r="J53" s="78"/>
      <c r="K53" s="78"/>
      <c r="L53" s="77"/>
      <c r="M53" s="158"/>
      <c r="N53" s="77"/>
      <c r="O53" s="159"/>
      <c r="P53" s="25" t="str">
        <f t="shared" si="2"/>
        <v/>
      </c>
      <c r="Q53" s="166" t="str">
        <f t="shared" si="3"/>
        <v/>
      </c>
      <c r="R53" s="178" t="str">
        <f t="shared" si="5"/>
        <v/>
      </c>
      <c r="S53" s="26" t="str">
        <f t="shared" si="4"/>
        <v/>
      </c>
    </row>
    <row r="54" spans="1:19" ht="15.75" thickBot="1" x14ac:dyDescent="0.3">
      <c r="A54" s="79">
        <v>40</v>
      </c>
      <c r="B54" s="80"/>
      <c r="C54" s="81"/>
      <c r="D54" s="82"/>
      <c r="E54" s="83"/>
      <c r="F54" s="84"/>
      <c r="G54" s="85"/>
      <c r="H54" s="85"/>
      <c r="I54" s="85"/>
      <c r="J54" s="85"/>
      <c r="K54" s="85"/>
      <c r="L54" s="84"/>
      <c r="M54" s="160"/>
      <c r="N54" s="84"/>
      <c r="O54" s="161"/>
      <c r="P54" s="27" t="str">
        <f t="shared" si="2"/>
        <v/>
      </c>
      <c r="Q54" s="168" t="str">
        <f t="shared" si="3"/>
        <v/>
      </c>
      <c r="R54" s="179" t="str">
        <f t="shared" si="5"/>
        <v/>
      </c>
      <c r="S54" s="28" t="str">
        <f t="shared" si="4"/>
        <v/>
      </c>
    </row>
    <row r="56" spans="1:19" x14ac:dyDescent="0.25">
      <c r="B56" s="9" t="s">
        <v>92</v>
      </c>
      <c r="D56" s="9" t="s">
        <v>88</v>
      </c>
    </row>
    <row r="57" spans="1:19" x14ac:dyDescent="0.25">
      <c r="B57" s="9">
        <v>1</v>
      </c>
      <c r="D57" s="9" t="s">
        <v>87</v>
      </c>
    </row>
    <row r="58" spans="1:19" x14ac:dyDescent="0.25">
      <c r="B58" s="9">
        <v>2</v>
      </c>
      <c r="D58" s="9" t="s">
        <v>89</v>
      </c>
    </row>
    <row r="59" spans="1:19" x14ac:dyDescent="0.25">
      <c r="A59" s="31"/>
    </row>
  </sheetData>
  <sheetProtection password="A925" sheet="1" objects="1" scenarios="1" formatColumns="0" formatRows="0"/>
  <conditionalFormatting sqref="E15:O54">
    <cfRule type="expression" dxfId="34" priority="14" stopIfTrue="1">
      <formula>E15&gt;E$11</formula>
    </cfRule>
  </conditionalFormatting>
  <conditionalFormatting sqref="D6 E5 N1 P1">
    <cfRule type="containsBlanks" dxfId="33" priority="13" stopIfTrue="1">
      <formula>LEN(TRIM(D1))=0</formula>
    </cfRule>
  </conditionalFormatting>
  <conditionalFormatting sqref="C15:C54">
    <cfRule type="expression" dxfId="32" priority="411">
      <formula>AND(SUM($D15:$O15)&lt;&gt;0,$C15="")</formula>
    </cfRule>
  </conditionalFormatting>
  <conditionalFormatting sqref="D15:O54">
    <cfRule type="expression" dxfId="31" priority="412" stopIfTrue="1">
      <formula>AND($B15&lt;&gt;"",$C15="да",$D15="")</formula>
    </cfRule>
    <cfRule type="expression" dxfId="30" priority="413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O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view="pageBreakPreview" zoomScale="90" zoomScaleNormal="100" zoomScaleSheetLayoutView="90" workbookViewId="0">
      <selection activeCell="B15" sqref="B15:O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63" t="s">
        <v>137</v>
      </c>
      <c r="N1" s="89"/>
      <c r="O1" s="32" t="s">
        <v>15</v>
      </c>
      <c r="P1" s="90"/>
      <c r="R1" s="36" t="s">
        <v>0</v>
      </c>
    </row>
    <row r="2" spans="1:19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S2" s="9" t="s">
        <v>8</v>
      </c>
    </row>
    <row r="3" spans="1:19" x14ac:dyDescent="0.25">
      <c r="A3" s="32"/>
      <c r="B3" s="32"/>
      <c r="C3" s="34"/>
      <c r="D3" s="34" t="s">
        <v>5</v>
      </c>
      <c r="E3" s="35" t="s">
        <v>142</v>
      </c>
      <c r="F3" s="35"/>
      <c r="G3" s="35"/>
      <c r="H3" s="35"/>
      <c r="I3" s="35"/>
      <c r="J3" s="35"/>
      <c r="K3" s="35"/>
      <c r="L3" s="35"/>
      <c r="M3" s="32"/>
      <c r="N3" s="32"/>
      <c r="O3" s="32"/>
      <c r="P3" s="32"/>
      <c r="Q3" s="32"/>
      <c r="R3" s="32"/>
      <c r="S3" s="9" t="s">
        <v>23</v>
      </c>
    </row>
    <row r="4" spans="1:19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9" t="s">
        <v>107</v>
      </c>
    </row>
    <row r="5" spans="1:19" x14ac:dyDescent="0.25">
      <c r="A5" s="44"/>
      <c r="B5" s="44"/>
      <c r="C5" s="44"/>
      <c r="D5" s="34" t="s">
        <v>106</v>
      </c>
      <c r="E5" s="88"/>
      <c r="F5" s="35"/>
      <c r="G5" s="35"/>
      <c r="H5" s="35"/>
      <c r="I5" s="35"/>
      <c r="J5" s="35"/>
      <c r="K5" s="35"/>
      <c r="L5" s="35"/>
      <c r="M5" s="32"/>
      <c r="N5" s="32"/>
      <c r="O5" s="32"/>
      <c r="P5" s="11" t="s">
        <v>13</v>
      </c>
      <c r="Q5" s="11" t="s">
        <v>97</v>
      </c>
      <c r="S5" s="9" t="s">
        <v>108</v>
      </c>
    </row>
    <row r="6" spans="1:19" x14ac:dyDescent="0.25">
      <c r="A6" s="12"/>
      <c r="B6" s="55" t="s">
        <v>8</v>
      </c>
      <c r="D6" s="88"/>
      <c r="E6" s="10"/>
      <c r="F6" s="10"/>
      <c r="O6" s="11"/>
      <c r="P6" s="13" t="s">
        <v>127</v>
      </c>
      <c r="Q6" s="13"/>
      <c r="S6" s="9" t="s">
        <v>109</v>
      </c>
    </row>
    <row r="7" spans="1:19" x14ac:dyDescent="0.25">
      <c r="A7" s="14"/>
      <c r="B7" s="9" t="s">
        <v>10</v>
      </c>
      <c r="O7" s="15"/>
      <c r="P7" s="15">
        <v>15</v>
      </c>
      <c r="Q7" s="13" t="s">
        <v>98</v>
      </c>
      <c r="S7" s="9" t="s">
        <v>110</v>
      </c>
    </row>
    <row r="8" spans="1:19" x14ac:dyDescent="0.25">
      <c r="A8" s="14"/>
      <c r="B8" s="9" t="s">
        <v>14</v>
      </c>
      <c r="O8" s="15"/>
      <c r="P8" s="15">
        <v>12</v>
      </c>
      <c r="Q8" s="13" t="s">
        <v>99</v>
      </c>
      <c r="S8" s="9" t="s">
        <v>111</v>
      </c>
    </row>
    <row r="9" spans="1:19" x14ac:dyDescent="0.25">
      <c r="A9" s="14"/>
      <c r="B9" s="16" t="s">
        <v>11</v>
      </c>
      <c r="O9" s="15"/>
      <c r="P9" s="15">
        <v>8</v>
      </c>
      <c r="Q9" s="13" t="s">
        <v>100</v>
      </c>
      <c r="S9" s="9" t="s">
        <v>112</v>
      </c>
    </row>
    <row r="10" spans="1:19" x14ac:dyDescent="0.25">
      <c r="A10" s="14"/>
      <c r="B10" s="9" t="s">
        <v>81</v>
      </c>
      <c r="O10" s="15"/>
      <c r="P10" s="15">
        <v>0</v>
      </c>
      <c r="Q10" s="13" t="s">
        <v>101</v>
      </c>
      <c r="R10" s="17"/>
      <c r="S10" s="17"/>
    </row>
    <row r="11" spans="1:19" x14ac:dyDescent="0.25">
      <c r="A11" s="12"/>
      <c r="B11" s="13"/>
      <c r="C11" s="13"/>
      <c r="D11" s="11" t="s">
        <v>12</v>
      </c>
      <c r="E11" s="48">
        <v>1</v>
      </c>
      <c r="F11" s="48">
        <v>1</v>
      </c>
      <c r="G11" s="48">
        <v>1</v>
      </c>
      <c r="H11" s="48">
        <v>1</v>
      </c>
      <c r="I11" s="48">
        <v>1</v>
      </c>
      <c r="J11" s="48">
        <v>1</v>
      </c>
      <c r="K11" s="48">
        <v>1</v>
      </c>
      <c r="L11" s="48">
        <v>1</v>
      </c>
      <c r="M11" s="48">
        <v>1</v>
      </c>
      <c r="N11" s="48">
        <v>2</v>
      </c>
      <c r="O11" s="48">
        <v>5</v>
      </c>
      <c r="R11" s="17"/>
      <c r="S11" s="18" t="s">
        <v>16</v>
      </c>
    </row>
    <row r="12" spans="1:19" x14ac:dyDescent="0.25">
      <c r="A12" s="12"/>
      <c r="B12" s="13"/>
      <c r="C12" s="13"/>
      <c r="D12" s="11" t="s">
        <v>113</v>
      </c>
      <c r="E12" s="185" t="str">
        <f t="shared" ref="E12:J12" si="0">IF(COUNTIF($D$15:$D$54,"&gt;0")=0,"",SUMIFS(E$15:E$54,$D$15:$D$54,"&gt;0")/COUNTIF($D$15:$D$54,"&gt;0"))</f>
        <v/>
      </c>
      <c r="F12" s="185" t="str">
        <f t="shared" si="0"/>
        <v/>
      </c>
      <c r="G12" s="185" t="str">
        <f t="shared" si="0"/>
        <v/>
      </c>
      <c r="H12" s="185" t="str">
        <f t="shared" si="0"/>
        <v/>
      </c>
      <c r="I12" s="185" t="str">
        <f t="shared" si="0"/>
        <v/>
      </c>
      <c r="J12" s="185" t="str">
        <f t="shared" si="0"/>
        <v/>
      </c>
      <c r="K12" s="185" t="str">
        <f>IF(COUNTIF($D$15:$D$54,"&gt;0")=0,"",SUMIFS(K$15:K$54,$D$15:$D$54,"&gt;0")/COUNTIF($D$15:$D$54,"&gt;0"))</f>
        <v/>
      </c>
      <c r="L12" s="185" t="str">
        <f>IF(COUNTIF($D$15:$D$54,"&gt;0")=0,"",SUMIFS(L$15:L$54,$D$15:$D$54,"&gt;0")/COUNTIF($D$15:$D$54,"&gt;0"))</f>
        <v/>
      </c>
      <c r="M12" s="185" t="str">
        <f>IF(COUNTIF($D$15:$D$54,"&gt;0")=0,"",SUMIFS(M$15:M$54,$D$15:$D$54,"&gt;0")/COUNTIF($D$15:$D$54,"&gt;0"))</f>
        <v/>
      </c>
      <c r="N12" s="185" t="str">
        <f>IF(COUNTIF($D$15:$D$54,"&gt;0")=0,"",SUMIFS(N$15:N$54,$D$15:$D$54,"&gt;0")/COUNTIF($D$15:$D$54,"&gt;0"))</f>
        <v/>
      </c>
      <c r="O12" s="185" t="str">
        <f>IF(COUNTIF($D$15:$D$54,"&gt;0")=0,"",SUMIFS(O$15:O$54,$D$15:$D$54,"&gt;0")/COUNTIF($D$15:$D$54,"&gt;0"))</f>
        <v/>
      </c>
      <c r="R12" s="17"/>
      <c r="S12" s="18"/>
    </row>
    <row r="13" spans="1:19" ht="15.75" thickBot="1" x14ac:dyDescent="0.3">
      <c r="A13" s="12"/>
      <c r="B13" s="49"/>
      <c r="C13" s="49"/>
      <c r="D13" s="50" t="s">
        <v>114</v>
      </c>
      <c r="E13" s="186" t="str">
        <f t="shared" ref="E13:O13" si="1">IF(COUNTIF($D$15:$D$54,"&gt;0")=0,"",E12/E11)</f>
        <v/>
      </c>
      <c r="F13" s="186" t="str">
        <f t="shared" si="1"/>
        <v/>
      </c>
      <c r="G13" s="186" t="str">
        <f t="shared" si="1"/>
        <v/>
      </c>
      <c r="H13" s="186" t="str">
        <f t="shared" si="1"/>
        <v/>
      </c>
      <c r="I13" s="186" t="str">
        <f t="shared" si="1"/>
        <v/>
      </c>
      <c r="J13" s="186" t="str">
        <f t="shared" si="1"/>
        <v/>
      </c>
      <c r="K13" s="186" t="str">
        <f t="shared" si="1"/>
        <v/>
      </c>
      <c r="L13" s="186" t="str">
        <f t="shared" si="1"/>
        <v/>
      </c>
      <c r="M13" s="186" t="str">
        <f t="shared" si="1"/>
        <v/>
      </c>
      <c r="N13" s="186" t="str">
        <f t="shared" si="1"/>
        <v/>
      </c>
      <c r="O13" s="186" t="str">
        <f t="shared" si="1"/>
        <v/>
      </c>
      <c r="R13" s="17"/>
      <c r="S13" s="18"/>
    </row>
    <row r="14" spans="1:19" ht="60.75" thickBot="1" x14ac:dyDescent="0.3">
      <c r="A14" s="51" t="s">
        <v>1</v>
      </c>
      <c r="B14" s="52" t="s">
        <v>2</v>
      </c>
      <c r="C14" s="53" t="s">
        <v>128</v>
      </c>
      <c r="D14" s="54" t="s">
        <v>3</v>
      </c>
      <c r="E14" s="45">
        <v>1</v>
      </c>
      <c r="F14" s="46">
        <v>2</v>
      </c>
      <c r="G14" s="47">
        <v>3</v>
      </c>
      <c r="H14" s="47">
        <v>4</v>
      </c>
      <c r="I14" s="47">
        <v>5</v>
      </c>
      <c r="J14" s="47">
        <v>6</v>
      </c>
      <c r="K14" s="47">
        <v>7</v>
      </c>
      <c r="L14" s="46">
        <v>8</v>
      </c>
      <c r="M14" s="154">
        <v>9</v>
      </c>
      <c r="N14" s="46">
        <v>10</v>
      </c>
      <c r="O14" s="155">
        <v>11</v>
      </c>
      <c r="P14" s="19" t="s">
        <v>4</v>
      </c>
      <c r="Q14" s="20" t="str">
        <f>Q5</f>
        <v>Оценка</v>
      </c>
      <c r="R14" s="21" t="s">
        <v>91</v>
      </c>
      <c r="S14" s="22" t="s">
        <v>90</v>
      </c>
    </row>
    <row r="15" spans="1:19" x14ac:dyDescent="0.25">
      <c r="A15" s="65">
        <v>1</v>
      </c>
      <c r="B15" s="66"/>
      <c r="C15" s="67"/>
      <c r="D15" s="68"/>
      <c r="E15" s="69"/>
      <c r="F15" s="70"/>
      <c r="G15" s="71"/>
      <c r="H15" s="71"/>
      <c r="I15" s="71"/>
      <c r="J15" s="71"/>
      <c r="K15" s="71"/>
      <c r="L15" s="70"/>
      <c r="M15" s="156"/>
      <c r="N15" s="70"/>
      <c r="O15" s="157"/>
      <c r="P15" s="23" t="str">
        <f t="shared" ref="P15:P54" si="2">IF(SUM(D15)&gt;0,SUM(E15:O15),"")</f>
        <v/>
      </c>
      <c r="Q15" s="164" t="str">
        <f>IF(SUM(D15)&gt;0,IF(P15&gt;=$P$7,$Q$7,IF(P15&gt;=$P$8,$Q$8,IF(P15&gt;=$P$9,$Q$9,$Q$10))),"")</f>
        <v/>
      </c>
      <c r="R15" s="177" t="str">
        <f>IF(B15="","",IF(AND(SUM($D15)=0,COUNTA($E15:$O15)&gt;0),$D$57,IF(OR(E15&gt;E$11,F15&gt;F$11,G15&gt;G$11,H15&gt;H$11,I15&gt;I$11,J15&gt;J$11,K15&gt;K$11,L15&gt;L$11,M15&gt;M$11,N15&gt;N$11,O15&gt;O$11),$D$58,"нет")))</f>
        <v/>
      </c>
      <c r="S15" s="24" t="str">
        <f>IF(R15="","",IF(R15="нет",0,1))</f>
        <v/>
      </c>
    </row>
    <row r="16" spans="1:19" x14ac:dyDescent="0.25">
      <c r="A16" s="72">
        <v>2</v>
      </c>
      <c r="B16" s="73"/>
      <c r="C16" s="74"/>
      <c r="D16" s="75"/>
      <c r="E16" s="76"/>
      <c r="F16" s="77"/>
      <c r="G16" s="78"/>
      <c r="H16" s="78"/>
      <c r="I16" s="78"/>
      <c r="J16" s="78"/>
      <c r="K16" s="78"/>
      <c r="L16" s="77"/>
      <c r="M16" s="158"/>
      <c r="N16" s="77"/>
      <c r="O16" s="159"/>
      <c r="P16" s="25" t="str">
        <f t="shared" si="2"/>
        <v/>
      </c>
      <c r="Q16" s="166" t="str">
        <f t="shared" ref="Q16:Q54" si="3">IF(SUM(D16)&gt;0,IF(P16&gt;=$P$7,$Q$7,IF(P16&gt;=$P$8,$Q$8,IF(P16&gt;=$P$9,$Q$9,$Q$10))),"")</f>
        <v/>
      </c>
      <c r="R16" s="178" t="str">
        <f>IF(B16="","",IF(AND(SUM($D16)=0,COUNTA($E16:$O16)&gt;0),$D$57,IF(OR(E16&gt;E$11,F16&gt;F$11,G16&gt;G$11,H16&gt;H$11,I16&gt;I$11,J16&gt;J$11,K16&gt;K$11,L16&gt;L$11,M16&gt;M$11,N16&gt;N$11,O16&gt;O$11),$D$58,"нет")))</f>
        <v/>
      </c>
      <c r="S16" s="26" t="str">
        <f t="shared" ref="S16:S54" si="4">IF(R16="","",IF(R16="нет",0,1))</f>
        <v/>
      </c>
    </row>
    <row r="17" spans="1:19" x14ac:dyDescent="0.25">
      <c r="A17" s="72">
        <v>3</v>
      </c>
      <c r="B17" s="73"/>
      <c r="C17" s="74"/>
      <c r="D17" s="75"/>
      <c r="E17" s="76"/>
      <c r="F17" s="77"/>
      <c r="G17" s="78"/>
      <c r="H17" s="78"/>
      <c r="I17" s="78"/>
      <c r="J17" s="78"/>
      <c r="K17" s="78"/>
      <c r="L17" s="77"/>
      <c r="M17" s="158"/>
      <c r="N17" s="77"/>
      <c r="O17" s="159"/>
      <c r="P17" s="25" t="str">
        <f t="shared" si="2"/>
        <v/>
      </c>
      <c r="Q17" s="166" t="str">
        <f t="shared" si="3"/>
        <v/>
      </c>
      <c r="R17" s="178" t="str">
        <f>IF(B17="","",IF(AND(SUM($D17)=0,COUNTA($E17:$O17)&gt;0),$D$57,IF(OR(E17&gt;E$11,F17&gt;F$11,G17&gt;G$11,H17&gt;H$11,I17&gt;I$11,J17&gt;J$11,K17&gt;K$11,L17&gt;L$11,M17&gt;M$11,N17&gt;N$11,O17&gt;O$11),$D$58,"нет")))</f>
        <v/>
      </c>
      <c r="S17" s="26" t="str">
        <f t="shared" si="4"/>
        <v/>
      </c>
    </row>
    <row r="18" spans="1:19" x14ac:dyDescent="0.25">
      <c r="A18" s="72">
        <v>4</v>
      </c>
      <c r="B18" s="73"/>
      <c r="C18" s="74"/>
      <c r="D18" s="75"/>
      <c r="E18" s="76"/>
      <c r="F18" s="77"/>
      <c r="G18" s="78"/>
      <c r="H18" s="78"/>
      <c r="I18" s="78"/>
      <c r="J18" s="78"/>
      <c r="K18" s="78"/>
      <c r="L18" s="77"/>
      <c r="M18" s="158"/>
      <c r="N18" s="77"/>
      <c r="O18" s="159"/>
      <c r="P18" s="25" t="str">
        <f t="shared" si="2"/>
        <v/>
      </c>
      <c r="Q18" s="166" t="str">
        <f t="shared" si="3"/>
        <v/>
      </c>
      <c r="R18" s="178" t="str">
        <f>IF(B18="","",IF(AND(SUM($D18)=0,COUNTA($E18:$O18)&gt;0),$D$57,IF(OR(E18&gt;E$11,F18&gt;F$11,G18&gt;G$11,H18&gt;H$11,I18&gt;I$11,J18&gt;J$11,K18&gt;K$11,L18&gt;L$11,M18&gt;M$11,N18&gt;N$11,O18&gt;O$11),$D$58,"нет")))</f>
        <v/>
      </c>
      <c r="S18" s="26" t="str">
        <f t="shared" si="4"/>
        <v/>
      </c>
    </row>
    <row r="19" spans="1:19" ht="15.75" thickBot="1" x14ac:dyDescent="0.3">
      <c r="A19" s="79">
        <v>5</v>
      </c>
      <c r="B19" s="80"/>
      <c r="C19" s="81"/>
      <c r="D19" s="82"/>
      <c r="E19" s="83"/>
      <c r="F19" s="84"/>
      <c r="G19" s="85"/>
      <c r="H19" s="85"/>
      <c r="I19" s="85"/>
      <c r="J19" s="85"/>
      <c r="K19" s="85"/>
      <c r="L19" s="84"/>
      <c r="M19" s="160"/>
      <c r="N19" s="84"/>
      <c r="O19" s="161"/>
      <c r="P19" s="27" t="str">
        <f t="shared" si="2"/>
        <v/>
      </c>
      <c r="Q19" s="168" t="str">
        <f t="shared" si="3"/>
        <v/>
      </c>
      <c r="R19" s="179" t="str">
        <f>IF(B19="","",IF(AND(SUM($D19)=0,COUNTA($E19:$O19)&gt;0),$D$57,IF(OR(E19&gt;E$11,F19&gt;F$11,G19&gt;G$11,H19&gt;H$11,I19&gt;I$11,J19&gt;J$11,K19&gt;K$11,L19&gt;L$11,M19&gt;M$11,N19&gt;N$11,O19&gt;O$11),$D$58,"нет")))</f>
        <v/>
      </c>
      <c r="S19" s="28" t="str">
        <f t="shared" si="4"/>
        <v/>
      </c>
    </row>
    <row r="20" spans="1:19" x14ac:dyDescent="0.25">
      <c r="A20" s="86">
        <v>6</v>
      </c>
      <c r="B20" s="66"/>
      <c r="C20" s="67"/>
      <c r="D20" s="68"/>
      <c r="E20" s="69"/>
      <c r="F20" s="70"/>
      <c r="G20" s="71"/>
      <c r="H20" s="71"/>
      <c r="I20" s="71"/>
      <c r="J20" s="71"/>
      <c r="K20" s="71"/>
      <c r="L20" s="70"/>
      <c r="M20" s="156"/>
      <c r="N20" s="70"/>
      <c r="O20" s="157"/>
      <c r="P20" s="29" t="str">
        <f t="shared" si="2"/>
        <v/>
      </c>
      <c r="Q20" s="164" t="str">
        <f t="shared" si="3"/>
        <v/>
      </c>
      <c r="R20" s="177" t="str">
        <f t="shared" ref="R20:R54" si="5">IF(B20="","",IF(AND(SUM($D20)=0,COUNTA($E20:$O20)&gt;0),$D$57,IF(OR(E20&gt;E$11,F20&gt;F$11,G20&gt;G$11,H20&gt;H$11,I20&gt;I$11,J20&gt;J$11,K20&gt;K$11,L20&gt;L$11,M20&gt;M$11,N20&gt;N$11,O20&gt;O$11),$D$58,"нет")))</f>
        <v/>
      </c>
      <c r="S20" s="24" t="str">
        <f t="shared" si="4"/>
        <v/>
      </c>
    </row>
    <row r="21" spans="1:19" x14ac:dyDescent="0.25">
      <c r="A21" s="72">
        <v>7</v>
      </c>
      <c r="B21" s="73"/>
      <c r="C21" s="74"/>
      <c r="D21" s="75"/>
      <c r="E21" s="76"/>
      <c r="F21" s="77"/>
      <c r="G21" s="78"/>
      <c r="H21" s="78"/>
      <c r="I21" s="78"/>
      <c r="J21" s="78"/>
      <c r="K21" s="78"/>
      <c r="L21" s="77"/>
      <c r="M21" s="158"/>
      <c r="N21" s="77"/>
      <c r="O21" s="159"/>
      <c r="P21" s="25" t="str">
        <f t="shared" si="2"/>
        <v/>
      </c>
      <c r="Q21" s="166" t="str">
        <f t="shared" si="3"/>
        <v/>
      </c>
      <c r="R21" s="178" t="str">
        <f t="shared" si="5"/>
        <v/>
      </c>
      <c r="S21" s="26" t="str">
        <f t="shared" si="4"/>
        <v/>
      </c>
    </row>
    <row r="22" spans="1:19" x14ac:dyDescent="0.25">
      <c r="A22" s="72">
        <v>8</v>
      </c>
      <c r="B22" s="73"/>
      <c r="C22" s="74"/>
      <c r="D22" s="75"/>
      <c r="E22" s="76"/>
      <c r="F22" s="77"/>
      <c r="G22" s="78"/>
      <c r="H22" s="78"/>
      <c r="I22" s="78"/>
      <c r="J22" s="78"/>
      <c r="K22" s="78"/>
      <c r="L22" s="77"/>
      <c r="M22" s="158"/>
      <c r="N22" s="77"/>
      <c r="O22" s="159"/>
      <c r="P22" s="25" t="str">
        <f t="shared" si="2"/>
        <v/>
      </c>
      <c r="Q22" s="166" t="str">
        <f t="shared" si="3"/>
        <v/>
      </c>
      <c r="R22" s="178" t="str">
        <f t="shared" si="5"/>
        <v/>
      </c>
      <c r="S22" s="26" t="str">
        <f t="shared" si="4"/>
        <v/>
      </c>
    </row>
    <row r="23" spans="1:19" x14ac:dyDescent="0.25">
      <c r="A23" s="72">
        <v>9</v>
      </c>
      <c r="B23" s="73"/>
      <c r="C23" s="74"/>
      <c r="D23" s="75"/>
      <c r="E23" s="76"/>
      <c r="F23" s="77"/>
      <c r="G23" s="78"/>
      <c r="H23" s="78"/>
      <c r="I23" s="78"/>
      <c r="J23" s="78"/>
      <c r="K23" s="78"/>
      <c r="L23" s="77"/>
      <c r="M23" s="158"/>
      <c r="N23" s="77"/>
      <c r="O23" s="159"/>
      <c r="P23" s="25" t="str">
        <f t="shared" si="2"/>
        <v/>
      </c>
      <c r="Q23" s="166" t="str">
        <f t="shared" si="3"/>
        <v/>
      </c>
      <c r="R23" s="178" t="str">
        <f t="shared" si="5"/>
        <v/>
      </c>
      <c r="S23" s="26" t="str">
        <f t="shared" si="4"/>
        <v/>
      </c>
    </row>
    <row r="24" spans="1:19" ht="15.75" thickBot="1" x14ac:dyDescent="0.3">
      <c r="A24" s="87">
        <v>10</v>
      </c>
      <c r="B24" s="80"/>
      <c r="C24" s="81"/>
      <c r="D24" s="82"/>
      <c r="E24" s="83"/>
      <c r="F24" s="84"/>
      <c r="G24" s="85"/>
      <c r="H24" s="85"/>
      <c r="I24" s="85"/>
      <c r="J24" s="85"/>
      <c r="K24" s="85"/>
      <c r="L24" s="84"/>
      <c r="M24" s="160"/>
      <c r="N24" s="84"/>
      <c r="O24" s="161"/>
      <c r="P24" s="30" t="str">
        <f t="shared" si="2"/>
        <v/>
      </c>
      <c r="Q24" s="168" t="str">
        <f t="shared" si="3"/>
        <v/>
      </c>
      <c r="R24" s="179" t="str">
        <f t="shared" si="5"/>
        <v/>
      </c>
      <c r="S24" s="28" t="str">
        <f t="shared" si="4"/>
        <v/>
      </c>
    </row>
    <row r="25" spans="1:19" x14ac:dyDescent="0.25">
      <c r="A25" s="65">
        <v>11</v>
      </c>
      <c r="B25" s="66"/>
      <c r="C25" s="67"/>
      <c r="D25" s="68"/>
      <c r="E25" s="69"/>
      <c r="F25" s="70"/>
      <c r="G25" s="71"/>
      <c r="H25" s="71"/>
      <c r="I25" s="71"/>
      <c r="J25" s="71"/>
      <c r="K25" s="71"/>
      <c r="L25" s="70"/>
      <c r="M25" s="156"/>
      <c r="N25" s="70"/>
      <c r="O25" s="157"/>
      <c r="P25" s="23" t="str">
        <f t="shared" si="2"/>
        <v/>
      </c>
      <c r="Q25" s="164" t="str">
        <f t="shared" si="3"/>
        <v/>
      </c>
      <c r="R25" s="177" t="str">
        <f t="shared" si="5"/>
        <v/>
      </c>
      <c r="S25" s="24" t="str">
        <f t="shared" si="4"/>
        <v/>
      </c>
    </row>
    <row r="26" spans="1:19" x14ac:dyDescent="0.25">
      <c r="A26" s="72">
        <v>12</v>
      </c>
      <c r="B26" s="73"/>
      <c r="C26" s="74"/>
      <c r="D26" s="75"/>
      <c r="E26" s="76"/>
      <c r="F26" s="77"/>
      <c r="G26" s="78"/>
      <c r="H26" s="78"/>
      <c r="I26" s="78"/>
      <c r="J26" s="78"/>
      <c r="K26" s="78"/>
      <c r="L26" s="77"/>
      <c r="M26" s="158"/>
      <c r="N26" s="77"/>
      <c r="O26" s="159"/>
      <c r="P26" s="25" t="str">
        <f t="shared" si="2"/>
        <v/>
      </c>
      <c r="Q26" s="166" t="str">
        <f t="shared" si="3"/>
        <v/>
      </c>
      <c r="R26" s="178" t="str">
        <f t="shared" si="5"/>
        <v/>
      </c>
      <c r="S26" s="26" t="str">
        <f t="shared" si="4"/>
        <v/>
      </c>
    </row>
    <row r="27" spans="1:19" x14ac:dyDescent="0.25">
      <c r="A27" s="72">
        <v>13</v>
      </c>
      <c r="B27" s="73"/>
      <c r="C27" s="74"/>
      <c r="D27" s="75"/>
      <c r="E27" s="76"/>
      <c r="F27" s="77"/>
      <c r="G27" s="78"/>
      <c r="H27" s="78"/>
      <c r="I27" s="78"/>
      <c r="J27" s="78"/>
      <c r="K27" s="78"/>
      <c r="L27" s="77"/>
      <c r="M27" s="158"/>
      <c r="N27" s="77"/>
      <c r="O27" s="159"/>
      <c r="P27" s="25" t="str">
        <f t="shared" si="2"/>
        <v/>
      </c>
      <c r="Q27" s="166" t="str">
        <f t="shared" si="3"/>
        <v/>
      </c>
      <c r="R27" s="178" t="str">
        <f t="shared" si="5"/>
        <v/>
      </c>
      <c r="S27" s="26" t="str">
        <f t="shared" si="4"/>
        <v/>
      </c>
    </row>
    <row r="28" spans="1:19" x14ac:dyDescent="0.25">
      <c r="A28" s="72">
        <v>14</v>
      </c>
      <c r="B28" s="73"/>
      <c r="C28" s="74"/>
      <c r="D28" s="75"/>
      <c r="E28" s="76"/>
      <c r="F28" s="77"/>
      <c r="G28" s="78"/>
      <c r="H28" s="78"/>
      <c r="I28" s="78"/>
      <c r="J28" s="78"/>
      <c r="K28" s="78"/>
      <c r="L28" s="77"/>
      <c r="M28" s="158"/>
      <c r="N28" s="77"/>
      <c r="O28" s="159"/>
      <c r="P28" s="25" t="str">
        <f t="shared" si="2"/>
        <v/>
      </c>
      <c r="Q28" s="166" t="str">
        <f t="shared" si="3"/>
        <v/>
      </c>
      <c r="R28" s="178" t="str">
        <f t="shared" si="5"/>
        <v/>
      </c>
      <c r="S28" s="26" t="str">
        <f t="shared" si="4"/>
        <v/>
      </c>
    </row>
    <row r="29" spans="1:19" ht="15.75" thickBot="1" x14ac:dyDescent="0.3">
      <c r="A29" s="79">
        <v>15</v>
      </c>
      <c r="B29" s="80"/>
      <c r="C29" s="81"/>
      <c r="D29" s="82"/>
      <c r="E29" s="83"/>
      <c r="F29" s="84"/>
      <c r="G29" s="85"/>
      <c r="H29" s="85"/>
      <c r="I29" s="85"/>
      <c r="J29" s="85"/>
      <c r="K29" s="85"/>
      <c r="L29" s="84"/>
      <c r="M29" s="160"/>
      <c r="N29" s="84"/>
      <c r="O29" s="161"/>
      <c r="P29" s="27" t="str">
        <f t="shared" si="2"/>
        <v/>
      </c>
      <c r="Q29" s="168" t="str">
        <f t="shared" si="3"/>
        <v/>
      </c>
      <c r="R29" s="179" t="str">
        <f t="shared" si="5"/>
        <v/>
      </c>
      <c r="S29" s="28" t="str">
        <f t="shared" si="4"/>
        <v/>
      </c>
    </row>
    <row r="30" spans="1:19" x14ac:dyDescent="0.25">
      <c r="A30" s="86">
        <v>16</v>
      </c>
      <c r="B30" s="66"/>
      <c r="C30" s="67"/>
      <c r="D30" s="68"/>
      <c r="E30" s="69"/>
      <c r="F30" s="70"/>
      <c r="G30" s="71"/>
      <c r="H30" s="71"/>
      <c r="I30" s="71"/>
      <c r="J30" s="71"/>
      <c r="K30" s="71"/>
      <c r="L30" s="70"/>
      <c r="M30" s="156"/>
      <c r="N30" s="70"/>
      <c r="O30" s="157"/>
      <c r="P30" s="29" t="str">
        <f t="shared" si="2"/>
        <v/>
      </c>
      <c r="Q30" s="164" t="str">
        <f t="shared" si="3"/>
        <v/>
      </c>
      <c r="R30" s="177" t="str">
        <f t="shared" si="5"/>
        <v/>
      </c>
      <c r="S30" s="24" t="str">
        <f t="shared" si="4"/>
        <v/>
      </c>
    </row>
    <row r="31" spans="1:19" x14ac:dyDescent="0.25">
      <c r="A31" s="72">
        <v>17</v>
      </c>
      <c r="B31" s="73"/>
      <c r="C31" s="74"/>
      <c r="D31" s="75"/>
      <c r="E31" s="76"/>
      <c r="F31" s="77"/>
      <c r="G31" s="78"/>
      <c r="H31" s="78"/>
      <c r="I31" s="78"/>
      <c r="J31" s="78"/>
      <c r="K31" s="78"/>
      <c r="L31" s="77"/>
      <c r="M31" s="158"/>
      <c r="N31" s="77"/>
      <c r="O31" s="159"/>
      <c r="P31" s="25" t="str">
        <f t="shared" si="2"/>
        <v/>
      </c>
      <c r="Q31" s="166" t="str">
        <f t="shared" si="3"/>
        <v/>
      </c>
      <c r="R31" s="178" t="str">
        <f t="shared" si="5"/>
        <v/>
      </c>
      <c r="S31" s="26" t="str">
        <f t="shared" si="4"/>
        <v/>
      </c>
    </row>
    <row r="32" spans="1:19" x14ac:dyDescent="0.25">
      <c r="A32" s="72">
        <v>18</v>
      </c>
      <c r="B32" s="73"/>
      <c r="C32" s="74"/>
      <c r="D32" s="75"/>
      <c r="E32" s="76"/>
      <c r="F32" s="77"/>
      <c r="G32" s="78"/>
      <c r="H32" s="78"/>
      <c r="I32" s="78"/>
      <c r="J32" s="78"/>
      <c r="K32" s="78"/>
      <c r="L32" s="77"/>
      <c r="M32" s="158"/>
      <c r="N32" s="77"/>
      <c r="O32" s="159"/>
      <c r="P32" s="25" t="str">
        <f t="shared" si="2"/>
        <v/>
      </c>
      <c r="Q32" s="166" t="str">
        <f t="shared" si="3"/>
        <v/>
      </c>
      <c r="R32" s="178" t="str">
        <f t="shared" si="5"/>
        <v/>
      </c>
      <c r="S32" s="26" t="str">
        <f t="shared" si="4"/>
        <v/>
      </c>
    </row>
    <row r="33" spans="1:19" x14ac:dyDescent="0.25">
      <c r="A33" s="72">
        <v>19</v>
      </c>
      <c r="B33" s="73"/>
      <c r="C33" s="74"/>
      <c r="D33" s="75"/>
      <c r="E33" s="76"/>
      <c r="F33" s="77"/>
      <c r="G33" s="78"/>
      <c r="H33" s="78"/>
      <c r="I33" s="78"/>
      <c r="J33" s="78"/>
      <c r="K33" s="78"/>
      <c r="L33" s="77"/>
      <c r="M33" s="158"/>
      <c r="N33" s="77"/>
      <c r="O33" s="159"/>
      <c r="P33" s="25" t="str">
        <f t="shared" si="2"/>
        <v/>
      </c>
      <c r="Q33" s="166" t="str">
        <f t="shared" si="3"/>
        <v/>
      </c>
      <c r="R33" s="178" t="str">
        <f t="shared" si="5"/>
        <v/>
      </c>
      <c r="S33" s="26" t="str">
        <f t="shared" si="4"/>
        <v/>
      </c>
    </row>
    <row r="34" spans="1:19" ht="15.75" thickBot="1" x14ac:dyDescent="0.3">
      <c r="A34" s="87">
        <v>20</v>
      </c>
      <c r="B34" s="80"/>
      <c r="C34" s="81"/>
      <c r="D34" s="82"/>
      <c r="E34" s="83"/>
      <c r="F34" s="84"/>
      <c r="G34" s="85"/>
      <c r="H34" s="85"/>
      <c r="I34" s="85"/>
      <c r="J34" s="85"/>
      <c r="K34" s="85"/>
      <c r="L34" s="84"/>
      <c r="M34" s="160"/>
      <c r="N34" s="84"/>
      <c r="O34" s="161"/>
      <c r="P34" s="30" t="str">
        <f t="shared" si="2"/>
        <v/>
      </c>
      <c r="Q34" s="168" t="str">
        <f t="shared" si="3"/>
        <v/>
      </c>
      <c r="R34" s="179" t="str">
        <f t="shared" si="5"/>
        <v/>
      </c>
      <c r="S34" s="28" t="str">
        <f t="shared" si="4"/>
        <v/>
      </c>
    </row>
    <row r="35" spans="1:19" x14ac:dyDescent="0.25">
      <c r="A35" s="65">
        <v>21</v>
      </c>
      <c r="B35" s="66"/>
      <c r="C35" s="67"/>
      <c r="D35" s="68"/>
      <c r="E35" s="69"/>
      <c r="F35" s="70"/>
      <c r="G35" s="71"/>
      <c r="H35" s="71"/>
      <c r="I35" s="71"/>
      <c r="J35" s="71"/>
      <c r="K35" s="71"/>
      <c r="L35" s="70"/>
      <c r="M35" s="156"/>
      <c r="N35" s="70"/>
      <c r="O35" s="157"/>
      <c r="P35" s="23" t="str">
        <f t="shared" si="2"/>
        <v/>
      </c>
      <c r="Q35" s="164" t="str">
        <f t="shared" si="3"/>
        <v/>
      </c>
      <c r="R35" s="177" t="str">
        <f t="shared" si="5"/>
        <v/>
      </c>
      <c r="S35" s="24" t="str">
        <f t="shared" si="4"/>
        <v/>
      </c>
    </row>
    <row r="36" spans="1:19" x14ac:dyDescent="0.25">
      <c r="A36" s="72">
        <v>22</v>
      </c>
      <c r="B36" s="73"/>
      <c r="C36" s="74"/>
      <c r="D36" s="75"/>
      <c r="E36" s="76"/>
      <c r="F36" s="77"/>
      <c r="G36" s="78"/>
      <c r="H36" s="78"/>
      <c r="I36" s="78"/>
      <c r="J36" s="78"/>
      <c r="K36" s="78"/>
      <c r="L36" s="77"/>
      <c r="M36" s="158"/>
      <c r="N36" s="77"/>
      <c r="O36" s="159"/>
      <c r="P36" s="25" t="str">
        <f t="shared" si="2"/>
        <v/>
      </c>
      <c r="Q36" s="166" t="str">
        <f t="shared" si="3"/>
        <v/>
      </c>
      <c r="R36" s="178" t="str">
        <f t="shared" si="5"/>
        <v/>
      </c>
      <c r="S36" s="26" t="str">
        <f t="shared" si="4"/>
        <v/>
      </c>
    </row>
    <row r="37" spans="1:19" x14ac:dyDescent="0.25">
      <c r="A37" s="72">
        <v>23</v>
      </c>
      <c r="B37" s="73"/>
      <c r="C37" s="74"/>
      <c r="D37" s="75"/>
      <c r="E37" s="76"/>
      <c r="F37" s="77"/>
      <c r="G37" s="78"/>
      <c r="H37" s="78"/>
      <c r="I37" s="78"/>
      <c r="J37" s="78"/>
      <c r="K37" s="78"/>
      <c r="L37" s="77"/>
      <c r="M37" s="158"/>
      <c r="N37" s="77"/>
      <c r="O37" s="159"/>
      <c r="P37" s="25" t="str">
        <f t="shared" si="2"/>
        <v/>
      </c>
      <c r="Q37" s="166" t="str">
        <f t="shared" si="3"/>
        <v/>
      </c>
      <c r="R37" s="178" t="str">
        <f t="shared" si="5"/>
        <v/>
      </c>
      <c r="S37" s="26" t="str">
        <f t="shared" si="4"/>
        <v/>
      </c>
    </row>
    <row r="38" spans="1:19" x14ac:dyDescent="0.25">
      <c r="A38" s="72">
        <v>24</v>
      </c>
      <c r="B38" s="73"/>
      <c r="C38" s="74"/>
      <c r="D38" s="75"/>
      <c r="E38" s="76"/>
      <c r="F38" s="77"/>
      <c r="G38" s="78"/>
      <c r="H38" s="78"/>
      <c r="I38" s="78"/>
      <c r="J38" s="78"/>
      <c r="K38" s="78"/>
      <c r="L38" s="77"/>
      <c r="M38" s="158"/>
      <c r="N38" s="77"/>
      <c r="O38" s="159"/>
      <c r="P38" s="25" t="str">
        <f t="shared" si="2"/>
        <v/>
      </c>
      <c r="Q38" s="166" t="str">
        <f t="shared" si="3"/>
        <v/>
      </c>
      <c r="R38" s="178" t="str">
        <f t="shared" si="5"/>
        <v/>
      </c>
      <c r="S38" s="26" t="str">
        <f t="shared" si="4"/>
        <v/>
      </c>
    </row>
    <row r="39" spans="1:19" ht="15.75" thickBot="1" x14ac:dyDescent="0.3">
      <c r="A39" s="79">
        <v>25</v>
      </c>
      <c r="B39" s="80"/>
      <c r="C39" s="81"/>
      <c r="D39" s="82"/>
      <c r="E39" s="83"/>
      <c r="F39" s="84"/>
      <c r="G39" s="85"/>
      <c r="H39" s="85"/>
      <c r="I39" s="85"/>
      <c r="J39" s="85"/>
      <c r="K39" s="85"/>
      <c r="L39" s="84"/>
      <c r="M39" s="160"/>
      <c r="N39" s="84"/>
      <c r="O39" s="161"/>
      <c r="P39" s="27" t="str">
        <f t="shared" si="2"/>
        <v/>
      </c>
      <c r="Q39" s="168" t="str">
        <f t="shared" si="3"/>
        <v/>
      </c>
      <c r="R39" s="179" t="str">
        <f>IF(B39="","",IF(AND(SUM($D39)=0,COUNTA($E39:$O39)&gt;0),$D$57,IF(OR(E39&gt;E$11,F39&gt;F$11,G39&gt;G$11,H39&gt;H$11,I39&gt;I$11,J39&gt;J$11,K39&gt;K$11,L39&gt;L$11,M39&gt;M$11,N39&gt;N$11,O39&gt;O$11),$D$58,"нет")))</f>
        <v/>
      </c>
      <c r="S39" s="28" t="str">
        <f t="shared" si="4"/>
        <v/>
      </c>
    </row>
    <row r="40" spans="1:19" x14ac:dyDescent="0.25">
      <c r="A40" s="65">
        <v>26</v>
      </c>
      <c r="B40" s="66"/>
      <c r="C40" s="67"/>
      <c r="D40" s="68"/>
      <c r="E40" s="69"/>
      <c r="F40" s="70"/>
      <c r="G40" s="71"/>
      <c r="H40" s="71"/>
      <c r="I40" s="71"/>
      <c r="J40" s="71"/>
      <c r="K40" s="71"/>
      <c r="L40" s="70"/>
      <c r="M40" s="156"/>
      <c r="N40" s="70"/>
      <c r="O40" s="157"/>
      <c r="P40" s="23" t="str">
        <f t="shared" si="2"/>
        <v/>
      </c>
      <c r="Q40" s="164" t="str">
        <f t="shared" si="3"/>
        <v/>
      </c>
      <c r="R40" s="177" t="str">
        <f t="shared" si="5"/>
        <v/>
      </c>
      <c r="S40" s="24" t="str">
        <f t="shared" si="4"/>
        <v/>
      </c>
    </row>
    <row r="41" spans="1:19" x14ac:dyDescent="0.25">
      <c r="A41" s="72">
        <v>27</v>
      </c>
      <c r="B41" s="73"/>
      <c r="C41" s="74"/>
      <c r="D41" s="75"/>
      <c r="E41" s="76"/>
      <c r="F41" s="77"/>
      <c r="G41" s="78"/>
      <c r="H41" s="78"/>
      <c r="I41" s="78"/>
      <c r="J41" s="78"/>
      <c r="K41" s="78"/>
      <c r="L41" s="77"/>
      <c r="M41" s="158"/>
      <c r="N41" s="77"/>
      <c r="O41" s="159"/>
      <c r="P41" s="25" t="str">
        <f t="shared" si="2"/>
        <v/>
      </c>
      <c r="Q41" s="166" t="str">
        <f t="shared" si="3"/>
        <v/>
      </c>
      <c r="R41" s="178" t="str">
        <f t="shared" si="5"/>
        <v/>
      </c>
      <c r="S41" s="26" t="str">
        <f t="shared" si="4"/>
        <v/>
      </c>
    </row>
    <row r="42" spans="1:19" x14ac:dyDescent="0.25">
      <c r="A42" s="72">
        <v>28</v>
      </c>
      <c r="B42" s="73"/>
      <c r="C42" s="74"/>
      <c r="D42" s="75"/>
      <c r="E42" s="76"/>
      <c r="F42" s="77"/>
      <c r="G42" s="78"/>
      <c r="H42" s="78"/>
      <c r="I42" s="78"/>
      <c r="J42" s="78"/>
      <c r="K42" s="78"/>
      <c r="L42" s="77"/>
      <c r="M42" s="158"/>
      <c r="N42" s="77"/>
      <c r="O42" s="159"/>
      <c r="P42" s="25" t="str">
        <f t="shared" si="2"/>
        <v/>
      </c>
      <c r="Q42" s="166" t="str">
        <f t="shared" si="3"/>
        <v/>
      </c>
      <c r="R42" s="178" t="str">
        <f t="shared" si="5"/>
        <v/>
      </c>
      <c r="S42" s="26" t="str">
        <f t="shared" si="4"/>
        <v/>
      </c>
    </row>
    <row r="43" spans="1:19" x14ac:dyDescent="0.25">
      <c r="A43" s="72">
        <v>29</v>
      </c>
      <c r="B43" s="73"/>
      <c r="C43" s="74"/>
      <c r="D43" s="75"/>
      <c r="E43" s="76"/>
      <c r="F43" s="77"/>
      <c r="G43" s="78"/>
      <c r="H43" s="78"/>
      <c r="I43" s="78"/>
      <c r="J43" s="78"/>
      <c r="K43" s="78"/>
      <c r="L43" s="77"/>
      <c r="M43" s="158"/>
      <c r="N43" s="77"/>
      <c r="O43" s="159"/>
      <c r="P43" s="25" t="str">
        <f t="shared" si="2"/>
        <v/>
      </c>
      <c r="Q43" s="166" t="str">
        <f t="shared" si="3"/>
        <v/>
      </c>
      <c r="R43" s="178" t="str">
        <f t="shared" si="5"/>
        <v/>
      </c>
      <c r="S43" s="26" t="str">
        <f t="shared" si="4"/>
        <v/>
      </c>
    </row>
    <row r="44" spans="1:19" ht="15.75" thickBot="1" x14ac:dyDescent="0.3">
      <c r="A44" s="79">
        <v>30</v>
      </c>
      <c r="B44" s="80"/>
      <c r="C44" s="81"/>
      <c r="D44" s="82"/>
      <c r="E44" s="83"/>
      <c r="F44" s="84"/>
      <c r="G44" s="85"/>
      <c r="H44" s="85"/>
      <c r="I44" s="85"/>
      <c r="J44" s="85"/>
      <c r="K44" s="85"/>
      <c r="L44" s="84"/>
      <c r="M44" s="160"/>
      <c r="N44" s="84"/>
      <c r="O44" s="161"/>
      <c r="P44" s="27" t="str">
        <f t="shared" si="2"/>
        <v/>
      </c>
      <c r="Q44" s="168" t="str">
        <f t="shared" si="3"/>
        <v/>
      </c>
      <c r="R44" s="179" t="str">
        <f t="shared" si="5"/>
        <v/>
      </c>
      <c r="S44" s="28" t="str">
        <f t="shared" si="4"/>
        <v/>
      </c>
    </row>
    <row r="45" spans="1:19" x14ac:dyDescent="0.25">
      <c r="A45" s="65">
        <v>31</v>
      </c>
      <c r="B45" s="66"/>
      <c r="C45" s="67"/>
      <c r="D45" s="68"/>
      <c r="E45" s="69"/>
      <c r="F45" s="70"/>
      <c r="G45" s="71"/>
      <c r="H45" s="71"/>
      <c r="I45" s="71"/>
      <c r="J45" s="71"/>
      <c r="K45" s="71"/>
      <c r="L45" s="70"/>
      <c r="M45" s="156"/>
      <c r="N45" s="70"/>
      <c r="O45" s="157"/>
      <c r="P45" s="23" t="str">
        <f t="shared" si="2"/>
        <v/>
      </c>
      <c r="Q45" s="164" t="str">
        <f t="shared" si="3"/>
        <v/>
      </c>
      <c r="R45" s="177" t="str">
        <f t="shared" si="5"/>
        <v/>
      </c>
      <c r="S45" s="24" t="str">
        <f t="shared" si="4"/>
        <v/>
      </c>
    </row>
    <row r="46" spans="1:19" x14ac:dyDescent="0.25">
      <c r="A46" s="72">
        <v>32</v>
      </c>
      <c r="B46" s="73"/>
      <c r="C46" s="74"/>
      <c r="D46" s="75"/>
      <c r="E46" s="76"/>
      <c r="F46" s="77"/>
      <c r="G46" s="78"/>
      <c r="H46" s="78"/>
      <c r="I46" s="78"/>
      <c r="J46" s="78"/>
      <c r="K46" s="78"/>
      <c r="L46" s="77"/>
      <c r="M46" s="158"/>
      <c r="N46" s="77"/>
      <c r="O46" s="159"/>
      <c r="P46" s="25" t="str">
        <f t="shared" si="2"/>
        <v/>
      </c>
      <c r="Q46" s="166" t="str">
        <f t="shared" si="3"/>
        <v/>
      </c>
      <c r="R46" s="178" t="str">
        <f t="shared" si="5"/>
        <v/>
      </c>
      <c r="S46" s="26" t="str">
        <f t="shared" si="4"/>
        <v/>
      </c>
    </row>
    <row r="47" spans="1:19" x14ac:dyDescent="0.25">
      <c r="A47" s="72">
        <v>33</v>
      </c>
      <c r="B47" s="73"/>
      <c r="C47" s="74"/>
      <c r="D47" s="75"/>
      <c r="E47" s="76"/>
      <c r="F47" s="77"/>
      <c r="G47" s="78"/>
      <c r="H47" s="78"/>
      <c r="I47" s="78"/>
      <c r="J47" s="78"/>
      <c r="K47" s="78"/>
      <c r="L47" s="77"/>
      <c r="M47" s="158"/>
      <c r="N47" s="77"/>
      <c r="O47" s="159"/>
      <c r="P47" s="25" t="str">
        <f t="shared" si="2"/>
        <v/>
      </c>
      <c r="Q47" s="166" t="str">
        <f t="shared" si="3"/>
        <v/>
      </c>
      <c r="R47" s="178" t="str">
        <f t="shared" si="5"/>
        <v/>
      </c>
      <c r="S47" s="26" t="str">
        <f t="shared" si="4"/>
        <v/>
      </c>
    </row>
    <row r="48" spans="1:19" x14ac:dyDescent="0.25">
      <c r="A48" s="72">
        <v>34</v>
      </c>
      <c r="B48" s="73"/>
      <c r="C48" s="74"/>
      <c r="D48" s="75"/>
      <c r="E48" s="76"/>
      <c r="F48" s="77"/>
      <c r="G48" s="78"/>
      <c r="H48" s="78"/>
      <c r="I48" s="78"/>
      <c r="J48" s="78"/>
      <c r="K48" s="78"/>
      <c r="L48" s="77"/>
      <c r="M48" s="158"/>
      <c r="N48" s="77"/>
      <c r="O48" s="159"/>
      <c r="P48" s="25" t="str">
        <f t="shared" si="2"/>
        <v/>
      </c>
      <c r="Q48" s="166" t="str">
        <f t="shared" si="3"/>
        <v/>
      </c>
      <c r="R48" s="178" t="str">
        <f t="shared" si="5"/>
        <v/>
      </c>
      <c r="S48" s="26" t="str">
        <f t="shared" si="4"/>
        <v/>
      </c>
    </row>
    <row r="49" spans="1:19" ht="15.75" thickBot="1" x14ac:dyDescent="0.3">
      <c r="A49" s="79">
        <v>35</v>
      </c>
      <c r="B49" s="80"/>
      <c r="C49" s="81"/>
      <c r="D49" s="82"/>
      <c r="E49" s="83"/>
      <c r="F49" s="84"/>
      <c r="G49" s="85"/>
      <c r="H49" s="85"/>
      <c r="I49" s="85"/>
      <c r="J49" s="85"/>
      <c r="K49" s="85"/>
      <c r="L49" s="84"/>
      <c r="M49" s="160"/>
      <c r="N49" s="84"/>
      <c r="O49" s="161"/>
      <c r="P49" s="27" t="str">
        <f t="shared" si="2"/>
        <v/>
      </c>
      <c r="Q49" s="168" t="str">
        <f t="shared" si="3"/>
        <v/>
      </c>
      <c r="R49" s="179" t="str">
        <f t="shared" si="5"/>
        <v/>
      </c>
      <c r="S49" s="28" t="str">
        <f t="shared" si="4"/>
        <v/>
      </c>
    </row>
    <row r="50" spans="1:19" x14ac:dyDescent="0.25">
      <c r="A50" s="65">
        <v>36</v>
      </c>
      <c r="B50" s="66"/>
      <c r="C50" s="67"/>
      <c r="D50" s="68"/>
      <c r="E50" s="69"/>
      <c r="F50" s="70"/>
      <c r="G50" s="71"/>
      <c r="H50" s="71"/>
      <c r="I50" s="71"/>
      <c r="J50" s="71"/>
      <c r="K50" s="71"/>
      <c r="L50" s="70"/>
      <c r="M50" s="156"/>
      <c r="N50" s="70"/>
      <c r="O50" s="157"/>
      <c r="P50" s="23" t="str">
        <f t="shared" si="2"/>
        <v/>
      </c>
      <c r="Q50" s="164" t="str">
        <f t="shared" si="3"/>
        <v/>
      </c>
      <c r="R50" s="177" t="str">
        <f t="shared" si="5"/>
        <v/>
      </c>
      <c r="S50" s="24" t="str">
        <f t="shared" si="4"/>
        <v/>
      </c>
    </row>
    <row r="51" spans="1:19" x14ac:dyDescent="0.25">
      <c r="A51" s="72">
        <v>37</v>
      </c>
      <c r="B51" s="73"/>
      <c r="C51" s="74"/>
      <c r="D51" s="75"/>
      <c r="E51" s="76"/>
      <c r="F51" s="77"/>
      <c r="G51" s="78"/>
      <c r="H51" s="78"/>
      <c r="I51" s="78"/>
      <c r="J51" s="78"/>
      <c r="K51" s="78"/>
      <c r="L51" s="77"/>
      <c r="M51" s="158"/>
      <c r="N51" s="77"/>
      <c r="O51" s="159"/>
      <c r="P51" s="25" t="str">
        <f t="shared" si="2"/>
        <v/>
      </c>
      <c r="Q51" s="166" t="str">
        <f t="shared" si="3"/>
        <v/>
      </c>
      <c r="R51" s="178" t="str">
        <f t="shared" si="5"/>
        <v/>
      </c>
      <c r="S51" s="26" t="str">
        <f t="shared" si="4"/>
        <v/>
      </c>
    </row>
    <row r="52" spans="1:19" x14ac:dyDescent="0.25">
      <c r="A52" s="72">
        <v>38</v>
      </c>
      <c r="B52" s="73"/>
      <c r="C52" s="74"/>
      <c r="D52" s="75"/>
      <c r="E52" s="76"/>
      <c r="F52" s="77"/>
      <c r="G52" s="78"/>
      <c r="H52" s="78"/>
      <c r="I52" s="78"/>
      <c r="J52" s="78"/>
      <c r="K52" s="78"/>
      <c r="L52" s="77"/>
      <c r="M52" s="158"/>
      <c r="N52" s="77"/>
      <c r="O52" s="159"/>
      <c r="P52" s="25" t="str">
        <f t="shared" si="2"/>
        <v/>
      </c>
      <c r="Q52" s="166" t="str">
        <f t="shared" si="3"/>
        <v/>
      </c>
      <c r="R52" s="178" t="str">
        <f t="shared" si="5"/>
        <v/>
      </c>
      <c r="S52" s="26" t="str">
        <f t="shared" si="4"/>
        <v/>
      </c>
    </row>
    <row r="53" spans="1:19" x14ac:dyDescent="0.25">
      <c r="A53" s="72">
        <v>39</v>
      </c>
      <c r="B53" s="73"/>
      <c r="C53" s="74"/>
      <c r="D53" s="75"/>
      <c r="E53" s="76"/>
      <c r="F53" s="77"/>
      <c r="G53" s="78"/>
      <c r="H53" s="78"/>
      <c r="I53" s="78"/>
      <c r="J53" s="78"/>
      <c r="K53" s="78"/>
      <c r="L53" s="77"/>
      <c r="M53" s="158"/>
      <c r="N53" s="77"/>
      <c r="O53" s="159"/>
      <c r="P53" s="25" t="str">
        <f t="shared" si="2"/>
        <v/>
      </c>
      <c r="Q53" s="166" t="str">
        <f t="shared" si="3"/>
        <v/>
      </c>
      <c r="R53" s="178" t="str">
        <f t="shared" si="5"/>
        <v/>
      </c>
      <c r="S53" s="26" t="str">
        <f t="shared" si="4"/>
        <v/>
      </c>
    </row>
    <row r="54" spans="1:19" ht="15.75" thickBot="1" x14ac:dyDescent="0.3">
      <c r="A54" s="79">
        <v>40</v>
      </c>
      <c r="B54" s="80"/>
      <c r="C54" s="81"/>
      <c r="D54" s="82"/>
      <c r="E54" s="83"/>
      <c r="F54" s="84"/>
      <c r="G54" s="85"/>
      <c r="H54" s="85"/>
      <c r="I54" s="85"/>
      <c r="J54" s="85"/>
      <c r="K54" s="85"/>
      <c r="L54" s="84"/>
      <c r="M54" s="160"/>
      <c r="N54" s="84"/>
      <c r="O54" s="161"/>
      <c r="P54" s="27" t="str">
        <f t="shared" si="2"/>
        <v/>
      </c>
      <c r="Q54" s="168" t="str">
        <f t="shared" si="3"/>
        <v/>
      </c>
      <c r="R54" s="179" t="str">
        <f t="shared" si="5"/>
        <v/>
      </c>
      <c r="S54" s="28" t="str">
        <f t="shared" si="4"/>
        <v/>
      </c>
    </row>
    <row r="56" spans="1:19" x14ac:dyDescent="0.25">
      <c r="B56" s="9" t="s">
        <v>92</v>
      </c>
      <c r="D56" s="9" t="s">
        <v>88</v>
      </c>
    </row>
    <row r="57" spans="1:19" x14ac:dyDescent="0.25">
      <c r="B57" s="9">
        <v>1</v>
      </c>
      <c r="D57" s="9" t="s">
        <v>87</v>
      </c>
    </row>
    <row r="58" spans="1:19" x14ac:dyDescent="0.25">
      <c r="B58" s="9">
        <v>2</v>
      </c>
      <c r="D58" s="9" t="s">
        <v>89</v>
      </c>
    </row>
    <row r="59" spans="1:19" x14ac:dyDescent="0.25">
      <c r="A59" s="31"/>
    </row>
  </sheetData>
  <sheetProtection password="A925" sheet="1" objects="1" scenarios="1" formatColumns="0" formatRows="0"/>
  <conditionalFormatting sqref="E15:O54">
    <cfRule type="expression" dxfId="29" priority="14" stopIfTrue="1">
      <formula>E15&gt;E$11</formula>
    </cfRule>
  </conditionalFormatting>
  <conditionalFormatting sqref="D6 E5 N1 P1">
    <cfRule type="containsBlanks" dxfId="28" priority="13" stopIfTrue="1">
      <formula>LEN(TRIM(D1))=0</formula>
    </cfRule>
  </conditionalFormatting>
  <conditionalFormatting sqref="C15:C54">
    <cfRule type="expression" dxfId="27" priority="416">
      <formula>AND(SUM($D15:$O15)&lt;&gt;0,$C15="")</formula>
    </cfRule>
  </conditionalFormatting>
  <conditionalFormatting sqref="D15:O54">
    <cfRule type="expression" dxfId="26" priority="417" stopIfTrue="1">
      <formula>AND($B15&lt;&gt;"",$C15="да",$D15="")</formula>
    </cfRule>
    <cfRule type="expression" dxfId="25" priority="418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O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view="pageBreakPreview" zoomScale="90" zoomScaleNormal="100" zoomScaleSheetLayoutView="90" workbookViewId="0">
      <selection activeCell="B15" sqref="B15:O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63" t="s">
        <v>137</v>
      </c>
      <c r="N1" s="89"/>
      <c r="O1" s="32" t="s">
        <v>15</v>
      </c>
      <c r="P1" s="90"/>
      <c r="R1" s="36" t="s">
        <v>0</v>
      </c>
    </row>
    <row r="2" spans="1:19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S2" s="9" t="s">
        <v>8</v>
      </c>
    </row>
    <row r="3" spans="1:19" x14ac:dyDescent="0.25">
      <c r="A3" s="32"/>
      <c r="B3" s="32"/>
      <c r="C3" s="34"/>
      <c r="D3" s="34" t="s">
        <v>5</v>
      </c>
      <c r="E3" s="35" t="s">
        <v>142</v>
      </c>
      <c r="F3" s="35"/>
      <c r="G3" s="35"/>
      <c r="H3" s="35"/>
      <c r="I3" s="35"/>
      <c r="J3" s="35"/>
      <c r="K3" s="35"/>
      <c r="L3" s="35"/>
      <c r="M3" s="32"/>
      <c r="N3" s="32"/>
      <c r="O3" s="32"/>
      <c r="P3" s="32"/>
      <c r="Q3" s="32"/>
      <c r="R3" s="32"/>
      <c r="S3" s="9" t="s">
        <v>23</v>
      </c>
    </row>
    <row r="4" spans="1:19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9" t="s">
        <v>107</v>
      </c>
    </row>
    <row r="5" spans="1:19" x14ac:dyDescent="0.25">
      <c r="A5" s="44"/>
      <c r="B5" s="44"/>
      <c r="C5" s="44"/>
      <c r="D5" s="34" t="s">
        <v>106</v>
      </c>
      <c r="E5" s="88"/>
      <c r="F5" s="35"/>
      <c r="G5" s="35"/>
      <c r="H5" s="35"/>
      <c r="I5" s="35"/>
      <c r="J5" s="35"/>
      <c r="K5" s="35"/>
      <c r="L5" s="35"/>
      <c r="M5" s="32"/>
      <c r="N5" s="32"/>
      <c r="O5" s="32"/>
      <c r="P5" s="11" t="s">
        <v>13</v>
      </c>
      <c r="Q5" s="11" t="s">
        <v>97</v>
      </c>
      <c r="S5" s="9" t="s">
        <v>108</v>
      </c>
    </row>
    <row r="6" spans="1:19" x14ac:dyDescent="0.25">
      <c r="A6" s="12"/>
      <c r="B6" s="55" t="s">
        <v>8</v>
      </c>
      <c r="D6" s="88"/>
      <c r="E6" s="10"/>
      <c r="F6" s="10"/>
      <c r="O6" s="11"/>
      <c r="P6" s="13" t="s">
        <v>127</v>
      </c>
      <c r="Q6" s="13"/>
      <c r="S6" s="9" t="s">
        <v>109</v>
      </c>
    </row>
    <row r="7" spans="1:19" x14ac:dyDescent="0.25">
      <c r="A7" s="14"/>
      <c r="B7" s="9" t="s">
        <v>10</v>
      </c>
      <c r="O7" s="15"/>
      <c r="P7" s="15">
        <v>15</v>
      </c>
      <c r="Q7" s="13" t="s">
        <v>98</v>
      </c>
      <c r="S7" s="9" t="s">
        <v>110</v>
      </c>
    </row>
    <row r="8" spans="1:19" x14ac:dyDescent="0.25">
      <c r="A8" s="14"/>
      <c r="B8" s="9" t="s">
        <v>14</v>
      </c>
      <c r="O8" s="15"/>
      <c r="P8" s="15">
        <v>12</v>
      </c>
      <c r="Q8" s="13" t="s">
        <v>99</v>
      </c>
      <c r="S8" s="9" t="s">
        <v>111</v>
      </c>
    </row>
    <row r="9" spans="1:19" x14ac:dyDescent="0.25">
      <c r="A9" s="14"/>
      <c r="B9" s="16" t="s">
        <v>11</v>
      </c>
      <c r="O9" s="15"/>
      <c r="P9" s="15">
        <v>8</v>
      </c>
      <c r="Q9" s="13" t="s">
        <v>100</v>
      </c>
      <c r="S9" s="9" t="s">
        <v>112</v>
      </c>
    </row>
    <row r="10" spans="1:19" x14ac:dyDescent="0.25">
      <c r="A10" s="14"/>
      <c r="B10" s="9" t="s">
        <v>81</v>
      </c>
      <c r="O10" s="15"/>
      <c r="P10" s="15">
        <v>0</v>
      </c>
      <c r="Q10" s="13" t="s">
        <v>101</v>
      </c>
      <c r="R10" s="17"/>
      <c r="S10" s="17"/>
    </row>
    <row r="11" spans="1:19" x14ac:dyDescent="0.25">
      <c r="A11" s="12"/>
      <c r="B11" s="13"/>
      <c r="C11" s="13"/>
      <c r="D11" s="11" t="s">
        <v>12</v>
      </c>
      <c r="E11" s="48">
        <v>1</v>
      </c>
      <c r="F11" s="48">
        <v>1</v>
      </c>
      <c r="G11" s="48">
        <v>1</v>
      </c>
      <c r="H11" s="48">
        <v>1</v>
      </c>
      <c r="I11" s="48">
        <v>1</v>
      </c>
      <c r="J11" s="48">
        <v>1</v>
      </c>
      <c r="K11" s="48">
        <v>1</v>
      </c>
      <c r="L11" s="48">
        <v>1</v>
      </c>
      <c r="M11" s="48">
        <v>1</v>
      </c>
      <c r="N11" s="48">
        <v>2</v>
      </c>
      <c r="O11" s="48">
        <v>5</v>
      </c>
      <c r="R11" s="17"/>
      <c r="S11" s="18" t="s">
        <v>16</v>
      </c>
    </row>
    <row r="12" spans="1:19" x14ac:dyDescent="0.25">
      <c r="A12" s="12"/>
      <c r="B12" s="13"/>
      <c r="C12" s="13"/>
      <c r="D12" s="11" t="s">
        <v>113</v>
      </c>
      <c r="E12" s="185" t="str">
        <f t="shared" ref="E12:J12" si="0">IF(COUNTIF($D$15:$D$54,"&gt;0")=0,"",SUMIFS(E$15:E$54,$D$15:$D$54,"&gt;0")/COUNTIF($D$15:$D$54,"&gt;0"))</f>
        <v/>
      </c>
      <c r="F12" s="185" t="str">
        <f t="shared" si="0"/>
        <v/>
      </c>
      <c r="G12" s="185" t="str">
        <f t="shared" si="0"/>
        <v/>
      </c>
      <c r="H12" s="185" t="str">
        <f t="shared" si="0"/>
        <v/>
      </c>
      <c r="I12" s="185" t="str">
        <f t="shared" si="0"/>
        <v/>
      </c>
      <c r="J12" s="185" t="str">
        <f t="shared" si="0"/>
        <v/>
      </c>
      <c r="K12" s="185" t="str">
        <f>IF(COUNTIF($D$15:$D$54,"&gt;0")=0,"",SUMIFS(K$15:K$54,$D$15:$D$54,"&gt;0")/COUNTIF($D$15:$D$54,"&gt;0"))</f>
        <v/>
      </c>
      <c r="L12" s="185" t="str">
        <f>IF(COUNTIF($D$15:$D$54,"&gt;0")=0,"",SUMIFS(L$15:L$54,$D$15:$D$54,"&gt;0")/COUNTIF($D$15:$D$54,"&gt;0"))</f>
        <v/>
      </c>
      <c r="M12" s="185" t="str">
        <f>IF(COUNTIF($D$15:$D$54,"&gt;0")=0,"",SUMIFS(M$15:M$54,$D$15:$D$54,"&gt;0")/COUNTIF($D$15:$D$54,"&gt;0"))</f>
        <v/>
      </c>
      <c r="N12" s="185" t="str">
        <f>IF(COUNTIF($D$15:$D$54,"&gt;0")=0,"",SUMIFS(N$15:N$54,$D$15:$D$54,"&gt;0")/COUNTIF($D$15:$D$54,"&gt;0"))</f>
        <v/>
      </c>
      <c r="O12" s="185" t="str">
        <f>IF(COUNTIF($D$15:$D$54,"&gt;0")=0,"",SUMIFS(O$15:O$54,$D$15:$D$54,"&gt;0")/COUNTIF($D$15:$D$54,"&gt;0"))</f>
        <v/>
      </c>
      <c r="R12" s="17"/>
      <c r="S12" s="18"/>
    </row>
    <row r="13" spans="1:19" ht="15.75" thickBot="1" x14ac:dyDescent="0.3">
      <c r="A13" s="12"/>
      <c r="B13" s="49"/>
      <c r="C13" s="49"/>
      <c r="D13" s="50" t="s">
        <v>114</v>
      </c>
      <c r="E13" s="186" t="str">
        <f t="shared" ref="E13:O13" si="1">IF(COUNTIF($D$15:$D$54,"&gt;0")=0,"",E12/E11)</f>
        <v/>
      </c>
      <c r="F13" s="186" t="str">
        <f t="shared" si="1"/>
        <v/>
      </c>
      <c r="G13" s="186" t="str">
        <f t="shared" si="1"/>
        <v/>
      </c>
      <c r="H13" s="186" t="str">
        <f t="shared" si="1"/>
        <v/>
      </c>
      <c r="I13" s="186" t="str">
        <f t="shared" si="1"/>
        <v/>
      </c>
      <c r="J13" s="186" t="str">
        <f t="shared" si="1"/>
        <v/>
      </c>
      <c r="K13" s="186" t="str">
        <f t="shared" si="1"/>
        <v/>
      </c>
      <c r="L13" s="186" t="str">
        <f t="shared" si="1"/>
        <v/>
      </c>
      <c r="M13" s="186" t="str">
        <f t="shared" si="1"/>
        <v/>
      </c>
      <c r="N13" s="186" t="str">
        <f t="shared" si="1"/>
        <v/>
      </c>
      <c r="O13" s="186" t="str">
        <f t="shared" si="1"/>
        <v/>
      </c>
      <c r="R13" s="17"/>
      <c r="S13" s="18"/>
    </row>
    <row r="14" spans="1:19" ht="60.75" thickBot="1" x14ac:dyDescent="0.3">
      <c r="A14" s="51" t="s">
        <v>1</v>
      </c>
      <c r="B14" s="52" t="s">
        <v>2</v>
      </c>
      <c r="C14" s="53" t="s">
        <v>128</v>
      </c>
      <c r="D14" s="54" t="s">
        <v>3</v>
      </c>
      <c r="E14" s="45">
        <v>1</v>
      </c>
      <c r="F14" s="46">
        <v>2</v>
      </c>
      <c r="G14" s="47">
        <v>3</v>
      </c>
      <c r="H14" s="47">
        <v>4</v>
      </c>
      <c r="I14" s="47">
        <v>5</v>
      </c>
      <c r="J14" s="47">
        <v>6</v>
      </c>
      <c r="K14" s="47">
        <v>7</v>
      </c>
      <c r="L14" s="46">
        <v>8</v>
      </c>
      <c r="M14" s="154">
        <v>9</v>
      </c>
      <c r="N14" s="46">
        <v>10</v>
      </c>
      <c r="O14" s="155">
        <v>11</v>
      </c>
      <c r="P14" s="19" t="s">
        <v>4</v>
      </c>
      <c r="Q14" s="20" t="str">
        <f>Q5</f>
        <v>Оценка</v>
      </c>
      <c r="R14" s="21" t="s">
        <v>91</v>
      </c>
      <c r="S14" s="22" t="s">
        <v>90</v>
      </c>
    </row>
    <row r="15" spans="1:19" x14ac:dyDescent="0.25">
      <c r="A15" s="65">
        <v>1</v>
      </c>
      <c r="B15" s="66"/>
      <c r="C15" s="67"/>
      <c r="D15" s="68"/>
      <c r="E15" s="69"/>
      <c r="F15" s="70"/>
      <c r="G15" s="71"/>
      <c r="H15" s="71"/>
      <c r="I15" s="71"/>
      <c r="J15" s="71"/>
      <c r="K15" s="71"/>
      <c r="L15" s="70"/>
      <c r="M15" s="156"/>
      <c r="N15" s="70"/>
      <c r="O15" s="157"/>
      <c r="P15" s="23" t="str">
        <f t="shared" ref="P15:P54" si="2">IF(SUM(D15)&gt;0,SUM(E15:O15),"")</f>
        <v/>
      </c>
      <c r="Q15" s="164" t="str">
        <f>IF(SUM(D15)&gt;0,IF(P15&gt;=$P$7,$Q$7,IF(P15&gt;=$P$8,$Q$8,IF(P15&gt;=$P$9,$Q$9,$Q$10))),"")</f>
        <v/>
      </c>
      <c r="R15" s="177" t="str">
        <f>IF(B15="","",IF(AND(SUM($D15)=0,COUNTA($E15:$O15)&gt;0),$D$57,IF(OR(E15&gt;E$11,F15&gt;F$11,G15&gt;G$11,H15&gt;H$11,I15&gt;I$11,J15&gt;J$11,K15&gt;K$11,L15&gt;L$11,M15&gt;M$11,N15&gt;N$11,O15&gt;O$11),$D$58,"нет")))</f>
        <v/>
      </c>
      <c r="S15" s="24" t="str">
        <f>IF(R15="","",IF(R15="нет",0,1))</f>
        <v/>
      </c>
    </row>
    <row r="16" spans="1:19" x14ac:dyDescent="0.25">
      <c r="A16" s="72">
        <v>2</v>
      </c>
      <c r="B16" s="73"/>
      <c r="C16" s="74"/>
      <c r="D16" s="75"/>
      <c r="E16" s="76"/>
      <c r="F16" s="77"/>
      <c r="G16" s="78"/>
      <c r="H16" s="78"/>
      <c r="I16" s="78"/>
      <c r="J16" s="78"/>
      <c r="K16" s="78"/>
      <c r="L16" s="77"/>
      <c r="M16" s="158"/>
      <c r="N16" s="77"/>
      <c r="O16" s="159"/>
      <c r="P16" s="25" t="str">
        <f t="shared" si="2"/>
        <v/>
      </c>
      <c r="Q16" s="166" t="str">
        <f t="shared" ref="Q16:Q54" si="3">IF(SUM(D16)&gt;0,IF(P16&gt;=$P$7,$Q$7,IF(P16&gt;=$P$8,$Q$8,IF(P16&gt;=$P$9,$Q$9,$Q$10))),"")</f>
        <v/>
      </c>
      <c r="R16" s="178" t="str">
        <f>IF(B16="","",IF(AND(SUM($D16)=0,COUNTA($E16:$O16)&gt;0),$D$57,IF(OR(E16&gt;E$11,F16&gt;F$11,G16&gt;G$11,H16&gt;H$11,I16&gt;I$11,J16&gt;J$11,K16&gt;K$11,L16&gt;L$11,M16&gt;M$11,N16&gt;N$11,O16&gt;O$11),$D$58,"нет")))</f>
        <v/>
      </c>
      <c r="S16" s="26" t="str">
        <f t="shared" ref="S16:S54" si="4">IF(R16="","",IF(R16="нет",0,1))</f>
        <v/>
      </c>
    </row>
    <row r="17" spans="1:19" x14ac:dyDescent="0.25">
      <c r="A17" s="72">
        <v>3</v>
      </c>
      <c r="B17" s="73"/>
      <c r="C17" s="74"/>
      <c r="D17" s="75"/>
      <c r="E17" s="76"/>
      <c r="F17" s="77"/>
      <c r="G17" s="78"/>
      <c r="H17" s="78"/>
      <c r="I17" s="78"/>
      <c r="J17" s="78"/>
      <c r="K17" s="78"/>
      <c r="L17" s="77"/>
      <c r="M17" s="158"/>
      <c r="N17" s="77"/>
      <c r="O17" s="159"/>
      <c r="P17" s="25" t="str">
        <f t="shared" si="2"/>
        <v/>
      </c>
      <c r="Q17" s="166" t="str">
        <f t="shared" si="3"/>
        <v/>
      </c>
      <c r="R17" s="178" t="str">
        <f>IF(B17="","",IF(AND(SUM($D17)=0,COUNTA($E17:$O17)&gt;0),$D$57,IF(OR(E17&gt;E$11,F17&gt;F$11,G17&gt;G$11,H17&gt;H$11,I17&gt;I$11,J17&gt;J$11,K17&gt;K$11,L17&gt;L$11,M17&gt;M$11,N17&gt;N$11,O17&gt;O$11),$D$58,"нет")))</f>
        <v/>
      </c>
      <c r="S17" s="26" t="str">
        <f t="shared" si="4"/>
        <v/>
      </c>
    </row>
    <row r="18" spans="1:19" x14ac:dyDescent="0.25">
      <c r="A18" s="72">
        <v>4</v>
      </c>
      <c r="B18" s="73"/>
      <c r="C18" s="74"/>
      <c r="D18" s="75"/>
      <c r="E18" s="76"/>
      <c r="F18" s="77"/>
      <c r="G18" s="78"/>
      <c r="H18" s="78"/>
      <c r="I18" s="78"/>
      <c r="J18" s="78"/>
      <c r="K18" s="78"/>
      <c r="L18" s="77"/>
      <c r="M18" s="158"/>
      <c r="N18" s="77"/>
      <c r="O18" s="159"/>
      <c r="P18" s="25" t="str">
        <f t="shared" si="2"/>
        <v/>
      </c>
      <c r="Q18" s="166" t="str">
        <f t="shared" si="3"/>
        <v/>
      </c>
      <c r="R18" s="178" t="str">
        <f>IF(B18="","",IF(AND(SUM($D18)=0,COUNTA($E18:$O18)&gt;0),$D$57,IF(OR(E18&gt;E$11,F18&gt;F$11,G18&gt;G$11,H18&gt;H$11,I18&gt;I$11,J18&gt;J$11,K18&gt;K$11,L18&gt;L$11,M18&gt;M$11,N18&gt;N$11,O18&gt;O$11),$D$58,"нет")))</f>
        <v/>
      </c>
      <c r="S18" s="26" t="str">
        <f t="shared" si="4"/>
        <v/>
      </c>
    </row>
    <row r="19" spans="1:19" ht="15.75" thickBot="1" x14ac:dyDescent="0.3">
      <c r="A19" s="79">
        <v>5</v>
      </c>
      <c r="B19" s="80"/>
      <c r="C19" s="81"/>
      <c r="D19" s="82"/>
      <c r="E19" s="83"/>
      <c r="F19" s="84"/>
      <c r="G19" s="85"/>
      <c r="H19" s="85"/>
      <c r="I19" s="85"/>
      <c r="J19" s="85"/>
      <c r="K19" s="85"/>
      <c r="L19" s="84"/>
      <c r="M19" s="160"/>
      <c r="N19" s="84"/>
      <c r="O19" s="161"/>
      <c r="P19" s="27" t="str">
        <f t="shared" si="2"/>
        <v/>
      </c>
      <c r="Q19" s="168" t="str">
        <f t="shared" si="3"/>
        <v/>
      </c>
      <c r="R19" s="179" t="str">
        <f>IF(B19="","",IF(AND(SUM($D19)=0,COUNTA($E19:$O19)&gt;0),$D$57,IF(OR(E19&gt;E$11,F19&gt;F$11,G19&gt;G$11,H19&gt;H$11,I19&gt;I$11,J19&gt;J$11,K19&gt;K$11,L19&gt;L$11,M19&gt;M$11,N19&gt;N$11,O19&gt;O$11),$D$58,"нет")))</f>
        <v/>
      </c>
      <c r="S19" s="28" t="str">
        <f t="shared" si="4"/>
        <v/>
      </c>
    </row>
    <row r="20" spans="1:19" x14ac:dyDescent="0.25">
      <c r="A20" s="86">
        <v>6</v>
      </c>
      <c r="B20" s="66"/>
      <c r="C20" s="67"/>
      <c r="D20" s="68"/>
      <c r="E20" s="69"/>
      <c r="F20" s="70"/>
      <c r="G20" s="71"/>
      <c r="H20" s="71"/>
      <c r="I20" s="71"/>
      <c r="J20" s="71"/>
      <c r="K20" s="71"/>
      <c r="L20" s="70"/>
      <c r="M20" s="156"/>
      <c r="N20" s="70"/>
      <c r="O20" s="157"/>
      <c r="P20" s="29" t="str">
        <f t="shared" si="2"/>
        <v/>
      </c>
      <c r="Q20" s="164" t="str">
        <f t="shared" si="3"/>
        <v/>
      </c>
      <c r="R20" s="177" t="str">
        <f t="shared" ref="R20:R54" si="5">IF(B20="","",IF(AND(SUM($D20)=0,COUNTA($E20:$O20)&gt;0),$D$57,IF(OR(E20&gt;E$11,F20&gt;F$11,G20&gt;G$11,H20&gt;H$11,I20&gt;I$11,J20&gt;J$11,K20&gt;K$11,L20&gt;L$11,M20&gt;M$11,N20&gt;N$11,O20&gt;O$11),$D$58,"нет")))</f>
        <v/>
      </c>
      <c r="S20" s="24" t="str">
        <f t="shared" si="4"/>
        <v/>
      </c>
    </row>
    <row r="21" spans="1:19" x14ac:dyDescent="0.25">
      <c r="A21" s="72">
        <v>7</v>
      </c>
      <c r="B21" s="73"/>
      <c r="C21" s="74"/>
      <c r="D21" s="75"/>
      <c r="E21" s="76"/>
      <c r="F21" s="77"/>
      <c r="G21" s="78"/>
      <c r="H21" s="78"/>
      <c r="I21" s="78"/>
      <c r="J21" s="78"/>
      <c r="K21" s="78"/>
      <c r="L21" s="77"/>
      <c r="M21" s="158"/>
      <c r="N21" s="77"/>
      <c r="O21" s="159"/>
      <c r="P21" s="25" t="str">
        <f t="shared" si="2"/>
        <v/>
      </c>
      <c r="Q21" s="166" t="str">
        <f t="shared" si="3"/>
        <v/>
      </c>
      <c r="R21" s="178" t="str">
        <f t="shared" si="5"/>
        <v/>
      </c>
      <c r="S21" s="26" t="str">
        <f t="shared" si="4"/>
        <v/>
      </c>
    </row>
    <row r="22" spans="1:19" x14ac:dyDescent="0.25">
      <c r="A22" s="72">
        <v>8</v>
      </c>
      <c r="B22" s="73"/>
      <c r="C22" s="74"/>
      <c r="D22" s="75"/>
      <c r="E22" s="76"/>
      <c r="F22" s="77"/>
      <c r="G22" s="78"/>
      <c r="H22" s="78"/>
      <c r="I22" s="78"/>
      <c r="J22" s="78"/>
      <c r="K22" s="78"/>
      <c r="L22" s="77"/>
      <c r="M22" s="158"/>
      <c r="N22" s="77"/>
      <c r="O22" s="159"/>
      <c r="P22" s="25" t="str">
        <f t="shared" si="2"/>
        <v/>
      </c>
      <c r="Q22" s="166" t="str">
        <f t="shared" si="3"/>
        <v/>
      </c>
      <c r="R22" s="178" t="str">
        <f t="shared" si="5"/>
        <v/>
      </c>
      <c r="S22" s="26" t="str">
        <f t="shared" si="4"/>
        <v/>
      </c>
    </row>
    <row r="23" spans="1:19" x14ac:dyDescent="0.25">
      <c r="A23" s="72">
        <v>9</v>
      </c>
      <c r="B23" s="73"/>
      <c r="C23" s="74"/>
      <c r="D23" s="75"/>
      <c r="E23" s="76"/>
      <c r="F23" s="77"/>
      <c r="G23" s="78"/>
      <c r="H23" s="78"/>
      <c r="I23" s="78"/>
      <c r="J23" s="78"/>
      <c r="K23" s="78"/>
      <c r="L23" s="77"/>
      <c r="M23" s="158"/>
      <c r="N23" s="77"/>
      <c r="O23" s="159"/>
      <c r="P23" s="25" t="str">
        <f t="shared" si="2"/>
        <v/>
      </c>
      <c r="Q23" s="166" t="str">
        <f t="shared" si="3"/>
        <v/>
      </c>
      <c r="R23" s="178" t="str">
        <f t="shared" si="5"/>
        <v/>
      </c>
      <c r="S23" s="26" t="str">
        <f t="shared" si="4"/>
        <v/>
      </c>
    </row>
    <row r="24" spans="1:19" ht="15.75" thickBot="1" x14ac:dyDescent="0.3">
      <c r="A24" s="87">
        <v>10</v>
      </c>
      <c r="B24" s="80"/>
      <c r="C24" s="81"/>
      <c r="D24" s="82"/>
      <c r="E24" s="83"/>
      <c r="F24" s="84"/>
      <c r="G24" s="85"/>
      <c r="H24" s="85"/>
      <c r="I24" s="85"/>
      <c r="J24" s="85"/>
      <c r="K24" s="85"/>
      <c r="L24" s="84"/>
      <c r="M24" s="160"/>
      <c r="N24" s="84"/>
      <c r="O24" s="161"/>
      <c r="P24" s="30" t="str">
        <f t="shared" si="2"/>
        <v/>
      </c>
      <c r="Q24" s="168" t="str">
        <f t="shared" si="3"/>
        <v/>
      </c>
      <c r="R24" s="179" t="str">
        <f t="shared" si="5"/>
        <v/>
      </c>
      <c r="S24" s="28" t="str">
        <f t="shared" si="4"/>
        <v/>
      </c>
    </row>
    <row r="25" spans="1:19" x14ac:dyDescent="0.25">
      <c r="A25" s="65">
        <v>11</v>
      </c>
      <c r="B25" s="66"/>
      <c r="C25" s="67"/>
      <c r="D25" s="68"/>
      <c r="E25" s="69"/>
      <c r="F25" s="70"/>
      <c r="G25" s="71"/>
      <c r="H25" s="71"/>
      <c r="I25" s="71"/>
      <c r="J25" s="71"/>
      <c r="K25" s="71"/>
      <c r="L25" s="70"/>
      <c r="M25" s="156"/>
      <c r="N25" s="70"/>
      <c r="O25" s="157"/>
      <c r="P25" s="23" t="str">
        <f t="shared" si="2"/>
        <v/>
      </c>
      <c r="Q25" s="164" t="str">
        <f t="shared" si="3"/>
        <v/>
      </c>
      <c r="R25" s="177" t="str">
        <f t="shared" si="5"/>
        <v/>
      </c>
      <c r="S25" s="24" t="str">
        <f t="shared" si="4"/>
        <v/>
      </c>
    </row>
    <row r="26" spans="1:19" x14ac:dyDescent="0.25">
      <c r="A26" s="72">
        <v>12</v>
      </c>
      <c r="B26" s="73"/>
      <c r="C26" s="74"/>
      <c r="D26" s="75"/>
      <c r="E26" s="76"/>
      <c r="F26" s="77"/>
      <c r="G26" s="78"/>
      <c r="H26" s="78"/>
      <c r="I26" s="78"/>
      <c r="J26" s="78"/>
      <c r="K26" s="78"/>
      <c r="L26" s="77"/>
      <c r="M26" s="158"/>
      <c r="N26" s="77"/>
      <c r="O26" s="159"/>
      <c r="P26" s="25" t="str">
        <f t="shared" si="2"/>
        <v/>
      </c>
      <c r="Q26" s="166" t="str">
        <f t="shared" si="3"/>
        <v/>
      </c>
      <c r="R26" s="178" t="str">
        <f t="shared" si="5"/>
        <v/>
      </c>
      <c r="S26" s="26" t="str">
        <f t="shared" si="4"/>
        <v/>
      </c>
    </row>
    <row r="27" spans="1:19" x14ac:dyDescent="0.25">
      <c r="A27" s="72">
        <v>13</v>
      </c>
      <c r="B27" s="73"/>
      <c r="C27" s="74"/>
      <c r="D27" s="75"/>
      <c r="E27" s="76"/>
      <c r="F27" s="77"/>
      <c r="G27" s="78"/>
      <c r="H27" s="78"/>
      <c r="I27" s="78"/>
      <c r="J27" s="78"/>
      <c r="K27" s="78"/>
      <c r="L27" s="77"/>
      <c r="M27" s="158"/>
      <c r="N27" s="77"/>
      <c r="O27" s="159"/>
      <c r="P27" s="25" t="str">
        <f t="shared" si="2"/>
        <v/>
      </c>
      <c r="Q27" s="166" t="str">
        <f t="shared" si="3"/>
        <v/>
      </c>
      <c r="R27" s="178" t="str">
        <f t="shared" si="5"/>
        <v/>
      </c>
      <c r="S27" s="26" t="str">
        <f t="shared" si="4"/>
        <v/>
      </c>
    </row>
    <row r="28" spans="1:19" x14ac:dyDescent="0.25">
      <c r="A28" s="72">
        <v>14</v>
      </c>
      <c r="B28" s="73"/>
      <c r="C28" s="74"/>
      <c r="D28" s="75"/>
      <c r="E28" s="76"/>
      <c r="F28" s="77"/>
      <c r="G28" s="78"/>
      <c r="H28" s="78"/>
      <c r="I28" s="78"/>
      <c r="J28" s="78"/>
      <c r="K28" s="78"/>
      <c r="L28" s="77"/>
      <c r="M28" s="158"/>
      <c r="N28" s="77"/>
      <c r="O28" s="159"/>
      <c r="P28" s="25" t="str">
        <f t="shared" si="2"/>
        <v/>
      </c>
      <c r="Q28" s="166" t="str">
        <f t="shared" si="3"/>
        <v/>
      </c>
      <c r="R28" s="178" t="str">
        <f t="shared" si="5"/>
        <v/>
      </c>
      <c r="S28" s="26" t="str">
        <f t="shared" si="4"/>
        <v/>
      </c>
    </row>
    <row r="29" spans="1:19" ht="15.75" thickBot="1" x14ac:dyDescent="0.3">
      <c r="A29" s="79">
        <v>15</v>
      </c>
      <c r="B29" s="80"/>
      <c r="C29" s="81"/>
      <c r="D29" s="82"/>
      <c r="E29" s="83"/>
      <c r="F29" s="84"/>
      <c r="G29" s="85"/>
      <c r="H29" s="85"/>
      <c r="I29" s="85"/>
      <c r="J29" s="85"/>
      <c r="K29" s="85"/>
      <c r="L29" s="84"/>
      <c r="M29" s="160"/>
      <c r="N29" s="84"/>
      <c r="O29" s="161"/>
      <c r="P29" s="27" t="str">
        <f t="shared" si="2"/>
        <v/>
      </c>
      <c r="Q29" s="168" t="str">
        <f t="shared" si="3"/>
        <v/>
      </c>
      <c r="R29" s="179" t="str">
        <f t="shared" si="5"/>
        <v/>
      </c>
      <c r="S29" s="28" t="str">
        <f t="shared" si="4"/>
        <v/>
      </c>
    </row>
    <row r="30" spans="1:19" x14ac:dyDescent="0.25">
      <c r="A30" s="86">
        <v>16</v>
      </c>
      <c r="B30" s="66"/>
      <c r="C30" s="67"/>
      <c r="D30" s="68"/>
      <c r="E30" s="69"/>
      <c r="F30" s="70"/>
      <c r="G30" s="71"/>
      <c r="H30" s="71"/>
      <c r="I30" s="71"/>
      <c r="J30" s="71"/>
      <c r="K30" s="71"/>
      <c r="L30" s="70"/>
      <c r="M30" s="156"/>
      <c r="N30" s="70"/>
      <c r="O30" s="157"/>
      <c r="P30" s="29" t="str">
        <f t="shared" si="2"/>
        <v/>
      </c>
      <c r="Q30" s="164" t="str">
        <f t="shared" si="3"/>
        <v/>
      </c>
      <c r="R30" s="177" t="str">
        <f t="shared" si="5"/>
        <v/>
      </c>
      <c r="S30" s="24" t="str">
        <f t="shared" si="4"/>
        <v/>
      </c>
    </row>
    <row r="31" spans="1:19" x14ac:dyDescent="0.25">
      <c r="A31" s="72">
        <v>17</v>
      </c>
      <c r="B31" s="73"/>
      <c r="C31" s="74"/>
      <c r="D31" s="75"/>
      <c r="E31" s="76"/>
      <c r="F31" s="77"/>
      <c r="G31" s="78"/>
      <c r="H31" s="78"/>
      <c r="I31" s="78"/>
      <c r="J31" s="78"/>
      <c r="K31" s="78"/>
      <c r="L31" s="77"/>
      <c r="M31" s="158"/>
      <c r="N31" s="77"/>
      <c r="O31" s="159"/>
      <c r="P31" s="25" t="str">
        <f t="shared" si="2"/>
        <v/>
      </c>
      <c r="Q31" s="166" t="str">
        <f t="shared" si="3"/>
        <v/>
      </c>
      <c r="R31" s="178" t="str">
        <f t="shared" si="5"/>
        <v/>
      </c>
      <c r="S31" s="26" t="str">
        <f t="shared" si="4"/>
        <v/>
      </c>
    </row>
    <row r="32" spans="1:19" x14ac:dyDescent="0.25">
      <c r="A32" s="72">
        <v>18</v>
      </c>
      <c r="B32" s="73"/>
      <c r="C32" s="74"/>
      <c r="D32" s="75"/>
      <c r="E32" s="76"/>
      <c r="F32" s="77"/>
      <c r="G32" s="78"/>
      <c r="H32" s="78"/>
      <c r="I32" s="78"/>
      <c r="J32" s="78"/>
      <c r="K32" s="78"/>
      <c r="L32" s="77"/>
      <c r="M32" s="158"/>
      <c r="N32" s="77"/>
      <c r="O32" s="159"/>
      <c r="P32" s="25" t="str">
        <f t="shared" si="2"/>
        <v/>
      </c>
      <c r="Q32" s="166" t="str">
        <f t="shared" si="3"/>
        <v/>
      </c>
      <c r="R32" s="178" t="str">
        <f t="shared" si="5"/>
        <v/>
      </c>
      <c r="S32" s="26" t="str">
        <f t="shared" si="4"/>
        <v/>
      </c>
    </row>
    <row r="33" spans="1:19" x14ac:dyDescent="0.25">
      <c r="A33" s="72">
        <v>19</v>
      </c>
      <c r="B33" s="73"/>
      <c r="C33" s="74"/>
      <c r="D33" s="75"/>
      <c r="E33" s="76"/>
      <c r="F33" s="77"/>
      <c r="G33" s="78"/>
      <c r="H33" s="78"/>
      <c r="I33" s="78"/>
      <c r="J33" s="78"/>
      <c r="K33" s="78"/>
      <c r="L33" s="77"/>
      <c r="M33" s="158"/>
      <c r="N33" s="77"/>
      <c r="O33" s="159"/>
      <c r="P33" s="25" t="str">
        <f t="shared" si="2"/>
        <v/>
      </c>
      <c r="Q33" s="166" t="str">
        <f t="shared" si="3"/>
        <v/>
      </c>
      <c r="R33" s="178" t="str">
        <f t="shared" si="5"/>
        <v/>
      </c>
      <c r="S33" s="26" t="str">
        <f t="shared" si="4"/>
        <v/>
      </c>
    </row>
    <row r="34" spans="1:19" ht="15.75" thickBot="1" x14ac:dyDescent="0.3">
      <c r="A34" s="87">
        <v>20</v>
      </c>
      <c r="B34" s="80"/>
      <c r="C34" s="81"/>
      <c r="D34" s="82"/>
      <c r="E34" s="83"/>
      <c r="F34" s="84"/>
      <c r="G34" s="85"/>
      <c r="H34" s="85"/>
      <c r="I34" s="85"/>
      <c r="J34" s="85"/>
      <c r="K34" s="85"/>
      <c r="L34" s="84"/>
      <c r="M34" s="160"/>
      <c r="N34" s="84"/>
      <c r="O34" s="161"/>
      <c r="P34" s="30" t="str">
        <f t="shared" si="2"/>
        <v/>
      </c>
      <c r="Q34" s="168" t="str">
        <f t="shared" si="3"/>
        <v/>
      </c>
      <c r="R34" s="179" t="str">
        <f t="shared" si="5"/>
        <v/>
      </c>
      <c r="S34" s="28" t="str">
        <f t="shared" si="4"/>
        <v/>
      </c>
    </row>
    <row r="35" spans="1:19" x14ac:dyDescent="0.25">
      <c r="A35" s="65">
        <v>21</v>
      </c>
      <c r="B35" s="66"/>
      <c r="C35" s="67"/>
      <c r="D35" s="68"/>
      <c r="E35" s="69"/>
      <c r="F35" s="70"/>
      <c r="G35" s="71"/>
      <c r="H35" s="71"/>
      <c r="I35" s="71"/>
      <c r="J35" s="71"/>
      <c r="K35" s="71"/>
      <c r="L35" s="70"/>
      <c r="M35" s="156"/>
      <c r="N35" s="70"/>
      <c r="O35" s="157"/>
      <c r="P35" s="23" t="str">
        <f t="shared" si="2"/>
        <v/>
      </c>
      <c r="Q35" s="164" t="str">
        <f t="shared" si="3"/>
        <v/>
      </c>
      <c r="R35" s="177" t="str">
        <f t="shared" si="5"/>
        <v/>
      </c>
      <c r="S35" s="24" t="str">
        <f t="shared" si="4"/>
        <v/>
      </c>
    </row>
    <row r="36" spans="1:19" x14ac:dyDescent="0.25">
      <c r="A36" s="72">
        <v>22</v>
      </c>
      <c r="B36" s="73"/>
      <c r="C36" s="74"/>
      <c r="D36" s="75"/>
      <c r="E36" s="76"/>
      <c r="F36" s="77"/>
      <c r="G36" s="78"/>
      <c r="H36" s="78"/>
      <c r="I36" s="78"/>
      <c r="J36" s="78"/>
      <c r="K36" s="78"/>
      <c r="L36" s="77"/>
      <c r="M36" s="158"/>
      <c r="N36" s="77"/>
      <c r="O36" s="159"/>
      <c r="P36" s="25" t="str">
        <f t="shared" si="2"/>
        <v/>
      </c>
      <c r="Q36" s="166" t="str">
        <f t="shared" si="3"/>
        <v/>
      </c>
      <c r="R36" s="178" t="str">
        <f t="shared" si="5"/>
        <v/>
      </c>
      <c r="S36" s="26" t="str">
        <f t="shared" si="4"/>
        <v/>
      </c>
    </row>
    <row r="37" spans="1:19" x14ac:dyDescent="0.25">
      <c r="A37" s="72">
        <v>23</v>
      </c>
      <c r="B37" s="73"/>
      <c r="C37" s="74"/>
      <c r="D37" s="75"/>
      <c r="E37" s="76"/>
      <c r="F37" s="77"/>
      <c r="G37" s="78"/>
      <c r="H37" s="78"/>
      <c r="I37" s="78"/>
      <c r="J37" s="78"/>
      <c r="K37" s="78"/>
      <c r="L37" s="77"/>
      <c r="M37" s="158"/>
      <c r="N37" s="77"/>
      <c r="O37" s="159"/>
      <c r="P37" s="25" t="str">
        <f t="shared" si="2"/>
        <v/>
      </c>
      <c r="Q37" s="166" t="str">
        <f t="shared" si="3"/>
        <v/>
      </c>
      <c r="R37" s="178" t="str">
        <f t="shared" si="5"/>
        <v/>
      </c>
      <c r="S37" s="26" t="str">
        <f t="shared" si="4"/>
        <v/>
      </c>
    </row>
    <row r="38" spans="1:19" x14ac:dyDescent="0.25">
      <c r="A38" s="72">
        <v>24</v>
      </c>
      <c r="B38" s="73"/>
      <c r="C38" s="74"/>
      <c r="D38" s="75"/>
      <c r="E38" s="76"/>
      <c r="F38" s="77"/>
      <c r="G38" s="78"/>
      <c r="H38" s="78"/>
      <c r="I38" s="78"/>
      <c r="J38" s="78"/>
      <c r="K38" s="78"/>
      <c r="L38" s="77"/>
      <c r="M38" s="158"/>
      <c r="N38" s="77"/>
      <c r="O38" s="159"/>
      <c r="P38" s="25" t="str">
        <f t="shared" si="2"/>
        <v/>
      </c>
      <c r="Q38" s="166" t="str">
        <f t="shared" si="3"/>
        <v/>
      </c>
      <c r="R38" s="178" t="str">
        <f t="shared" si="5"/>
        <v/>
      </c>
      <c r="S38" s="26" t="str">
        <f t="shared" si="4"/>
        <v/>
      </c>
    </row>
    <row r="39" spans="1:19" ht="15.75" thickBot="1" x14ac:dyDescent="0.3">
      <c r="A39" s="79">
        <v>25</v>
      </c>
      <c r="B39" s="80"/>
      <c r="C39" s="81"/>
      <c r="D39" s="82"/>
      <c r="E39" s="83"/>
      <c r="F39" s="84"/>
      <c r="G39" s="85"/>
      <c r="H39" s="85"/>
      <c r="I39" s="85"/>
      <c r="J39" s="85"/>
      <c r="K39" s="85"/>
      <c r="L39" s="84"/>
      <c r="M39" s="160"/>
      <c r="N39" s="84"/>
      <c r="O39" s="161"/>
      <c r="P39" s="27" t="str">
        <f t="shared" si="2"/>
        <v/>
      </c>
      <c r="Q39" s="168" t="str">
        <f t="shared" si="3"/>
        <v/>
      </c>
      <c r="R39" s="179" t="str">
        <f>IF(B39="","",IF(AND(SUM($D39)=0,COUNTA($E39:$O39)&gt;0),$D$57,IF(OR(E39&gt;E$11,F39&gt;F$11,G39&gt;G$11,H39&gt;H$11,I39&gt;I$11,J39&gt;J$11,K39&gt;K$11,L39&gt;L$11,M39&gt;M$11,N39&gt;N$11,O39&gt;O$11),$D$58,"нет")))</f>
        <v/>
      </c>
      <c r="S39" s="28" t="str">
        <f t="shared" si="4"/>
        <v/>
      </c>
    </row>
    <row r="40" spans="1:19" x14ac:dyDescent="0.25">
      <c r="A40" s="65">
        <v>26</v>
      </c>
      <c r="B40" s="66"/>
      <c r="C40" s="67"/>
      <c r="D40" s="68"/>
      <c r="E40" s="69"/>
      <c r="F40" s="70"/>
      <c r="G40" s="71"/>
      <c r="H40" s="71"/>
      <c r="I40" s="71"/>
      <c r="J40" s="71"/>
      <c r="K40" s="71"/>
      <c r="L40" s="70"/>
      <c r="M40" s="156"/>
      <c r="N40" s="70"/>
      <c r="O40" s="157"/>
      <c r="P40" s="23" t="str">
        <f t="shared" si="2"/>
        <v/>
      </c>
      <c r="Q40" s="164" t="str">
        <f t="shared" si="3"/>
        <v/>
      </c>
      <c r="R40" s="177" t="str">
        <f t="shared" si="5"/>
        <v/>
      </c>
      <c r="S40" s="24" t="str">
        <f t="shared" si="4"/>
        <v/>
      </c>
    </row>
    <row r="41" spans="1:19" x14ac:dyDescent="0.25">
      <c r="A41" s="72">
        <v>27</v>
      </c>
      <c r="B41" s="73"/>
      <c r="C41" s="74"/>
      <c r="D41" s="75"/>
      <c r="E41" s="76"/>
      <c r="F41" s="77"/>
      <c r="G41" s="78"/>
      <c r="H41" s="78"/>
      <c r="I41" s="78"/>
      <c r="J41" s="78"/>
      <c r="K41" s="78"/>
      <c r="L41" s="77"/>
      <c r="M41" s="158"/>
      <c r="N41" s="77"/>
      <c r="O41" s="159"/>
      <c r="P41" s="25" t="str">
        <f t="shared" si="2"/>
        <v/>
      </c>
      <c r="Q41" s="166" t="str">
        <f t="shared" si="3"/>
        <v/>
      </c>
      <c r="R41" s="178" t="str">
        <f t="shared" si="5"/>
        <v/>
      </c>
      <c r="S41" s="26" t="str">
        <f t="shared" si="4"/>
        <v/>
      </c>
    </row>
    <row r="42" spans="1:19" x14ac:dyDescent="0.25">
      <c r="A42" s="72">
        <v>28</v>
      </c>
      <c r="B42" s="73"/>
      <c r="C42" s="74"/>
      <c r="D42" s="75"/>
      <c r="E42" s="76"/>
      <c r="F42" s="77"/>
      <c r="G42" s="78"/>
      <c r="H42" s="78"/>
      <c r="I42" s="78"/>
      <c r="J42" s="78"/>
      <c r="K42" s="78"/>
      <c r="L42" s="77"/>
      <c r="M42" s="158"/>
      <c r="N42" s="77"/>
      <c r="O42" s="159"/>
      <c r="P42" s="25" t="str">
        <f t="shared" si="2"/>
        <v/>
      </c>
      <c r="Q42" s="166" t="str">
        <f t="shared" si="3"/>
        <v/>
      </c>
      <c r="R42" s="178" t="str">
        <f t="shared" si="5"/>
        <v/>
      </c>
      <c r="S42" s="26" t="str">
        <f t="shared" si="4"/>
        <v/>
      </c>
    </row>
    <row r="43" spans="1:19" x14ac:dyDescent="0.25">
      <c r="A43" s="72">
        <v>29</v>
      </c>
      <c r="B43" s="73"/>
      <c r="C43" s="74"/>
      <c r="D43" s="75"/>
      <c r="E43" s="76"/>
      <c r="F43" s="77"/>
      <c r="G43" s="78"/>
      <c r="H43" s="78"/>
      <c r="I43" s="78"/>
      <c r="J43" s="78"/>
      <c r="K43" s="78"/>
      <c r="L43" s="77"/>
      <c r="M43" s="158"/>
      <c r="N43" s="77"/>
      <c r="O43" s="159"/>
      <c r="P43" s="25" t="str">
        <f t="shared" si="2"/>
        <v/>
      </c>
      <c r="Q43" s="166" t="str">
        <f t="shared" si="3"/>
        <v/>
      </c>
      <c r="R43" s="178" t="str">
        <f t="shared" si="5"/>
        <v/>
      </c>
      <c r="S43" s="26" t="str">
        <f t="shared" si="4"/>
        <v/>
      </c>
    </row>
    <row r="44" spans="1:19" ht="15.75" thickBot="1" x14ac:dyDescent="0.3">
      <c r="A44" s="79">
        <v>30</v>
      </c>
      <c r="B44" s="80"/>
      <c r="C44" s="81"/>
      <c r="D44" s="82"/>
      <c r="E44" s="83"/>
      <c r="F44" s="84"/>
      <c r="G44" s="85"/>
      <c r="H44" s="85"/>
      <c r="I44" s="85"/>
      <c r="J44" s="85"/>
      <c r="K44" s="85"/>
      <c r="L44" s="84"/>
      <c r="M44" s="160"/>
      <c r="N44" s="84"/>
      <c r="O44" s="161"/>
      <c r="P44" s="27" t="str">
        <f t="shared" si="2"/>
        <v/>
      </c>
      <c r="Q44" s="168" t="str">
        <f t="shared" si="3"/>
        <v/>
      </c>
      <c r="R44" s="179" t="str">
        <f t="shared" si="5"/>
        <v/>
      </c>
      <c r="S44" s="28" t="str">
        <f t="shared" si="4"/>
        <v/>
      </c>
    </row>
    <row r="45" spans="1:19" x14ac:dyDescent="0.25">
      <c r="A45" s="65">
        <v>31</v>
      </c>
      <c r="B45" s="66"/>
      <c r="C45" s="67"/>
      <c r="D45" s="68"/>
      <c r="E45" s="69"/>
      <c r="F45" s="70"/>
      <c r="G45" s="71"/>
      <c r="H45" s="71"/>
      <c r="I45" s="71"/>
      <c r="J45" s="71"/>
      <c r="K45" s="71"/>
      <c r="L45" s="70"/>
      <c r="M45" s="156"/>
      <c r="N45" s="70"/>
      <c r="O45" s="157"/>
      <c r="P45" s="23" t="str">
        <f t="shared" si="2"/>
        <v/>
      </c>
      <c r="Q45" s="164" t="str">
        <f t="shared" si="3"/>
        <v/>
      </c>
      <c r="R45" s="177" t="str">
        <f t="shared" si="5"/>
        <v/>
      </c>
      <c r="S45" s="24" t="str">
        <f t="shared" si="4"/>
        <v/>
      </c>
    </row>
    <row r="46" spans="1:19" x14ac:dyDescent="0.25">
      <c r="A46" s="72">
        <v>32</v>
      </c>
      <c r="B46" s="73"/>
      <c r="C46" s="74"/>
      <c r="D46" s="75"/>
      <c r="E46" s="76"/>
      <c r="F46" s="77"/>
      <c r="G46" s="78"/>
      <c r="H46" s="78"/>
      <c r="I46" s="78"/>
      <c r="J46" s="78"/>
      <c r="K46" s="78"/>
      <c r="L46" s="77"/>
      <c r="M46" s="158"/>
      <c r="N46" s="77"/>
      <c r="O46" s="159"/>
      <c r="P46" s="25" t="str">
        <f t="shared" si="2"/>
        <v/>
      </c>
      <c r="Q46" s="166" t="str">
        <f t="shared" si="3"/>
        <v/>
      </c>
      <c r="R46" s="178" t="str">
        <f t="shared" si="5"/>
        <v/>
      </c>
      <c r="S46" s="26" t="str">
        <f t="shared" si="4"/>
        <v/>
      </c>
    </row>
    <row r="47" spans="1:19" x14ac:dyDescent="0.25">
      <c r="A47" s="72">
        <v>33</v>
      </c>
      <c r="B47" s="73"/>
      <c r="C47" s="74"/>
      <c r="D47" s="75"/>
      <c r="E47" s="76"/>
      <c r="F47" s="77"/>
      <c r="G47" s="78"/>
      <c r="H47" s="78"/>
      <c r="I47" s="78"/>
      <c r="J47" s="78"/>
      <c r="K47" s="78"/>
      <c r="L47" s="77"/>
      <c r="M47" s="158"/>
      <c r="N47" s="77"/>
      <c r="O47" s="159"/>
      <c r="P47" s="25" t="str">
        <f t="shared" si="2"/>
        <v/>
      </c>
      <c r="Q47" s="166" t="str">
        <f t="shared" si="3"/>
        <v/>
      </c>
      <c r="R47" s="178" t="str">
        <f t="shared" si="5"/>
        <v/>
      </c>
      <c r="S47" s="26" t="str">
        <f t="shared" si="4"/>
        <v/>
      </c>
    </row>
    <row r="48" spans="1:19" x14ac:dyDescent="0.25">
      <c r="A48" s="72">
        <v>34</v>
      </c>
      <c r="B48" s="73"/>
      <c r="C48" s="74"/>
      <c r="D48" s="75"/>
      <c r="E48" s="76"/>
      <c r="F48" s="77"/>
      <c r="G48" s="78"/>
      <c r="H48" s="78"/>
      <c r="I48" s="78"/>
      <c r="J48" s="78"/>
      <c r="K48" s="78"/>
      <c r="L48" s="77"/>
      <c r="M48" s="158"/>
      <c r="N48" s="77"/>
      <c r="O48" s="159"/>
      <c r="P48" s="25" t="str">
        <f t="shared" si="2"/>
        <v/>
      </c>
      <c r="Q48" s="166" t="str">
        <f t="shared" si="3"/>
        <v/>
      </c>
      <c r="R48" s="178" t="str">
        <f t="shared" si="5"/>
        <v/>
      </c>
      <c r="S48" s="26" t="str">
        <f t="shared" si="4"/>
        <v/>
      </c>
    </row>
    <row r="49" spans="1:19" ht="15.75" thickBot="1" x14ac:dyDescent="0.3">
      <c r="A49" s="79">
        <v>35</v>
      </c>
      <c r="B49" s="80"/>
      <c r="C49" s="81"/>
      <c r="D49" s="82"/>
      <c r="E49" s="83"/>
      <c r="F49" s="84"/>
      <c r="G49" s="85"/>
      <c r="H49" s="85"/>
      <c r="I49" s="85"/>
      <c r="J49" s="85"/>
      <c r="K49" s="85"/>
      <c r="L49" s="84"/>
      <c r="M49" s="160"/>
      <c r="N49" s="84"/>
      <c r="O49" s="161"/>
      <c r="P49" s="27" t="str">
        <f t="shared" si="2"/>
        <v/>
      </c>
      <c r="Q49" s="168" t="str">
        <f t="shared" si="3"/>
        <v/>
      </c>
      <c r="R49" s="179" t="str">
        <f t="shared" si="5"/>
        <v/>
      </c>
      <c r="S49" s="28" t="str">
        <f t="shared" si="4"/>
        <v/>
      </c>
    </row>
    <row r="50" spans="1:19" x14ac:dyDescent="0.25">
      <c r="A50" s="65">
        <v>36</v>
      </c>
      <c r="B50" s="66"/>
      <c r="C50" s="67"/>
      <c r="D50" s="68"/>
      <c r="E50" s="69"/>
      <c r="F50" s="70"/>
      <c r="G50" s="71"/>
      <c r="H50" s="71"/>
      <c r="I50" s="71"/>
      <c r="J50" s="71"/>
      <c r="K50" s="71"/>
      <c r="L50" s="70"/>
      <c r="M50" s="156"/>
      <c r="N50" s="70"/>
      <c r="O50" s="157"/>
      <c r="P50" s="23" t="str">
        <f t="shared" si="2"/>
        <v/>
      </c>
      <c r="Q50" s="164" t="str">
        <f t="shared" si="3"/>
        <v/>
      </c>
      <c r="R50" s="177" t="str">
        <f t="shared" si="5"/>
        <v/>
      </c>
      <c r="S50" s="24" t="str">
        <f t="shared" si="4"/>
        <v/>
      </c>
    </row>
    <row r="51" spans="1:19" x14ac:dyDescent="0.25">
      <c r="A51" s="72">
        <v>37</v>
      </c>
      <c r="B51" s="73"/>
      <c r="C51" s="74"/>
      <c r="D51" s="75"/>
      <c r="E51" s="76"/>
      <c r="F51" s="77"/>
      <c r="G51" s="78"/>
      <c r="H51" s="78"/>
      <c r="I51" s="78"/>
      <c r="J51" s="78"/>
      <c r="K51" s="78"/>
      <c r="L51" s="77"/>
      <c r="M51" s="158"/>
      <c r="N51" s="77"/>
      <c r="O51" s="159"/>
      <c r="P51" s="25" t="str">
        <f t="shared" si="2"/>
        <v/>
      </c>
      <c r="Q51" s="166" t="str">
        <f t="shared" si="3"/>
        <v/>
      </c>
      <c r="R51" s="178" t="str">
        <f t="shared" si="5"/>
        <v/>
      </c>
      <c r="S51" s="26" t="str">
        <f t="shared" si="4"/>
        <v/>
      </c>
    </row>
    <row r="52" spans="1:19" x14ac:dyDescent="0.25">
      <c r="A52" s="72">
        <v>38</v>
      </c>
      <c r="B52" s="73"/>
      <c r="C52" s="74"/>
      <c r="D52" s="75"/>
      <c r="E52" s="76"/>
      <c r="F52" s="77"/>
      <c r="G52" s="78"/>
      <c r="H52" s="78"/>
      <c r="I52" s="78"/>
      <c r="J52" s="78"/>
      <c r="K52" s="78"/>
      <c r="L52" s="77"/>
      <c r="M52" s="158"/>
      <c r="N52" s="77"/>
      <c r="O52" s="159"/>
      <c r="P52" s="25" t="str">
        <f t="shared" si="2"/>
        <v/>
      </c>
      <c r="Q52" s="166" t="str">
        <f t="shared" si="3"/>
        <v/>
      </c>
      <c r="R52" s="178" t="str">
        <f t="shared" si="5"/>
        <v/>
      </c>
      <c r="S52" s="26" t="str">
        <f t="shared" si="4"/>
        <v/>
      </c>
    </row>
    <row r="53" spans="1:19" x14ac:dyDescent="0.25">
      <c r="A53" s="72">
        <v>39</v>
      </c>
      <c r="B53" s="73"/>
      <c r="C53" s="74"/>
      <c r="D53" s="75"/>
      <c r="E53" s="76"/>
      <c r="F53" s="77"/>
      <c r="G53" s="78"/>
      <c r="H53" s="78"/>
      <c r="I53" s="78"/>
      <c r="J53" s="78"/>
      <c r="K53" s="78"/>
      <c r="L53" s="77"/>
      <c r="M53" s="158"/>
      <c r="N53" s="77"/>
      <c r="O53" s="159"/>
      <c r="P53" s="25" t="str">
        <f t="shared" si="2"/>
        <v/>
      </c>
      <c r="Q53" s="166" t="str">
        <f t="shared" si="3"/>
        <v/>
      </c>
      <c r="R53" s="178" t="str">
        <f t="shared" si="5"/>
        <v/>
      </c>
      <c r="S53" s="26" t="str">
        <f t="shared" si="4"/>
        <v/>
      </c>
    </row>
    <row r="54" spans="1:19" ht="15.75" thickBot="1" x14ac:dyDescent="0.3">
      <c r="A54" s="79">
        <v>40</v>
      </c>
      <c r="B54" s="80"/>
      <c r="C54" s="81"/>
      <c r="D54" s="82"/>
      <c r="E54" s="83"/>
      <c r="F54" s="84"/>
      <c r="G54" s="85"/>
      <c r="H54" s="85"/>
      <c r="I54" s="85"/>
      <c r="J54" s="85"/>
      <c r="K54" s="85"/>
      <c r="L54" s="84"/>
      <c r="M54" s="160"/>
      <c r="N54" s="84"/>
      <c r="O54" s="161"/>
      <c r="P54" s="27" t="str">
        <f t="shared" si="2"/>
        <v/>
      </c>
      <c r="Q54" s="168" t="str">
        <f t="shared" si="3"/>
        <v/>
      </c>
      <c r="R54" s="179" t="str">
        <f t="shared" si="5"/>
        <v/>
      </c>
      <c r="S54" s="28" t="str">
        <f t="shared" si="4"/>
        <v/>
      </c>
    </row>
    <row r="56" spans="1:19" x14ac:dyDescent="0.25">
      <c r="B56" s="9" t="s">
        <v>92</v>
      </c>
      <c r="D56" s="9" t="s">
        <v>88</v>
      </c>
    </row>
    <row r="57" spans="1:19" x14ac:dyDescent="0.25">
      <c r="B57" s="9">
        <v>1</v>
      </c>
      <c r="D57" s="9" t="s">
        <v>87</v>
      </c>
    </row>
    <row r="58" spans="1:19" x14ac:dyDescent="0.25">
      <c r="B58" s="9">
        <v>2</v>
      </c>
      <c r="D58" s="9" t="s">
        <v>89</v>
      </c>
    </row>
    <row r="59" spans="1:19" x14ac:dyDescent="0.25">
      <c r="A59" s="31"/>
    </row>
  </sheetData>
  <sheetProtection password="A925" sheet="1" objects="1" scenarios="1" formatColumns="0" formatRows="0"/>
  <conditionalFormatting sqref="E15:O54">
    <cfRule type="expression" dxfId="24" priority="14" stopIfTrue="1">
      <formula>E15&gt;E$11</formula>
    </cfRule>
  </conditionalFormatting>
  <conditionalFormatting sqref="D6 E5 N1 P1">
    <cfRule type="containsBlanks" dxfId="23" priority="13" stopIfTrue="1">
      <formula>LEN(TRIM(D1))=0</formula>
    </cfRule>
  </conditionalFormatting>
  <conditionalFormatting sqref="C15:C54">
    <cfRule type="expression" dxfId="22" priority="421">
      <formula>AND(SUM($D15:$O15)&lt;&gt;0,$C15="")</formula>
    </cfRule>
  </conditionalFormatting>
  <conditionalFormatting sqref="D15:O54">
    <cfRule type="expression" dxfId="21" priority="422" stopIfTrue="1">
      <formula>AND($B15&lt;&gt;"",$C15="да",$D15="")</formula>
    </cfRule>
    <cfRule type="expression" dxfId="20" priority="423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O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view="pageBreakPreview" zoomScale="90" zoomScaleNormal="100" zoomScaleSheetLayoutView="90" workbookViewId="0">
      <selection activeCell="N1" sqref="N1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63" t="s">
        <v>137</v>
      </c>
      <c r="N1" s="89"/>
      <c r="O1" s="32" t="s">
        <v>15</v>
      </c>
      <c r="P1" s="90"/>
      <c r="R1" s="36" t="s">
        <v>0</v>
      </c>
    </row>
    <row r="2" spans="1:19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S2" s="9" t="s">
        <v>8</v>
      </c>
    </row>
    <row r="3" spans="1:19" x14ac:dyDescent="0.25">
      <c r="A3" s="32"/>
      <c r="B3" s="32"/>
      <c r="C3" s="34"/>
      <c r="D3" s="34" t="s">
        <v>5</v>
      </c>
      <c r="E3" s="35" t="s">
        <v>142</v>
      </c>
      <c r="F3" s="35"/>
      <c r="G3" s="35"/>
      <c r="H3" s="35"/>
      <c r="I3" s="35"/>
      <c r="J3" s="35"/>
      <c r="K3" s="35"/>
      <c r="L3" s="35"/>
      <c r="M3" s="32"/>
      <c r="N3" s="32"/>
      <c r="O3" s="32"/>
      <c r="P3" s="32"/>
      <c r="Q3" s="32"/>
      <c r="R3" s="32"/>
      <c r="S3" s="9" t="s">
        <v>23</v>
      </c>
    </row>
    <row r="4" spans="1:19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9" t="s">
        <v>107</v>
      </c>
    </row>
    <row r="5" spans="1:19" x14ac:dyDescent="0.25">
      <c r="A5" s="44"/>
      <c r="B5" s="44"/>
      <c r="C5" s="44"/>
      <c r="D5" s="34" t="s">
        <v>106</v>
      </c>
      <c r="E5" s="88"/>
      <c r="F5" s="35"/>
      <c r="G5" s="35"/>
      <c r="H5" s="35"/>
      <c r="I5" s="35"/>
      <c r="J5" s="35"/>
      <c r="K5" s="35"/>
      <c r="L5" s="35"/>
      <c r="M5" s="32"/>
      <c r="N5" s="32"/>
      <c r="O5" s="32"/>
      <c r="P5" s="11" t="s">
        <v>13</v>
      </c>
      <c r="Q5" s="11" t="s">
        <v>97</v>
      </c>
      <c r="S5" s="9" t="s">
        <v>108</v>
      </c>
    </row>
    <row r="6" spans="1:19" x14ac:dyDescent="0.25">
      <c r="A6" s="12"/>
      <c r="B6" s="55" t="s">
        <v>8</v>
      </c>
      <c r="D6" s="88"/>
      <c r="E6" s="10"/>
      <c r="F6" s="10"/>
      <c r="O6" s="11"/>
      <c r="P6" s="13" t="s">
        <v>127</v>
      </c>
      <c r="Q6" s="13"/>
      <c r="S6" s="9" t="s">
        <v>109</v>
      </c>
    </row>
    <row r="7" spans="1:19" x14ac:dyDescent="0.25">
      <c r="A7" s="14"/>
      <c r="B7" s="9" t="s">
        <v>10</v>
      </c>
      <c r="O7" s="15"/>
      <c r="P7" s="15">
        <v>15</v>
      </c>
      <c r="Q7" s="13" t="s">
        <v>98</v>
      </c>
      <c r="S7" s="9" t="s">
        <v>110</v>
      </c>
    </row>
    <row r="8" spans="1:19" x14ac:dyDescent="0.25">
      <c r="A8" s="14"/>
      <c r="B8" s="9" t="s">
        <v>14</v>
      </c>
      <c r="O8" s="15"/>
      <c r="P8" s="15">
        <v>12</v>
      </c>
      <c r="Q8" s="13" t="s">
        <v>99</v>
      </c>
      <c r="S8" s="9" t="s">
        <v>111</v>
      </c>
    </row>
    <row r="9" spans="1:19" x14ac:dyDescent="0.25">
      <c r="A9" s="14"/>
      <c r="B9" s="16" t="s">
        <v>11</v>
      </c>
      <c r="O9" s="15"/>
      <c r="P9" s="15">
        <v>8</v>
      </c>
      <c r="Q9" s="13" t="s">
        <v>100</v>
      </c>
      <c r="S9" s="9" t="s">
        <v>112</v>
      </c>
    </row>
    <row r="10" spans="1:19" x14ac:dyDescent="0.25">
      <c r="A10" s="14"/>
      <c r="B10" s="9" t="s">
        <v>81</v>
      </c>
      <c r="O10" s="15"/>
      <c r="P10" s="15">
        <v>0</v>
      </c>
      <c r="Q10" s="13" t="s">
        <v>101</v>
      </c>
      <c r="R10" s="17"/>
      <c r="S10" s="17"/>
    </row>
    <row r="11" spans="1:19" x14ac:dyDescent="0.25">
      <c r="A11" s="12"/>
      <c r="B11" s="13"/>
      <c r="C11" s="13"/>
      <c r="D11" s="11" t="s">
        <v>12</v>
      </c>
      <c r="E11" s="48">
        <v>1</v>
      </c>
      <c r="F11" s="48">
        <v>1</v>
      </c>
      <c r="G11" s="48">
        <v>1</v>
      </c>
      <c r="H11" s="48">
        <v>1</v>
      </c>
      <c r="I11" s="48">
        <v>1</v>
      </c>
      <c r="J11" s="48">
        <v>1</v>
      </c>
      <c r="K11" s="48">
        <v>1</v>
      </c>
      <c r="L11" s="48">
        <v>1</v>
      </c>
      <c r="M11" s="48">
        <v>1</v>
      </c>
      <c r="N11" s="48">
        <v>2</v>
      </c>
      <c r="O11" s="48">
        <v>5</v>
      </c>
      <c r="R11" s="17"/>
      <c r="S11" s="18" t="s">
        <v>16</v>
      </c>
    </row>
    <row r="12" spans="1:19" x14ac:dyDescent="0.25">
      <c r="A12" s="12"/>
      <c r="B12" s="13"/>
      <c r="C12" s="13"/>
      <c r="D12" s="11" t="s">
        <v>113</v>
      </c>
      <c r="E12" s="185" t="str">
        <f t="shared" ref="E12:J12" si="0">IF(COUNTIF($D$15:$D$54,"&gt;0")=0,"",SUMIFS(E$15:E$54,$D$15:$D$54,"&gt;0")/COUNTIF($D$15:$D$54,"&gt;0"))</f>
        <v/>
      </c>
      <c r="F12" s="185" t="str">
        <f t="shared" si="0"/>
        <v/>
      </c>
      <c r="G12" s="185" t="str">
        <f t="shared" si="0"/>
        <v/>
      </c>
      <c r="H12" s="185" t="str">
        <f t="shared" si="0"/>
        <v/>
      </c>
      <c r="I12" s="185" t="str">
        <f t="shared" si="0"/>
        <v/>
      </c>
      <c r="J12" s="185" t="str">
        <f t="shared" si="0"/>
        <v/>
      </c>
      <c r="K12" s="185" t="str">
        <f>IF(COUNTIF($D$15:$D$54,"&gt;0")=0,"",SUMIFS(K$15:K$54,$D$15:$D$54,"&gt;0")/COUNTIF($D$15:$D$54,"&gt;0"))</f>
        <v/>
      </c>
      <c r="L12" s="185" t="str">
        <f>IF(COUNTIF($D$15:$D$54,"&gt;0")=0,"",SUMIFS(L$15:L$54,$D$15:$D$54,"&gt;0")/COUNTIF($D$15:$D$54,"&gt;0"))</f>
        <v/>
      </c>
      <c r="M12" s="185" t="str">
        <f>IF(COUNTIF($D$15:$D$54,"&gt;0")=0,"",SUMIFS(M$15:M$54,$D$15:$D$54,"&gt;0")/COUNTIF($D$15:$D$54,"&gt;0"))</f>
        <v/>
      </c>
      <c r="N12" s="185" t="str">
        <f>IF(COUNTIF($D$15:$D$54,"&gt;0")=0,"",SUMIFS(N$15:N$54,$D$15:$D$54,"&gt;0")/COUNTIF($D$15:$D$54,"&gt;0"))</f>
        <v/>
      </c>
      <c r="O12" s="185" t="str">
        <f>IF(COUNTIF($D$15:$D$54,"&gt;0")=0,"",SUMIFS(O$15:O$54,$D$15:$D$54,"&gt;0")/COUNTIF($D$15:$D$54,"&gt;0"))</f>
        <v/>
      </c>
      <c r="R12" s="17"/>
      <c r="S12" s="18"/>
    </row>
    <row r="13" spans="1:19" ht="15.75" thickBot="1" x14ac:dyDescent="0.3">
      <c r="A13" s="12"/>
      <c r="B13" s="49"/>
      <c r="C13" s="49"/>
      <c r="D13" s="50" t="s">
        <v>114</v>
      </c>
      <c r="E13" s="186" t="str">
        <f t="shared" ref="E13:O13" si="1">IF(COUNTIF($D$15:$D$54,"&gt;0")=0,"",E12/E11)</f>
        <v/>
      </c>
      <c r="F13" s="186" t="str">
        <f t="shared" si="1"/>
        <v/>
      </c>
      <c r="G13" s="186" t="str">
        <f t="shared" si="1"/>
        <v/>
      </c>
      <c r="H13" s="186" t="str">
        <f t="shared" si="1"/>
        <v/>
      </c>
      <c r="I13" s="186" t="str">
        <f t="shared" si="1"/>
        <v/>
      </c>
      <c r="J13" s="186" t="str">
        <f t="shared" si="1"/>
        <v/>
      </c>
      <c r="K13" s="186" t="str">
        <f t="shared" si="1"/>
        <v/>
      </c>
      <c r="L13" s="186" t="str">
        <f t="shared" si="1"/>
        <v/>
      </c>
      <c r="M13" s="186" t="str">
        <f t="shared" si="1"/>
        <v/>
      </c>
      <c r="N13" s="186" t="str">
        <f t="shared" si="1"/>
        <v/>
      </c>
      <c r="O13" s="186" t="str">
        <f t="shared" si="1"/>
        <v/>
      </c>
      <c r="R13" s="17"/>
      <c r="S13" s="18"/>
    </row>
    <row r="14" spans="1:19" ht="60.75" thickBot="1" x14ac:dyDescent="0.3">
      <c r="A14" s="51" t="s">
        <v>1</v>
      </c>
      <c r="B14" s="52" t="s">
        <v>2</v>
      </c>
      <c r="C14" s="53" t="s">
        <v>128</v>
      </c>
      <c r="D14" s="54" t="s">
        <v>3</v>
      </c>
      <c r="E14" s="45">
        <v>1</v>
      </c>
      <c r="F14" s="46">
        <v>2</v>
      </c>
      <c r="G14" s="47">
        <v>3</v>
      </c>
      <c r="H14" s="47">
        <v>4</v>
      </c>
      <c r="I14" s="47">
        <v>5</v>
      </c>
      <c r="J14" s="47">
        <v>6</v>
      </c>
      <c r="K14" s="47">
        <v>7</v>
      </c>
      <c r="L14" s="46">
        <v>8</v>
      </c>
      <c r="M14" s="154">
        <v>9</v>
      </c>
      <c r="N14" s="46">
        <v>10</v>
      </c>
      <c r="O14" s="155">
        <v>11</v>
      </c>
      <c r="P14" s="19" t="s">
        <v>4</v>
      </c>
      <c r="Q14" s="20" t="str">
        <f>Q5</f>
        <v>Оценка</v>
      </c>
      <c r="R14" s="21" t="s">
        <v>91</v>
      </c>
      <c r="S14" s="22" t="s">
        <v>90</v>
      </c>
    </row>
    <row r="15" spans="1:19" x14ac:dyDescent="0.25">
      <c r="A15" s="65">
        <v>1</v>
      </c>
      <c r="B15" s="66"/>
      <c r="C15" s="67"/>
      <c r="D15" s="68"/>
      <c r="E15" s="69"/>
      <c r="F15" s="70"/>
      <c r="G15" s="71"/>
      <c r="H15" s="71"/>
      <c r="I15" s="71"/>
      <c r="J15" s="71"/>
      <c r="K15" s="71"/>
      <c r="L15" s="70"/>
      <c r="M15" s="156"/>
      <c r="N15" s="70"/>
      <c r="O15" s="157"/>
      <c r="P15" s="23" t="str">
        <f t="shared" ref="P15:P54" si="2">IF(SUM(D15)&gt;0,SUM(E15:O15),"")</f>
        <v/>
      </c>
      <c r="Q15" s="164" t="str">
        <f>IF(SUM(D15)&gt;0,IF(P15&gt;=$P$7,$Q$7,IF(P15&gt;=$P$8,$Q$8,IF(P15&gt;=$P$9,$Q$9,$Q$10))),"")</f>
        <v/>
      </c>
      <c r="R15" s="177" t="str">
        <f>IF(B15="","",IF(AND(SUM($D15)=0,COUNTA($E15:$O15)&gt;0),$D$57,IF(OR(E15&gt;E$11,F15&gt;F$11,G15&gt;G$11,H15&gt;H$11,I15&gt;I$11,J15&gt;J$11,K15&gt;K$11,L15&gt;L$11,M15&gt;M$11,N15&gt;N$11,O15&gt;O$11),$D$58,"нет")))</f>
        <v/>
      </c>
      <c r="S15" s="24" t="str">
        <f>IF(R15="","",IF(R15="нет",0,1))</f>
        <v/>
      </c>
    </row>
    <row r="16" spans="1:19" x14ac:dyDescent="0.25">
      <c r="A16" s="72">
        <v>2</v>
      </c>
      <c r="B16" s="73"/>
      <c r="C16" s="74"/>
      <c r="D16" s="75"/>
      <c r="E16" s="76"/>
      <c r="F16" s="77"/>
      <c r="G16" s="78"/>
      <c r="H16" s="78"/>
      <c r="I16" s="78"/>
      <c r="J16" s="78"/>
      <c r="K16" s="78"/>
      <c r="L16" s="77"/>
      <c r="M16" s="158"/>
      <c r="N16" s="77"/>
      <c r="O16" s="159"/>
      <c r="P16" s="25" t="str">
        <f t="shared" si="2"/>
        <v/>
      </c>
      <c r="Q16" s="166" t="str">
        <f t="shared" ref="Q16:Q54" si="3">IF(SUM(D16)&gt;0,IF(P16&gt;=$P$7,$Q$7,IF(P16&gt;=$P$8,$Q$8,IF(P16&gt;=$P$9,$Q$9,$Q$10))),"")</f>
        <v/>
      </c>
      <c r="R16" s="178" t="str">
        <f>IF(B16="","",IF(AND(SUM($D16)=0,COUNTA($E16:$O16)&gt;0),$D$57,IF(OR(E16&gt;E$11,F16&gt;F$11,G16&gt;G$11,H16&gt;H$11,I16&gt;I$11,J16&gt;J$11,K16&gt;K$11,L16&gt;L$11,M16&gt;M$11,N16&gt;N$11,O16&gt;O$11),$D$58,"нет")))</f>
        <v/>
      </c>
      <c r="S16" s="26" t="str">
        <f t="shared" ref="S16:S54" si="4">IF(R16="","",IF(R16="нет",0,1))</f>
        <v/>
      </c>
    </row>
    <row r="17" spans="1:19" x14ac:dyDescent="0.25">
      <c r="A17" s="72">
        <v>3</v>
      </c>
      <c r="B17" s="73"/>
      <c r="C17" s="74"/>
      <c r="D17" s="75"/>
      <c r="E17" s="76"/>
      <c r="F17" s="77"/>
      <c r="G17" s="78"/>
      <c r="H17" s="78"/>
      <c r="I17" s="78"/>
      <c r="J17" s="78"/>
      <c r="K17" s="78"/>
      <c r="L17" s="77"/>
      <c r="M17" s="158"/>
      <c r="N17" s="77"/>
      <c r="O17" s="159"/>
      <c r="P17" s="25" t="str">
        <f t="shared" si="2"/>
        <v/>
      </c>
      <c r="Q17" s="166" t="str">
        <f t="shared" si="3"/>
        <v/>
      </c>
      <c r="R17" s="178" t="str">
        <f>IF(B17="","",IF(AND(SUM($D17)=0,COUNTA($E17:$O17)&gt;0),$D$57,IF(OR(E17&gt;E$11,F17&gt;F$11,G17&gt;G$11,H17&gt;H$11,I17&gt;I$11,J17&gt;J$11,K17&gt;K$11,L17&gt;L$11,M17&gt;M$11,N17&gt;N$11,O17&gt;O$11),$D$58,"нет")))</f>
        <v/>
      </c>
      <c r="S17" s="26" t="str">
        <f t="shared" si="4"/>
        <v/>
      </c>
    </row>
    <row r="18" spans="1:19" x14ac:dyDescent="0.25">
      <c r="A18" s="72">
        <v>4</v>
      </c>
      <c r="B18" s="73"/>
      <c r="C18" s="74"/>
      <c r="D18" s="75"/>
      <c r="E18" s="76"/>
      <c r="F18" s="77"/>
      <c r="G18" s="78"/>
      <c r="H18" s="78"/>
      <c r="I18" s="78"/>
      <c r="J18" s="78"/>
      <c r="K18" s="78"/>
      <c r="L18" s="77"/>
      <c r="M18" s="158"/>
      <c r="N18" s="77"/>
      <c r="O18" s="159"/>
      <c r="P18" s="25" t="str">
        <f t="shared" si="2"/>
        <v/>
      </c>
      <c r="Q18" s="166" t="str">
        <f t="shared" si="3"/>
        <v/>
      </c>
      <c r="R18" s="178" t="str">
        <f>IF(B18="","",IF(AND(SUM($D18)=0,COUNTA($E18:$O18)&gt;0),$D$57,IF(OR(E18&gt;E$11,F18&gt;F$11,G18&gt;G$11,H18&gt;H$11,I18&gt;I$11,J18&gt;J$11,K18&gt;K$11,L18&gt;L$11,M18&gt;M$11,N18&gt;N$11,O18&gt;O$11),$D$58,"нет")))</f>
        <v/>
      </c>
      <c r="S18" s="26" t="str">
        <f t="shared" si="4"/>
        <v/>
      </c>
    </row>
    <row r="19" spans="1:19" ht="15.75" thickBot="1" x14ac:dyDescent="0.3">
      <c r="A19" s="79">
        <v>5</v>
      </c>
      <c r="B19" s="80"/>
      <c r="C19" s="81"/>
      <c r="D19" s="82"/>
      <c r="E19" s="83"/>
      <c r="F19" s="84"/>
      <c r="G19" s="85"/>
      <c r="H19" s="85"/>
      <c r="I19" s="85"/>
      <c r="J19" s="85"/>
      <c r="K19" s="85"/>
      <c r="L19" s="84"/>
      <c r="M19" s="160"/>
      <c r="N19" s="84"/>
      <c r="O19" s="161"/>
      <c r="P19" s="27" t="str">
        <f t="shared" si="2"/>
        <v/>
      </c>
      <c r="Q19" s="168" t="str">
        <f t="shared" si="3"/>
        <v/>
      </c>
      <c r="R19" s="179" t="str">
        <f>IF(B19="","",IF(AND(SUM($D19)=0,COUNTA($E19:$O19)&gt;0),$D$57,IF(OR(E19&gt;E$11,F19&gt;F$11,G19&gt;G$11,H19&gt;H$11,I19&gt;I$11,J19&gt;J$11,K19&gt;K$11,L19&gt;L$11,M19&gt;M$11,N19&gt;N$11,O19&gt;O$11),$D$58,"нет")))</f>
        <v/>
      </c>
      <c r="S19" s="28" t="str">
        <f t="shared" si="4"/>
        <v/>
      </c>
    </row>
    <row r="20" spans="1:19" x14ac:dyDescent="0.25">
      <c r="A20" s="86">
        <v>6</v>
      </c>
      <c r="B20" s="66"/>
      <c r="C20" s="67"/>
      <c r="D20" s="68"/>
      <c r="E20" s="69"/>
      <c r="F20" s="70"/>
      <c r="G20" s="71"/>
      <c r="H20" s="71"/>
      <c r="I20" s="71"/>
      <c r="J20" s="71"/>
      <c r="K20" s="71"/>
      <c r="L20" s="70"/>
      <c r="M20" s="156"/>
      <c r="N20" s="70"/>
      <c r="O20" s="157"/>
      <c r="P20" s="29" t="str">
        <f t="shared" si="2"/>
        <v/>
      </c>
      <c r="Q20" s="164" t="str">
        <f t="shared" si="3"/>
        <v/>
      </c>
      <c r="R20" s="177" t="str">
        <f t="shared" ref="R20:R54" si="5">IF(B20="","",IF(AND(SUM($D20)=0,COUNTA($E20:$O20)&gt;0),$D$57,IF(OR(E20&gt;E$11,F20&gt;F$11,G20&gt;G$11,H20&gt;H$11,I20&gt;I$11,J20&gt;J$11,K20&gt;K$11,L20&gt;L$11,M20&gt;M$11,N20&gt;N$11,O20&gt;O$11),$D$58,"нет")))</f>
        <v/>
      </c>
      <c r="S20" s="24" t="str">
        <f t="shared" si="4"/>
        <v/>
      </c>
    </row>
    <row r="21" spans="1:19" x14ac:dyDescent="0.25">
      <c r="A21" s="72">
        <v>7</v>
      </c>
      <c r="B21" s="73"/>
      <c r="C21" s="74"/>
      <c r="D21" s="75"/>
      <c r="E21" s="76"/>
      <c r="F21" s="77"/>
      <c r="G21" s="78"/>
      <c r="H21" s="78"/>
      <c r="I21" s="78"/>
      <c r="J21" s="78"/>
      <c r="K21" s="78"/>
      <c r="L21" s="77"/>
      <c r="M21" s="158"/>
      <c r="N21" s="77"/>
      <c r="O21" s="159"/>
      <c r="P21" s="25" t="str">
        <f t="shared" si="2"/>
        <v/>
      </c>
      <c r="Q21" s="166" t="str">
        <f t="shared" si="3"/>
        <v/>
      </c>
      <c r="R21" s="178" t="str">
        <f t="shared" si="5"/>
        <v/>
      </c>
      <c r="S21" s="26" t="str">
        <f t="shared" si="4"/>
        <v/>
      </c>
    </row>
    <row r="22" spans="1:19" x14ac:dyDescent="0.25">
      <c r="A22" s="72">
        <v>8</v>
      </c>
      <c r="B22" s="73"/>
      <c r="C22" s="74"/>
      <c r="D22" s="75"/>
      <c r="E22" s="76"/>
      <c r="F22" s="77"/>
      <c r="G22" s="78"/>
      <c r="H22" s="78"/>
      <c r="I22" s="78"/>
      <c r="J22" s="78"/>
      <c r="K22" s="78"/>
      <c r="L22" s="77"/>
      <c r="M22" s="158"/>
      <c r="N22" s="77"/>
      <c r="O22" s="159"/>
      <c r="P22" s="25" t="str">
        <f t="shared" si="2"/>
        <v/>
      </c>
      <c r="Q22" s="166" t="str">
        <f t="shared" si="3"/>
        <v/>
      </c>
      <c r="R22" s="178" t="str">
        <f t="shared" si="5"/>
        <v/>
      </c>
      <c r="S22" s="26" t="str">
        <f t="shared" si="4"/>
        <v/>
      </c>
    </row>
    <row r="23" spans="1:19" x14ac:dyDescent="0.25">
      <c r="A23" s="72">
        <v>9</v>
      </c>
      <c r="B23" s="73"/>
      <c r="C23" s="74"/>
      <c r="D23" s="75"/>
      <c r="E23" s="76"/>
      <c r="F23" s="77"/>
      <c r="G23" s="78"/>
      <c r="H23" s="78"/>
      <c r="I23" s="78"/>
      <c r="J23" s="78"/>
      <c r="K23" s="78"/>
      <c r="L23" s="77"/>
      <c r="M23" s="158"/>
      <c r="N23" s="77"/>
      <c r="O23" s="159"/>
      <c r="P23" s="25" t="str">
        <f t="shared" si="2"/>
        <v/>
      </c>
      <c r="Q23" s="166" t="str">
        <f t="shared" si="3"/>
        <v/>
      </c>
      <c r="R23" s="178" t="str">
        <f t="shared" si="5"/>
        <v/>
      </c>
      <c r="S23" s="26" t="str">
        <f t="shared" si="4"/>
        <v/>
      </c>
    </row>
    <row r="24" spans="1:19" ht="15.75" thickBot="1" x14ac:dyDescent="0.3">
      <c r="A24" s="87">
        <v>10</v>
      </c>
      <c r="B24" s="80"/>
      <c r="C24" s="81"/>
      <c r="D24" s="82"/>
      <c r="E24" s="83"/>
      <c r="F24" s="84"/>
      <c r="G24" s="85"/>
      <c r="H24" s="85"/>
      <c r="I24" s="85"/>
      <c r="J24" s="85"/>
      <c r="K24" s="85"/>
      <c r="L24" s="84"/>
      <c r="M24" s="160"/>
      <c r="N24" s="84"/>
      <c r="O24" s="161"/>
      <c r="P24" s="30" t="str">
        <f t="shared" si="2"/>
        <v/>
      </c>
      <c r="Q24" s="168" t="str">
        <f t="shared" si="3"/>
        <v/>
      </c>
      <c r="R24" s="179" t="str">
        <f t="shared" si="5"/>
        <v/>
      </c>
      <c r="S24" s="28" t="str">
        <f t="shared" si="4"/>
        <v/>
      </c>
    </row>
    <row r="25" spans="1:19" x14ac:dyDescent="0.25">
      <c r="A25" s="65">
        <v>11</v>
      </c>
      <c r="B25" s="66"/>
      <c r="C25" s="67"/>
      <c r="D25" s="68"/>
      <c r="E25" s="69"/>
      <c r="F25" s="70"/>
      <c r="G25" s="71"/>
      <c r="H25" s="71"/>
      <c r="I25" s="71"/>
      <c r="J25" s="71"/>
      <c r="K25" s="71"/>
      <c r="L25" s="70"/>
      <c r="M25" s="156"/>
      <c r="N25" s="70"/>
      <c r="O25" s="157"/>
      <c r="P25" s="23" t="str">
        <f t="shared" si="2"/>
        <v/>
      </c>
      <c r="Q25" s="164" t="str">
        <f t="shared" si="3"/>
        <v/>
      </c>
      <c r="R25" s="177" t="str">
        <f t="shared" si="5"/>
        <v/>
      </c>
      <c r="S25" s="24" t="str">
        <f t="shared" si="4"/>
        <v/>
      </c>
    </row>
    <row r="26" spans="1:19" x14ac:dyDescent="0.25">
      <c r="A26" s="72">
        <v>12</v>
      </c>
      <c r="B26" s="73"/>
      <c r="C26" s="74"/>
      <c r="D26" s="75"/>
      <c r="E26" s="76"/>
      <c r="F26" s="77"/>
      <c r="G26" s="78"/>
      <c r="H26" s="78"/>
      <c r="I26" s="78"/>
      <c r="J26" s="78"/>
      <c r="K26" s="78"/>
      <c r="L26" s="77"/>
      <c r="M26" s="158"/>
      <c r="N26" s="77"/>
      <c r="O26" s="159"/>
      <c r="P26" s="25" t="str">
        <f t="shared" si="2"/>
        <v/>
      </c>
      <c r="Q26" s="166" t="str">
        <f t="shared" si="3"/>
        <v/>
      </c>
      <c r="R26" s="178" t="str">
        <f t="shared" si="5"/>
        <v/>
      </c>
      <c r="S26" s="26" t="str">
        <f t="shared" si="4"/>
        <v/>
      </c>
    </row>
    <row r="27" spans="1:19" x14ac:dyDescent="0.25">
      <c r="A27" s="72">
        <v>13</v>
      </c>
      <c r="B27" s="73"/>
      <c r="C27" s="74"/>
      <c r="D27" s="75"/>
      <c r="E27" s="76"/>
      <c r="F27" s="77"/>
      <c r="G27" s="78"/>
      <c r="H27" s="78"/>
      <c r="I27" s="78"/>
      <c r="J27" s="78"/>
      <c r="K27" s="78"/>
      <c r="L27" s="77"/>
      <c r="M27" s="158"/>
      <c r="N27" s="77"/>
      <c r="O27" s="159"/>
      <c r="P27" s="25" t="str">
        <f t="shared" si="2"/>
        <v/>
      </c>
      <c r="Q27" s="166" t="str">
        <f t="shared" si="3"/>
        <v/>
      </c>
      <c r="R27" s="178" t="str">
        <f t="shared" si="5"/>
        <v/>
      </c>
      <c r="S27" s="26" t="str">
        <f t="shared" si="4"/>
        <v/>
      </c>
    </row>
    <row r="28" spans="1:19" x14ac:dyDescent="0.25">
      <c r="A28" s="72">
        <v>14</v>
      </c>
      <c r="B28" s="73"/>
      <c r="C28" s="74"/>
      <c r="D28" s="75"/>
      <c r="E28" s="76"/>
      <c r="F28" s="77"/>
      <c r="G28" s="78"/>
      <c r="H28" s="78"/>
      <c r="I28" s="78"/>
      <c r="J28" s="78"/>
      <c r="K28" s="78"/>
      <c r="L28" s="77"/>
      <c r="M28" s="158"/>
      <c r="N28" s="77"/>
      <c r="O28" s="159"/>
      <c r="P28" s="25" t="str">
        <f t="shared" si="2"/>
        <v/>
      </c>
      <c r="Q28" s="166" t="str">
        <f t="shared" si="3"/>
        <v/>
      </c>
      <c r="R28" s="178" t="str">
        <f t="shared" si="5"/>
        <v/>
      </c>
      <c r="S28" s="26" t="str">
        <f t="shared" si="4"/>
        <v/>
      </c>
    </row>
    <row r="29" spans="1:19" ht="15.75" thickBot="1" x14ac:dyDescent="0.3">
      <c r="A29" s="79">
        <v>15</v>
      </c>
      <c r="B29" s="80"/>
      <c r="C29" s="81"/>
      <c r="D29" s="82"/>
      <c r="E29" s="83"/>
      <c r="F29" s="84"/>
      <c r="G29" s="85"/>
      <c r="H29" s="85"/>
      <c r="I29" s="85"/>
      <c r="J29" s="85"/>
      <c r="K29" s="85"/>
      <c r="L29" s="84"/>
      <c r="M29" s="160"/>
      <c r="N29" s="84"/>
      <c r="O29" s="161"/>
      <c r="P29" s="27" t="str">
        <f t="shared" si="2"/>
        <v/>
      </c>
      <c r="Q29" s="168" t="str">
        <f t="shared" si="3"/>
        <v/>
      </c>
      <c r="R29" s="179" t="str">
        <f t="shared" si="5"/>
        <v/>
      </c>
      <c r="S29" s="28" t="str">
        <f t="shared" si="4"/>
        <v/>
      </c>
    </row>
    <row r="30" spans="1:19" x14ac:dyDescent="0.25">
      <c r="A30" s="86">
        <v>16</v>
      </c>
      <c r="B30" s="66"/>
      <c r="C30" s="67"/>
      <c r="D30" s="68"/>
      <c r="E30" s="69"/>
      <c r="F30" s="70"/>
      <c r="G30" s="71"/>
      <c r="H30" s="71"/>
      <c r="I30" s="71"/>
      <c r="J30" s="71"/>
      <c r="K30" s="71"/>
      <c r="L30" s="70"/>
      <c r="M30" s="156"/>
      <c r="N30" s="70"/>
      <c r="O30" s="157"/>
      <c r="P30" s="29" t="str">
        <f t="shared" si="2"/>
        <v/>
      </c>
      <c r="Q30" s="164" t="str">
        <f t="shared" si="3"/>
        <v/>
      </c>
      <c r="R30" s="177" t="str">
        <f t="shared" si="5"/>
        <v/>
      </c>
      <c r="S30" s="24" t="str">
        <f t="shared" si="4"/>
        <v/>
      </c>
    </row>
    <row r="31" spans="1:19" x14ac:dyDescent="0.25">
      <c r="A31" s="72">
        <v>17</v>
      </c>
      <c r="B31" s="73"/>
      <c r="C31" s="74"/>
      <c r="D31" s="75"/>
      <c r="E31" s="76"/>
      <c r="F31" s="77"/>
      <c r="G31" s="78"/>
      <c r="H31" s="78"/>
      <c r="I31" s="78"/>
      <c r="J31" s="78"/>
      <c r="K31" s="78"/>
      <c r="L31" s="77"/>
      <c r="M31" s="158"/>
      <c r="N31" s="77"/>
      <c r="O31" s="159"/>
      <c r="P31" s="25" t="str">
        <f t="shared" si="2"/>
        <v/>
      </c>
      <c r="Q31" s="166" t="str">
        <f t="shared" si="3"/>
        <v/>
      </c>
      <c r="R31" s="178" t="str">
        <f t="shared" si="5"/>
        <v/>
      </c>
      <c r="S31" s="26" t="str">
        <f t="shared" si="4"/>
        <v/>
      </c>
    </row>
    <row r="32" spans="1:19" x14ac:dyDescent="0.25">
      <c r="A32" s="72">
        <v>18</v>
      </c>
      <c r="B32" s="73"/>
      <c r="C32" s="74"/>
      <c r="D32" s="75"/>
      <c r="E32" s="76"/>
      <c r="F32" s="77"/>
      <c r="G32" s="78"/>
      <c r="H32" s="78"/>
      <c r="I32" s="78"/>
      <c r="J32" s="78"/>
      <c r="K32" s="78"/>
      <c r="L32" s="77"/>
      <c r="M32" s="158"/>
      <c r="N32" s="77"/>
      <c r="O32" s="159"/>
      <c r="P32" s="25" t="str">
        <f t="shared" si="2"/>
        <v/>
      </c>
      <c r="Q32" s="166" t="str">
        <f t="shared" si="3"/>
        <v/>
      </c>
      <c r="R32" s="178" t="str">
        <f t="shared" si="5"/>
        <v/>
      </c>
      <c r="S32" s="26" t="str">
        <f t="shared" si="4"/>
        <v/>
      </c>
    </row>
    <row r="33" spans="1:19" x14ac:dyDescent="0.25">
      <c r="A33" s="72">
        <v>19</v>
      </c>
      <c r="B33" s="73"/>
      <c r="C33" s="74"/>
      <c r="D33" s="75"/>
      <c r="E33" s="76"/>
      <c r="F33" s="77"/>
      <c r="G33" s="78"/>
      <c r="H33" s="78"/>
      <c r="I33" s="78"/>
      <c r="J33" s="78"/>
      <c r="K33" s="78"/>
      <c r="L33" s="77"/>
      <c r="M33" s="158"/>
      <c r="N33" s="77"/>
      <c r="O33" s="159"/>
      <c r="P33" s="25" t="str">
        <f t="shared" si="2"/>
        <v/>
      </c>
      <c r="Q33" s="166" t="str">
        <f t="shared" si="3"/>
        <v/>
      </c>
      <c r="R33" s="178" t="str">
        <f t="shared" si="5"/>
        <v/>
      </c>
      <c r="S33" s="26" t="str">
        <f t="shared" si="4"/>
        <v/>
      </c>
    </row>
    <row r="34" spans="1:19" ht="15.75" thickBot="1" x14ac:dyDescent="0.3">
      <c r="A34" s="87">
        <v>20</v>
      </c>
      <c r="B34" s="80"/>
      <c r="C34" s="81"/>
      <c r="D34" s="82"/>
      <c r="E34" s="83"/>
      <c r="F34" s="84"/>
      <c r="G34" s="85"/>
      <c r="H34" s="85"/>
      <c r="I34" s="85"/>
      <c r="J34" s="85"/>
      <c r="K34" s="85"/>
      <c r="L34" s="84"/>
      <c r="M34" s="160"/>
      <c r="N34" s="84"/>
      <c r="O34" s="161"/>
      <c r="P34" s="30" t="str">
        <f t="shared" si="2"/>
        <v/>
      </c>
      <c r="Q34" s="168" t="str">
        <f t="shared" si="3"/>
        <v/>
      </c>
      <c r="R34" s="179" t="str">
        <f t="shared" si="5"/>
        <v/>
      </c>
      <c r="S34" s="28" t="str">
        <f t="shared" si="4"/>
        <v/>
      </c>
    </row>
    <row r="35" spans="1:19" x14ac:dyDescent="0.25">
      <c r="A35" s="65">
        <v>21</v>
      </c>
      <c r="B35" s="66"/>
      <c r="C35" s="67"/>
      <c r="D35" s="68"/>
      <c r="E35" s="69"/>
      <c r="F35" s="70"/>
      <c r="G35" s="71"/>
      <c r="H35" s="71"/>
      <c r="I35" s="71"/>
      <c r="J35" s="71"/>
      <c r="K35" s="71"/>
      <c r="L35" s="70"/>
      <c r="M35" s="156"/>
      <c r="N35" s="70"/>
      <c r="O35" s="157"/>
      <c r="P35" s="23" t="str">
        <f t="shared" si="2"/>
        <v/>
      </c>
      <c r="Q35" s="164" t="str">
        <f t="shared" si="3"/>
        <v/>
      </c>
      <c r="R35" s="177" t="str">
        <f t="shared" si="5"/>
        <v/>
      </c>
      <c r="S35" s="24" t="str">
        <f t="shared" si="4"/>
        <v/>
      </c>
    </row>
    <row r="36" spans="1:19" x14ac:dyDescent="0.25">
      <c r="A36" s="72">
        <v>22</v>
      </c>
      <c r="B36" s="73"/>
      <c r="C36" s="74"/>
      <c r="D36" s="75"/>
      <c r="E36" s="76"/>
      <c r="F36" s="77"/>
      <c r="G36" s="78"/>
      <c r="H36" s="78"/>
      <c r="I36" s="78"/>
      <c r="J36" s="78"/>
      <c r="K36" s="78"/>
      <c r="L36" s="77"/>
      <c r="M36" s="158"/>
      <c r="N36" s="77"/>
      <c r="O36" s="159"/>
      <c r="P36" s="25" t="str">
        <f t="shared" si="2"/>
        <v/>
      </c>
      <c r="Q36" s="166" t="str">
        <f t="shared" si="3"/>
        <v/>
      </c>
      <c r="R36" s="178" t="str">
        <f t="shared" si="5"/>
        <v/>
      </c>
      <c r="S36" s="26" t="str">
        <f t="shared" si="4"/>
        <v/>
      </c>
    </row>
    <row r="37" spans="1:19" x14ac:dyDescent="0.25">
      <c r="A37" s="72">
        <v>23</v>
      </c>
      <c r="B37" s="73"/>
      <c r="C37" s="74"/>
      <c r="D37" s="75"/>
      <c r="E37" s="76"/>
      <c r="F37" s="77"/>
      <c r="G37" s="78"/>
      <c r="H37" s="78"/>
      <c r="I37" s="78"/>
      <c r="J37" s="78"/>
      <c r="K37" s="78"/>
      <c r="L37" s="77"/>
      <c r="M37" s="158"/>
      <c r="N37" s="77"/>
      <c r="O37" s="159"/>
      <c r="P37" s="25" t="str">
        <f t="shared" si="2"/>
        <v/>
      </c>
      <c r="Q37" s="166" t="str">
        <f t="shared" si="3"/>
        <v/>
      </c>
      <c r="R37" s="178" t="str">
        <f t="shared" si="5"/>
        <v/>
      </c>
      <c r="S37" s="26" t="str">
        <f t="shared" si="4"/>
        <v/>
      </c>
    </row>
    <row r="38" spans="1:19" x14ac:dyDescent="0.25">
      <c r="A38" s="72">
        <v>24</v>
      </c>
      <c r="B38" s="73"/>
      <c r="C38" s="74"/>
      <c r="D38" s="75"/>
      <c r="E38" s="76"/>
      <c r="F38" s="77"/>
      <c r="G38" s="78"/>
      <c r="H38" s="78"/>
      <c r="I38" s="78"/>
      <c r="J38" s="78"/>
      <c r="K38" s="78"/>
      <c r="L38" s="77"/>
      <c r="M38" s="158"/>
      <c r="N38" s="77"/>
      <c r="O38" s="159"/>
      <c r="P38" s="25" t="str">
        <f t="shared" si="2"/>
        <v/>
      </c>
      <c r="Q38" s="166" t="str">
        <f t="shared" si="3"/>
        <v/>
      </c>
      <c r="R38" s="178" t="str">
        <f t="shared" si="5"/>
        <v/>
      </c>
      <c r="S38" s="26" t="str">
        <f t="shared" si="4"/>
        <v/>
      </c>
    </row>
    <row r="39" spans="1:19" ht="15.75" thickBot="1" x14ac:dyDescent="0.3">
      <c r="A39" s="79">
        <v>25</v>
      </c>
      <c r="B39" s="80"/>
      <c r="C39" s="81"/>
      <c r="D39" s="82"/>
      <c r="E39" s="83"/>
      <c r="F39" s="84"/>
      <c r="G39" s="85"/>
      <c r="H39" s="85"/>
      <c r="I39" s="85"/>
      <c r="J39" s="85"/>
      <c r="K39" s="85"/>
      <c r="L39" s="84"/>
      <c r="M39" s="160"/>
      <c r="N39" s="84"/>
      <c r="O39" s="161"/>
      <c r="P39" s="27" t="str">
        <f t="shared" si="2"/>
        <v/>
      </c>
      <c r="Q39" s="168" t="str">
        <f t="shared" si="3"/>
        <v/>
      </c>
      <c r="R39" s="179" t="str">
        <f>IF(B39="","",IF(AND(SUM($D39)=0,COUNTA($E39:$O39)&gt;0),$D$57,IF(OR(E39&gt;E$11,F39&gt;F$11,G39&gt;G$11,H39&gt;H$11,I39&gt;I$11,J39&gt;J$11,K39&gt;K$11,L39&gt;L$11,M39&gt;M$11,N39&gt;N$11,O39&gt;O$11),$D$58,"нет")))</f>
        <v/>
      </c>
      <c r="S39" s="28" t="str">
        <f t="shared" si="4"/>
        <v/>
      </c>
    </row>
    <row r="40" spans="1:19" x14ac:dyDescent="0.25">
      <c r="A40" s="65">
        <v>26</v>
      </c>
      <c r="B40" s="66"/>
      <c r="C40" s="67"/>
      <c r="D40" s="68"/>
      <c r="E40" s="69"/>
      <c r="F40" s="70"/>
      <c r="G40" s="71"/>
      <c r="H40" s="71"/>
      <c r="I40" s="71"/>
      <c r="J40" s="71"/>
      <c r="K40" s="71"/>
      <c r="L40" s="70"/>
      <c r="M40" s="156"/>
      <c r="N40" s="70"/>
      <c r="O40" s="157"/>
      <c r="P40" s="23" t="str">
        <f t="shared" si="2"/>
        <v/>
      </c>
      <c r="Q40" s="164" t="str">
        <f t="shared" si="3"/>
        <v/>
      </c>
      <c r="R40" s="177" t="str">
        <f t="shared" si="5"/>
        <v/>
      </c>
      <c r="S40" s="24" t="str">
        <f t="shared" si="4"/>
        <v/>
      </c>
    </row>
    <row r="41" spans="1:19" x14ac:dyDescent="0.25">
      <c r="A41" s="72">
        <v>27</v>
      </c>
      <c r="B41" s="73"/>
      <c r="C41" s="74"/>
      <c r="D41" s="75"/>
      <c r="E41" s="76"/>
      <c r="F41" s="77"/>
      <c r="G41" s="78"/>
      <c r="H41" s="78"/>
      <c r="I41" s="78"/>
      <c r="J41" s="78"/>
      <c r="K41" s="78"/>
      <c r="L41" s="77"/>
      <c r="M41" s="158"/>
      <c r="N41" s="77"/>
      <c r="O41" s="159"/>
      <c r="P41" s="25" t="str">
        <f t="shared" si="2"/>
        <v/>
      </c>
      <c r="Q41" s="166" t="str">
        <f t="shared" si="3"/>
        <v/>
      </c>
      <c r="R41" s="178" t="str">
        <f t="shared" si="5"/>
        <v/>
      </c>
      <c r="S41" s="26" t="str">
        <f t="shared" si="4"/>
        <v/>
      </c>
    </row>
    <row r="42" spans="1:19" x14ac:dyDescent="0.25">
      <c r="A42" s="72">
        <v>28</v>
      </c>
      <c r="B42" s="73"/>
      <c r="C42" s="74"/>
      <c r="D42" s="75"/>
      <c r="E42" s="76"/>
      <c r="F42" s="77"/>
      <c r="G42" s="78"/>
      <c r="H42" s="78"/>
      <c r="I42" s="78"/>
      <c r="J42" s="78"/>
      <c r="K42" s="78"/>
      <c r="L42" s="77"/>
      <c r="M42" s="158"/>
      <c r="N42" s="77"/>
      <c r="O42" s="159"/>
      <c r="P42" s="25" t="str">
        <f t="shared" si="2"/>
        <v/>
      </c>
      <c r="Q42" s="166" t="str">
        <f t="shared" si="3"/>
        <v/>
      </c>
      <c r="R42" s="178" t="str">
        <f t="shared" si="5"/>
        <v/>
      </c>
      <c r="S42" s="26" t="str">
        <f t="shared" si="4"/>
        <v/>
      </c>
    </row>
    <row r="43" spans="1:19" x14ac:dyDescent="0.25">
      <c r="A43" s="72">
        <v>29</v>
      </c>
      <c r="B43" s="73"/>
      <c r="C43" s="74"/>
      <c r="D43" s="75"/>
      <c r="E43" s="76"/>
      <c r="F43" s="77"/>
      <c r="G43" s="78"/>
      <c r="H43" s="78"/>
      <c r="I43" s="78"/>
      <c r="J43" s="78"/>
      <c r="K43" s="78"/>
      <c r="L43" s="77"/>
      <c r="M43" s="158"/>
      <c r="N43" s="77"/>
      <c r="O43" s="159"/>
      <c r="P43" s="25" t="str">
        <f t="shared" si="2"/>
        <v/>
      </c>
      <c r="Q43" s="166" t="str">
        <f t="shared" si="3"/>
        <v/>
      </c>
      <c r="R43" s="178" t="str">
        <f t="shared" si="5"/>
        <v/>
      </c>
      <c r="S43" s="26" t="str">
        <f t="shared" si="4"/>
        <v/>
      </c>
    </row>
    <row r="44" spans="1:19" ht="15.75" thickBot="1" x14ac:dyDescent="0.3">
      <c r="A44" s="79">
        <v>30</v>
      </c>
      <c r="B44" s="80"/>
      <c r="C44" s="81"/>
      <c r="D44" s="82"/>
      <c r="E44" s="83"/>
      <c r="F44" s="84"/>
      <c r="G44" s="85"/>
      <c r="H44" s="85"/>
      <c r="I44" s="85"/>
      <c r="J44" s="85"/>
      <c r="K44" s="85"/>
      <c r="L44" s="84"/>
      <c r="M44" s="160"/>
      <c r="N44" s="84"/>
      <c r="O44" s="161"/>
      <c r="P44" s="27" t="str">
        <f t="shared" si="2"/>
        <v/>
      </c>
      <c r="Q44" s="168" t="str">
        <f t="shared" si="3"/>
        <v/>
      </c>
      <c r="R44" s="179" t="str">
        <f t="shared" si="5"/>
        <v/>
      </c>
      <c r="S44" s="28" t="str">
        <f t="shared" si="4"/>
        <v/>
      </c>
    </row>
    <row r="45" spans="1:19" x14ac:dyDescent="0.25">
      <c r="A45" s="65">
        <v>31</v>
      </c>
      <c r="B45" s="66"/>
      <c r="C45" s="67"/>
      <c r="D45" s="68"/>
      <c r="E45" s="69"/>
      <c r="F45" s="70"/>
      <c r="G45" s="71"/>
      <c r="H45" s="71"/>
      <c r="I45" s="71"/>
      <c r="J45" s="71"/>
      <c r="K45" s="71"/>
      <c r="L45" s="70"/>
      <c r="M45" s="156"/>
      <c r="N45" s="70"/>
      <c r="O45" s="157"/>
      <c r="P45" s="23" t="str">
        <f t="shared" si="2"/>
        <v/>
      </c>
      <c r="Q45" s="164" t="str">
        <f t="shared" si="3"/>
        <v/>
      </c>
      <c r="R45" s="177" t="str">
        <f t="shared" si="5"/>
        <v/>
      </c>
      <c r="S45" s="24" t="str">
        <f t="shared" si="4"/>
        <v/>
      </c>
    </row>
    <row r="46" spans="1:19" x14ac:dyDescent="0.25">
      <c r="A46" s="72">
        <v>32</v>
      </c>
      <c r="B46" s="73"/>
      <c r="C46" s="74"/>
      <c r="D46" s="75"/>
      <c r="E46" s="76"/>
      <c r="F46" s="77"/>
      <c r="G46" s="78"/>
      <c r="H46" s="78"/>
      <c r="I46" s="78"/>
      <c r="J46" s="78"/>
      <c r="K46" s="78"/>
      <c r="L46" s="77"/>
      <c r="M46" s="158"/>
      <c r="N46" s="77"/>
      <c r="O46" s="159"/>
      <c r="P46" s="25" t="str">
        <f t="shared" si="2"/>
        <v/>
      </c>
      <c r="Q46" s="166" t="str">
        <f t="shared" si="3"/>
        <v/>
      </c>
      <c r="R46" s="178" t="str">
        <f t="shared" si="5"/>
        <v/>
      </c>
      <c r="S46" s="26" t="str">
        <f t="shared" si="4"/>
        <v/>
      </c>
    </row>
    <row r="47" spans="1:19" x14ac:dyDescent="0.25">
      <c r="A47" s="72">
        <v>33</v>
      </c>
      <c r="B47" s="73"/>
      <c r="C47" s="74"/>
      <c r="D47" s="75"/>
      <c r="E47" s="76"/>
      <c r="F47" s="77"/>
      <c r="G47" s="78"/>
      <c r="H47" s="78"/>
      <c r="I47" s="78"/>
      <c r="J47" s="78"/>
      <c r="K47" s="78"/>
      <c r="L47" s="77"/>
      <c r="M47" s="158"/>
      <c r="N47" s="77"/>
      <c r="O47" s="159"/>
      <c r="P47" s="25" t="str">
        <f t="shared" si="2"/>
        <v/>
      </c>
      <c r="Q47" s="166" t="str">
        <f t="shared" si="3"/>
        <v/>
      </c>
      <c r="R47" s="178" t="str">
        <f t="shared" si="5"/>
        <v/>
      </c>
      <c r="S47" s="26" t="str">
        <f t="shared" si="4"/>
        <v/>
      </c>
    </row>
    <row r="48" spans="1:19" x14ac:dyDescent="0.25">
      <c r="A48" s="72">
        <v>34</v>
      </c>
      <c r="B48" s="73"/>
      <c r="C48" s="74"/>
      <c r="D48" s="75"/>
      <c r="E48" s="76"/>
      <c r="F48" s="77"/>
      <c r="G48" s="78"/>
      <c r="H48" s="78"/>
      <c r="I48" s="78"/>
      <c r="J48" s="78"/>
      <c r="K48" s="78"/>
      <c r="L48" s="77"/>
      <c r="M48" s="158"/>
      <c r="N48" s="77"/>
      <c r="O48" s="159"/>
      <c r="P48" s="25" t="str">
        <f t="shared" si="2"/>
        <v/>
      </c>
      <c r="Q48" s="166" t="str">
        <f t="shared" si="3"/>
        <v/>
      </c>
      <c r="R48" s="178" t="str">
        <f t="shared" si="5"/>
        <v/>
      </c>
      <c r="S48" s="26" t="str">
        <f t="shared" si="4"/>
        <v/>
      </c>
    </row>
    <row r="49" spans="1:19" ht="15.75" thickBot="1" x14ac:dyDescent="0.3">
      <c r="A49" s="79">
        <v>35</v>
      </c>
      <c r="B49" s="80"/>
      <c r="C49" s="81"/>
      <c r="D49" s="82"/>
      <c r="E49" s="83"/>
      <c r="F49" s="84"/>
      <c r="G49" s="85"/>
      <c r="H49" s="85"/>
      <c r="I49" s="85"/>
      <c r="J49" s="85"/>
      <c r="K49" s="85"/>
      <c r="L49" s="84"/>
      <c r="M49" s="160"/>
      <c r="N49" s="84"/>
      <c r="O49" s="161"/>
      <c r="P49" s="27" t="str">
        <f t="shared" si="2"/>
        <v/>
      </c>
      <c r="Q49" s="168" t="str">
        <f t="shared" si="3"/>
        <v/>
      </c>
      <c r="R49" s="179" t="str">
        <f t="shared" si="5"/>
        <v/>
      </c>
      <c r="S49" s="28" t="str">
        <f t="shared" si="4"/>
        <v/>
      </c>
    </row>
    <row r="50" spans="1:19" x14ac:dyDescent="0.25">
      <c r="A50" s="65">
        <v>36</v>
      </c>
      <c r="B50" s="66"/>
      <c r="C50" s="67"/>
      <c r="D50" s="68"/>
      <c r="E50" s="69"/>
      <c r="F50" s="70"/>
      <c r="G50" s="71"/>
      <c r="H50" s="71"/>
      <c r="I50" s="71"/>
      <c r="J50" s="71"/>
      <c r="K50" s="71"/>
      <c r="L50" s="70"/>
      <c r="M50" s="156"/>
      <c r="N50" s="70"/>
      <c r="O50" s="157"/>
      <c r="P50" s="23" t="str">
        <f t="shared" si="2"/>
        <v/>
      </c>
      <c r="Q50" s="164" t="str">
        <f t="shared" si="3"/>
        <v/>
      </c>
      <c r="R50" s="177" t="str">
        <f t="shared" si="5"/>
        <v/>
      </c>
      <c r="S50" s="24" t="str">
        <f t="shared" si="4"/>
        <v/>
      </c>
    </row>
    <row r="51" spans="1:19" x14ac:dyDescent="0.25">
      <c r="A51" s="72">
        <v>37</v>
      </c>
      <c r="B51" s="73"/>
      <c r="C51" s="74"/>
      <c r="D51" s="75"/>
      <c r="E51" s="76"/>
      <c r="F51" s="77"/>
      <c r="G51" s="78"/>
      <c r="H51" s="78"/>
      <c r="I51" s="78"/>
      <c r="J51" s="78"/>
      <c r="K51" s="78"/>
      <c r="L51" s="77"/>
      <c r="M51" s="158"/>
      <c r="N51" s="77"/>
      <c r="O51" s="159"/>
      <c r="P51" s="25" t="str">
        <f t="shared" si="2"/>
        <v/>
      </c>
      <c r="Q51" s="166" t="str">
        <f t="shared" si="3"/>
        <v/>
      </c>
      <c r="R51" s="178" t="str">
        <f t="shared" si="5"/>
        <v/>
      </c>
      <c r="S51" s="26" t="str">
        <f t="shared" si="4"/>
        <v/>
      </c>
    </row>
    <row r="52" spans="1:19" x14ac:dyDescent="0.25">
      <c r="A52" s="72">
        <v>38</v>
      </c>
      <c r="B52" s="73"/>
      <c r="C52" s="74"/>
      <c r="D52" s="75"/>
      <c r="E52" s="76"/>
      <c r="F52" s="77"/>
      <c r="G52" s="78"/>
      <c r="H52" s="78"/>
      <c r="I52" s="78"/>
      <c r="J52" s="78"/>
      <c r="K52" s="78"/>
      <c r="L52" s="77"/>
      <c r="M52" s="158"/>
      <c r="N52" s="77"/>
      <c r="O52" s="159"/>
      <c r="P52" s="25" t="str">
        <f t="shared" si="2"/>
        <v/>
      </c>
      <c r="Q52" s="166" t="str">
        <f t="shared" si="3"/>
        <v/>
      </c>
      <c r="R52" s="178" t="str">
        <f t="shared" si="5"/>
        <v/>
      </c>
      <c r="S52" s="26" t="str">
        <f t="shared" si="4"/>
        <v/>
      </c>
    </row>
    <row r="53" spans="1:19" x14ac:dyDescent="0.25">
      <c r="A53" s="72">
        <v>39</v>
      </c>
      <c r="B53" s="73"/>
      <c r="C53" s="74"/>
      <c r="D53" s="75"/>
      <c r="E53" s="76"/>
      <c r="F53" s="77"/>
      <c r="G53" s="78"/>
      <c r="H53" s="78"/>
      <c r="I53" s="78"/>
      <c r="J53" s="78"/>
      <c r="K53" s="78"/>
      <c r="L53" s="77"/>
      <c r="M53" s="158"/>
      <c r="N53" s="77"/>
      <c r="O53" s="159"/>
      <c r="P53" s="25" t="str">
        <f t="shared" si="2"/>
        <v/>
      </c>
      <c r="Q53" s="166" t="str">
        <f t="shared" si="3"/>
        <v/>
      </c>
      <c r="R53" s="178" t="str">
        <f t="shared" si="5"/>
        <v/>
      </c>
      <c r="S53" s="26" t="str">
        <f t="shared" si="4"/>
        <v/>
      </c>
    </row>
    <row r="54" spans="1:19" ht="15.75" thickBot="1" x14ac:dyDescent="0.3">
      <c r="A54" s="79">
        <v>40</v>
      </c>
      <c r="B54" s="80"/>
      <c r="C54" s="81"/>
      <c r="D54" s="82"/>
      <c r="E54" s="83"/>
      <c r="F54" s="84"/>
      <c r="G54" s="85"/>
      <c r="H54" s="85"/>
      <c r="I54" s="85"/>
      <c r="J54" s="85"/>
      <c r="K54" s="85"/>
      <c r="L54" s="84"/>
      <c r="M54" s="160"/>
      <c r="N54" s="84"/>
      <c r="O54" s="161"/>
      <c r="P54" s="27" t="str">
        <f t="shared" si="2"/>
        <v/>
      </c>
      <c r="Q54" s="168" t="str">
        <f t="shared" si="3"/>
        <v/>
      </c>
      <c r="R54" s="179" t="str">
        <f t="shared" si="5"/>
        <v/>
      </c>
      <c r="S54" s="28" t="str">
        <f t="shared" si="4"/>
        <v/>
      </c>
    </row>
    <row r="56" spans="1:19" x14ac:dyDescent="0.25">
      <c r="B56" s="9" t="s">
        <v>92</v>
      </c>
      <c r="D56" s="9" t="s">
        <v>88</v>
      </c>
    </row>
    <row r="57" spans="1:19" x14ac:dyDescent="0.25">
      <c r="B57" s="9">
        <v>1</v>
      </c>
      <c r="D57" s="9" t="s">
        <v>87</v>
      </c>
    </row>
    <row r="58" spans="1:19" x14ac:dyDescent="0.25">
      <c r="B58" s="9">
        <v>2</v>
      </c>
      <c r="D58" s="9" t="s">
        <v>89</v>
      </c>
    </row>
    <row r="59" spans="1:19" x14ac:dyDescent="0.25">
      <c r="A59" s="31"/>
    </row>
  </sheetData>
  <sheetProtection password="A925" sheet="1" objects="1" scenarios="1" formatColumns="0" formatRows="0"/>
  <conditionalFormatting sqref="E15:O54">
    <cfRule type="expression" dxfId="19" priority="14" stopIfTrue="1">
      <formula>E15&gt;E$11</formula>
    </cfRule>
  </conditionalFormatting>
  <conditionalFormatting sqref="D6 E5 N1 P1">
    <cfRule type="containsBlanks" dxfId="18" priority="13" stopIfTrue="1">
      <formula>LEN(TRIM(D1))=0</formula>
    </cfRule>
  </conditionalFormatting>
  <conditionalFormatting sqref="C15:C54">
    <cfRule type="expression" dxfId="17" priority="426">
      <formula>AND(SUM($D15:$O15)&lt;&gt;0,$C15="")</formula>
    </cfRule>
  </conditionalFormatting>
  <conditionalFormatting sqref="D15:O54">
    <cfRule type="expression" dxfId="16" priority="427" stopIfTrue="1">
      <formula>AND($B15&lt;&gt;"",$C15="да",$D15="")</formula>
    </cfRule>
    <cfRule type="expression" dxfId="15" priority="428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O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view="pageBreakPreview" zoomScale="90" zoomScaleNormal="100" zoomScaleSheetLayoutView="90" workbookViewId="0">
      <selection activeCell="B15" sqref="B15:O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63" t="s">
        <v>137</v>
      </c>
      <c r="N1" s="89"/>
      <c r="O1" s="32" t="s">
        <v>15</v>
      </c>
      <c r="P1" s="90"/>
      <c r="R1" s="36" t="s">
        <v>0</v>
      </c>
    </row>
    <row r="2" spans="1:19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S2" s="9" t="s">
        <v>8</v>
      </c>
    </row>
    <row r="3" spans="1:19" x14ac:dyDescent="0.25">
      <c r="A3" s="32"/>
      <c r="B3" s="32"/>
      <c r="C3" s="34"/>
      <c r="D3" s="34" t="s">
        <v>5</v>
      </c>
      <c r="E3" s="35" t="s">
        <v>142</v>
      </c>
      <c r="F3" s="35"/>
      <c r="G3" s="35"/>
      <c r="H3" s="35"/>
      <c r="I3" s="35"/>
      <c r="J3" s="35"/>
      <c r="K3" s="35"/>
      <c r="L3" s="35"/>
      <c r="M3" s="32"/>
      <c r="N3" s="32"/>
      <c r="O3" s="32"/>
      <c r="P3" s="32"/>
      <c r="Q3" s="32"/>
      <c r="R3" s="32"/>
      <c r="S3" s="9" t="s">
        <v>23</v>
      </c>
    </row>
    <row r="4" spans="1:19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9" t="s">
        <v>107</v>
      </c>
    </row>
    <row r="5" spans="1:19" x14ac:dyDescent="0.25">
      <c r="A5" s="44"/>
      <c r="B5" s="44"/>
      <c r="C5" s="44"/>
      <c r="D5" s="34" t="s">
        <v>106</v>
      </c>
      <c r="E5" s="88"/>
      <c r="F5" s="35"/>
      <c r="G5" s="35"/>
      <c r="H5" s="35"/>
      <c r="I5" s="35"/>
      <c r="J5" s="35"/>
      <c r="K5" s="35"/>
      <c r="L5" s="35"/>
      <c r="M5" s="32"/>
      <c r="N5" s="32"/>
      <c r="O5" s="32"/>
      <c r="P5" s="11" t="s">
        <v>13</v>
      </c>
      <c r="Q5" s="11" t="s">
        <v>97</v>
      </c>
      <c r="S5" s="9" t="s">
        <v>108</v>
      </c>
    </row>
    <row r="6" spans="1:19" x14ac:dyDescent="0.25">
      <c r="A6" s="12"/>
      <c r="B6" s="55" t="s">
        <v>8</v>
      </c>
      <c r="D6" s="88"/>
      <c r="E6" s="10"/>
      <c r="F6" s="10"/>
      <c r="O6" s="11"/>
      <c r="P6" s="13" t="s">
        <v>127</v>
      </c>
      <c r="Q6" s="13"/>
      <c r="S6" s="9" t="s">
        <v>109</v>
      </c>
    </row>
    <row r="7" spans="1:19" x14ac:dyDescent="0.25">
      <c r="A7" s="14"/>
      <c r="B7" s="9" t="s">
        <v>10</v>
      </c>
      <c r="O7" s="15"/>
      <c r="P7" s="15">
        <v>15</v>
      </c>
      <c r="Q7" s="13" t="s">
        <v>98</v>
      </c>
      <c r="S7" s="9" t="s">
        <v>110</v>
      </c>
    </row>
    <row r="8" spans="1:19" x14ac:dyDescent="0.25">
      <c r="A8" s="14"/>
      <c r="B8" s="9" t="s">
        <v>14</v>
      </c>
      <c r="O8" s="15"/>
      <c r="P8" s="15">
        <v>12</v>
      </c>
      <c r="Q8" s="13" t="s">
        <v>99</v>
      </c>
      <c r="S8" s="9" t="s">
        <v>111</v>
      </c>
    </row>
    <row r="9" spans="1:19" x14ac:dyDescent="0.25">
      <c r="A9" s="14"/>
      <c r="B9" s="16" t="s">
        <v>11</v>
      </c>
      <c r="O9" s="15"/>
      <c r="P9" s="15">
        <v>8</v>
      </c>
      <c r="Q9" s="13" t="s">
        <v>100</v>
      </c>
      <c r="S9" s="9" t="s">
        <v>112</v>
      </c>
    </row>
    <row r="10" spans="1:19" x14ac:dyDescent="0.25">
      <c r="A10" s="14"/>
      <c r="B10" s="9" t="s">
        <v>81</v>
      </c>
      <c r="O10" s="15"/>
      <c r="P10" s="15">
        <v>0</v>
      </c>
      <c r="Q10" s="13" t="s">
        <v>101</v>
      </c>
      <c r="R10" s="17"/>
      <c r="S10" s="17"/>
    </row>
    <row r="11" spans="1:19" x14ac:dyDescent="0.25">
      <c r="A11" s="12"/>
      <c r="B11" s="13"/>
      <c r="C11" s="13"/>
      <c r="D11" s="11" t="s">
        <v>12</v>
      </c>
      <c r="E11" s="48">
        <v>1</v>
      </c>
      <c r="F11" s="48">
        <v>1</v>
      </c>
      <c r="G11" s="48">
        <v>1</v>
      </c>
      <c r="H11" s="48">
        <v>1</v>
      </c>
      <c r="I11" s="48">
        <v>1</v>
      </c>
      <c r="J11" s="48">
        <v>1</v>
      </c>
      <c r="K11" s="48">
        <v>1</v>
      </c>
      <c r="L11" s="48">
        <v>1</v>
      </c>
      <c r="M11" s="48">
        <v>1</v>
      </c>
      <c r="N11" s="48">
        <v>2</v>
      </c>
      <c r="O11" s="48">
        <v>5</v>
      </c>
      <c r="R11" s="17"/>
      <c r="S11" s="18" t="s">
        <v>16</v>
      </c>
    </row>
    <row r="12" spans="1:19" x14ac:dyDescent="0.25">
      <c r="A12" s="12"/>
      <c r="B12" s="13"/>
      <c r="C12" s="13"/>
      <c r="D12" s="11" t="s">
        <v>113</v>
      </c>
      <c r="E12" s="185" t="str">
        <f t="shared" ref="E12:J12" si="0">IF(COUNTIF($D$15:$D$54,"&gt;0")=0,"",SUMIFS(E$15:E$54,$D$15:$D$54,"&gt;0")/COUNTIF($D$15:$D$54,"&gt;0"))</f>
        <v/>
      </c>
      <c r="F12" s="185" t="str">
        <f t="shared" si="0"/>
        <v/>
      </c>
      <c r="G12" s="185" t="str">
        <f t="shared" si="0"/>
        <v/>
      </c>
      <c r="H12" s="185" t="str">
        <f t="shared" si="0"/>
        <v/>
      </c>
      <c r="I12" s="185" t="str">
        <f t="shared" si="0"/>
        <v/>
      </c>
      <c r="J12" s="185" t="str">
        <f t="shared" si="0"/>
        <v/>
      </c>
      <c r="K12" s="185" t="str">
        <f>IF(COUNTIF($D$15:$D$54,"&gt;0")=0,"",SUMIFS(K$15:K$54,$D$15:$D$54,"&gt;0")/COUNTIF($D$15:$D$54,"&gt;0"))</f>
        <v/>
      </c>
      <c r="L12" s="185" t="str">
        <f>IF(COUNTIF($D$15:$D$54,"&gt;0")=0,"",SUMIFS(L$15:L$54,$D$15:$D$54,"&gt;0")/COUNTIF($D$15:$D$54,"&gt;0"))</f>
        <v/>
      </c>
      <c r="M12" s="185" t="str">
        <f>IF(COUNTIF($D$15:$D$54,"&gt;0")=0,"",SUMIFS(M$15:M$54,$D$15:$D$54,"&gt;0")/COUNTIF($D$15:$D$54,"&gt;0"))</f>
        <v/>
      </c>
      <c r="N12" s="185" t="str">
        <f>IF(COUNTIF($D$15:$D$54,"&gt;0")=0,"",SUMIFS(N$15:N$54,$D$15:$D$54,"&gt;0")/COUNTIF($D$15:$D$54,"&gt;0"))</f>
        <v/>
      </c>
      <c r="O12" s="185" t="str">
        <f>IF(COUNTIF($D$15:$D$54,"&gt;0")=0,"",SUMIFS(O$15:O$54,$D$15:$D$54,"&gt;0")/COUNTIF($D$15:$D$54,"&gt;0"))</f>
        <v/>
      </c>
      <c r="R12" s="17"/>
      <c r="S12" s="18"/>
    </row>
    <row r="13" spans="1:19" ht="15.75" thickBot="1" x14ac:dyDescent="0.3">
      <c r="A13" s="12"/>
      <c r="B13" s="49"/>
      <c r="C13" s="49"/>
      <c r="D13" s="50" t="s">
        <v>114</v>
      </c>
      <c r="E13" s="186" t="str">
        <f t="shared" ref="E13:O13" si="1">IF(COUNTIF($D$15:$D$54,"&gt;0")=0,"",E12/E11)</f>
        <v/>
      </c>
      <c r="F13" s="186" t="str">
        <f t="shared" si="1"/>
        <v/>
      </c>
      <c r="G13" s="186" t="str">
        <f t="shared" si="1"/>
        <v/>
      </c>
      <c r="H13" s="186" t="str">
        <f t="shared" si="1"/>
        <v/>
      </c>
      <c r="I13" s="186" t="str">
        <f t="shared" si="1"/>
        <v/>
      </c>
      <c r="J13" s="186" t="str">
        <f t="shared" si="1"/>
        <v/>
      </c>
      <c r="K13" s="186" t="str">
        <f t="shared" si="1"/>
        <v/>
      </c>
      <c r="L13" s="186" t="str">
        <f t="shared" si="1"/>
        <v/>
      </c>
      <c r="M13" s="186" t="str">
        <f t="shared" si="1"/>
        <v/>
      </c>
      <c r="N13" s="186" t="str">
        <f t="shared" si="1"/>
        <v/>
      </c>
      <c r="O13" s="186" t="str">
        <f t="shared" si="1"/>
        <v/>
      </c>
      <c r="R13" s="17"/>
      <c r="S13" s="18"/>
    </row>
    <row r="14" spans="1:19" ht="60.75" thickBot="1" x14ac:dyDescent="0.3">
      <c r="A14" s="51" t="s">
        <v>1</v>
      </c>
      <c r="B14" s="52" t="s">
        <v>2</v>
      </c>
      <c r="C14" s="53" t="s">
        <v>128</v>
      </c>
      <c r="D14" s="54" t="s">
        <v>3</v>
      </c>
      <c r="E14" s="45">
        <v>1</v>
      </c>
      <c r="F14" s="46">
        <v>2</v>
      </c>
      <c r="G14" s="47">
        <v>3</v>
      </c>
      <c r="H14" s="47">
        <v>4</v>
      </c>
      <c r="I14" s="47">
        <v>5</v>
      </c>
      <c r="J14" s="47">
        <v>6</v>
      </c>
      <c r="K14" s="47">
        <v>7</v>
      </c>
      <c r="L14" s="46">
        <v>8</v>
      </c>
      <c r="M14" s="154">
        <v>9</v>
      </c>
      <c r="N14" s="46">
        <v>10</v>
      </c>
      <c r="O14" s="155">
        <v>11</v>
      </c>
      <c r="P14" s="19" t="s">
        <v>4</v>
      </c>
      <c r="Q14" s="20" t="str">
        <f>Q5</f>
        <v>Оценка</v>
      </c>
      <c r="R14" s="21" t="s">
        <v>91</v>
      </c>
      <c r="S14" s="22" t="s">
        <v>90</v>
      </c>
    </row>
    <row r="15" spans="1:19" x14ac:dyDescent="0.25">
      <c r="A15" s="65">
        <v>1</v>
      </c>
      <c r="B15" s="66"/>
      <c r="C15" s="67"/>
      <c r="D15" s="68"/>
      <c r="E15" s="69"/>
      <c r="F15" s="70"/>
      <c r="G15" s="71"/>
      <c r="H15" s="71"/>
      <c r="I15" s="71"/>
      <c r="J15" s="71"/>
      <c r="K15" s="71"/>
      <c r="L15" s="70"/>
      <c r="M15" s="156"/>
      <c r="N15" s="70"/>
      <c r="O15" s="157"/>
      <c r="P15" s="23" t="str">
        <f t="shared" ref="P15:P54" si="2">IF(SUM(D15)&gt;0,SUM(E15:O15),"")</f>
        <v/>
      </c>
      <c r="Q15" s="164" t="str">
        <f>IF(SUM(D15)&gt;0,IF(P15&gt;=$P$7,$Q$7,IF(P15&gt;=$P$8,$Q$8,IF(P15&gt;=$P$9,$Q$9,$Q$10))),"")</f>
        <v/>
      </c>
      <c r="R15" s="177" t="str">
        <f>IF(B15="","",IF(AND(SUM($D15)=0,COUNTA($E15:$O15)&gt;0),$D$57,IF(OR(E15&gt;E$11,F15&gt;F$11,G15&gt;G$11,H15&gt;H$11,I15&gt;I$11,J15&gt;J$11,K15&gt;K$11,L15&gt;L$11,M15&gt;M$11,N15&gt;N$11,O15&gt;O$11),$D$58,"нет")))</f>
        <v/>
      </c>
      <c r="S15" s="24" t="str">
        <f>IF(R15="","",IF(R15="нет",0,1))</f>
        <v/>
      </c>
    </row>
    <row r="16" spans="1:19" x14ac:dyDescent="0.25">
      <c r="A16" s="72">
        <v>2</v>
      </c>
      <c r="B16" s="73"/>
      <c r="C16" s="74"/>
      <c r="D16" s="75"/>
      <c r="E16" s="76"/>
      <c r="F16" s="77"/>
      <c r="G16" s="78"/>
      <c r="H16" s="78"/>
      <c r="I16" s="78"/>
      <c r="J16" s="78"/>
      <c r="K16" s="78"/>
      <c r="L16" s="77"/>
      <c r="M16" s="158"/>
      <c r="N16" s="77"/>
      <c r="O16" s="159"/>
      <c r="P16" s="25" t="str">
        <f t="shared" si="2"/>
        <v/>
      </c>
      <c r="Q16" s="166" t="str">
        <f t="shared" ref="Q16:Q54" si="3">IF(SUM(D16)&gt;0,IF(P16&gt;=$P$7,$Q$7,IF(P16&gt;=$P$8,$Q$8,IF(P16&gt;=$P$9,$Q$9,$Q$10))),"")</f>
        <v/>
      </c>
      <c r="R16" s="178" t="str">
        <f>IF(B16="","",IF(AND(SUM($D16)=0,COUNTA($E16:$O16)&gt;0),$D$57,IF(OR(E16&gt;E$11,F16&gt;F$11,G16&gt;G$11,H16&gt;H$11,I16&gt;I$11,J16&gt;J$11,K16&gt;K$11,L16&gt;L$11,M16&gt;M$11,N16&gt;N$11,O16&gt;O$11),$D$58,"нет")))</f>
        <v/>
      </c>
      <c r="S16" s="26" t="str">
        <f t="shared" ref="S16:S54" si="4">IF(R16="","",IF(R16="нет",0,1))</f>
        <v/>
      </c>
    </row>
    <row r="17" spans="1:19" x14ac:dyDescent="0.25">
      <c r="A17" s="72">
        <v>3</v>
      </c>
      <c r="B17" s="73"/>
      <c r="C17" s="74"/>
      <c r="D17" s="75"/>
      <c r="E17" s="76"/>
      <c r="F17" s="77"/>
      <c r="G17" s="78"/>
      <c r="H17" s="78"/>
      <c r="I17" s="78"/>
      <c r="J17" s="78"/>
      <c r="K17" s="78"/>
      <c r="L17" s="77"/>
      <c r="M17" s="158"/>
      <c r="N17" s="77"/>
      <c r="O17" s="159"/>
      <c r="P17" s="25" t="str">
        <f t="shared" si="2"/>
        <v/>
      </c>
      <c r="Q17" s="166" t="str">
        <f t="shared" si="3"/>
        <v/>
      </c>
      <c r="R17" s="178" t="str">
        <f>IF(B17="","",IF(AND(SUM($D17)=0,COUNTA($E17:$O17)&gt;0),$D$57,IF(OR(E17&gt;E$11,F17&gt;F$11,G17&gt;G$11,H17&gt;H$11,I17&gt;I$11,J17&gt;J$11,K17&gt;K$11,L17&gt;L$11,M17&gt;M$11,N17&gt;N$11,O17&gt;O$11),$D$58,"нет")))</f>
        <v/>
      </c>
      <c r="S17" s="26" t="str">
        <f t="shared" si="4"/>
        <v/>
      </c>
    </row>
    <row r="18" spans="1:19" x14ac:dyDescent="0.25">
      <c r="A18" s="72">
        <v>4</v>
      </c>
      <c r="B18" s="73"/>
      <c r="C18" s="74"/>
      <c r="D18" s="75"/>
      <c r="E18" s="76"/>
      <c r="F18" s="77"/>
      <c r="G18" s="78"/>
      <c r="H18" s="78"/>
      <c r="I18" s="78"/>
      <c r="J18" s="78"/>
      <c r="K18" s="78"/>
      <c r="L18" s="77"/>
      <c r="M18" s="158"/>
      <c r="N18" s="77"/>
      <c r="O18" s="159"/>
      <c r="P18" s="25" t="str">
        <f t="shared" si="2"/>
        <v/>
      </c>
      <c r="Q18" s="166" t="str">
        <f t="shared" si="3"/>
        <v/>
      </c>
      <c r="R18" s="178" t="str">
        <f>IF(B18="","",IF(AND(SUM($D18)=0,COUNTA($E18:$O18)&gt;0),$D$57,IF(OR(E18&gt;E$11,F18&gt;F$11,G18&gt;G$11,H18&gt;H$11,I18&gt;I$11,J18&gt;J$11,K18&gt;K$11,L18&gt;L$11,M18&gt;M$11,N18&gt;N$11,O18&gt;O$11),$D$58,"нет")))</f>
        <v/>
      </c>
      <c r="S18" s="26" t="str">
        <f t="shared" si="4"/>
        <v/>
      </c>
    </row>
    <row r="19" spans="1:19" ht="15.75" thickBot="1" x14ac:dyDescent="0.3">
      <c r="A19" s="79">
        <v>5</v>
      </c>
      <c r="B19" s="80"/>
      <c r="C19" s="81"/>
      <c r="D19" s="82"/>
      <c r="E19" s="83"/>
      <c r="F19" s="84"/>
      <c r="G19" s="85"/>
      <c r="H19" s="85"/>
      <c r="I19" s="85"/>
      <c r="J19" s="85"/>
      <c r="K19" s="85"/>
      <c r="L19" s="84"/>
      <c r="M19" s="160"/>
      <c r="N19" s="84"/>
      <c r="O19" s="161"/>
      <c r="P19" s="27" t="str">
        <f t="shared" si="2"/>
        <v/>
      </c>
      <c r="Q19" s="168" t="str">
        <f t="shared" si="3"/>
        <v/>
      </c>
      <c r="R19" s="179" t="str">
        <f>IF(B19="","",IF(AND(SUM($D19)=0,COUNTA($E19:$O19)&gt;0),$D$57,IF(OR(E19&gt;E$11,F19&gt;F$11,G19&gt;G$11,H19&gt;H$11,I19&gt;I$11,J19&gt;J$11,K19&gt;K$11,L19&gt;L$11,M19&gt;M$11,N19&gt;N$11,O19&gt;O$11),$D$58,"нет")))</f>
        <v/>
      </c>
      <c r="S19" s="28" t="str">
        <f t="shared" si="4"/>
        <v/>
      </c>
    </row>
    <row r="20" spans="1:19" x14ac:dyDescent="0.25">
      <c r="A20" s="86">
        <v>6</v>
      </c>
      <c r="B20" s="66"/>
      <c r="C20" s="67"/>
      <c r="D20" s="68"/>
      <c r="E20" s="69"/>
      <c r="F20" s="70"/>
      <c r="G20" s="71"/>
      <c r="H20" s="71"/>
      <c r="I20" s="71"/>
      <c r="J20" s="71"/>
      <c r="K20" s="71"/>
      <c r="L20" s="70"/>
      <c r="M20" s="156"/>
      <c r="N20" s="70"/>
      <c r="O20" s="157"/>
      <c r="P20" s="29" t="str">
        <f t="shared" si="2"/>
        <v/>
      </c>
      <c r="Q20" s="164" t="str">
        <f t="shared" si="3"/>
        <v/>
      </c>
      <c r="R20" s="177" t="str">
        <f t="shared" ref="R20:R54" si="5">IF(B20="","",IF(AND(SUM($D20)=0,COUNTA($E20:$O20)&gt;0),$D$57,IF(OR(E20&gt;E$11,F20&gt;F$11,G20&gt;G$11,H20&gt;H$11,I20&gt;I$11,J20&gt;J$11,K20&gt;K$11,L20&gt;L$11,M20&gt;M$11,N20&gt;N$11,O20&gt;O$11),$D$58,"нет")))</f>
        <v/>
      </c>
      <c r="S20" s="24" t="str">
        <f t="shared" si="4"/>
        <v/>
      </c>
    </row>
    <row r="21" spans="1:19" x14ac:dyDescent="0.25">
      <c r="A21" s="72">
        <v>7</v>
      </c>
      <c r="B21" s="73"/>
      <c r="C21" s="74"/>
      <c r="D21" s="75"/>
      <c r="E21" s="76"/>
      <c r="F21" s="77"/>
      <c r="G21" s="78"/>
      <c r="H21" s="78"/>
      <c r="I21" s="78"/>
      <c r="J21" s="78"/>
      <c r="K21" s="78"/>
      <c r="L21" s="77"/>
      <c r="M21" s="158"/>
      <c r="N21" s="77"/>
      <c r="O21" s="159"/>
      <c r="P21" s="25" t="str">
        <f t="shared" si="2"/>
        <v/>
      </c>
      <c r="Q21" s="166" t="str">
        <f t="shared" si="3"/>
        <v/>
      </c>
      <c r="R21" s="178" t="str">
        <f t="shared" si="5"/>
        <v/>
      </c>
      <c r="S21" s="26" t="str">
        <f t="shared" si="4"/>
        <v/>
      </c>
    </row>
    <row r="22" spans="1:19" x14ac:dyDescent="0.25">
      <c r="A22" s="72">
        <v>8</v>
      </c>
      <c r="B22" s="73"/>
      <c r="C22" s="74"/>
      <c r="D22" s="75"/>
      <c r="E22" s="76"/>
      <c r="F22" s="77"/>
      <c r="G22" s="78"/>
      <c r="H22" s="78"/>
      <c r="I22" s="78"/>
      <c r="J22" s="78"/>
      <c r="K22" s="78"/>
      <c r="L22" s="77"/>
      <c r="M22" s="158"/>
      <c r="N22" s="77"/>
      <c r="O22" s="159"/>
      <c r="P22" s="25" t="str">
        <f t="shared" si="2"/>
        <v/>
      </c>
      <c r="Q22" s="166" t="str">
        <f t="shared" si="3"/>
        <v/>
      </c>
      <c r="R22" s="178" t="str">
        <f t="shared" si="5"/>
        <v/>
      </c>
      <c r="S22" s="26" t="str">
        <f t="shared" si="4"/>
        <v/>
      </c>
    </row>
    <row r="23" spans="1:19" x14ac:dyDescent="0.25">
      <c r="A23" s="72">
        <v>9</v>
      </c>
      <c r="B23" s="73"/>
      <c r="C23" s="74"/>
      <c r="D23" s="75"/>
      <c r="E23" s="76"/>
      <c r="F23" s="77"/>
      <c r="G23" s="78"/>
      <c r="H23" s="78"/>
      <c r="I23" s="78"/>
      <c r="J23" s="78"/>
      <c r="K23" s="78"/>
      <c r="L23" s="77"/>
      <c r="M23" s="158"/>
      <c r="N23" s="77"/>
      <c r="O23" s="159"/>
      <c r="P23" s="25" t="str">
        <f t="shared" si="2"/>
        <v/>
      </c>
      <c r="Q23" s="166" t="str">
        <f t="shared" si="3"/>
        <v/>
      </c>
      <c r="R23" s="178" t="str">
        <f t="shared" si="5"/>
        <v/>
      </c>
      <c r="S23" s="26" t="str">
        <f t="shared" si="4"/>
        <v/>
      </c>
    </row>
    <row r="24" spans="1:19" ht="15.75" thickBot="1" x14ac:dyDescent="0.3">
      <c r="A24" s="87">
        <v>10</v>
      </c>
      <c r="B24" s="80"/>
      <c r="C24" s="81"/>
      <c r="D24" s="82"/>
      <c r="E24" s="83"/>
      <c r="F24" s="84"/>
      <c r="G24" s="85"/>
      <c r="H24" s="85"/>
      <c r="I24" s="85"/>
      <c r="J24" s="85"/>
      <c r="K24" s="85"/>
      <c r="L24" s="84"/>
      <c r="M24" s="160"/>
      <c r="N24" s="84"/>
      <c r="O24" s="161"/>
      <c r="P24" s="30" t="str">
        <f t="shared" si="2"/>
        <v/>
      </c>
      <c r="Q24" s="168" t="str">
        <f t="shared" si="3"/>
        <v/>
      </c>
      <c r="R24" s="179" t="str">
        <f t="shared" si="5"/>
        <v/>
      </c>
      <c r="S24" s="28" t="str">
        <f t="shared" si="4"/>
        <v/>
      </c>
    </row>
    <row r="25" spans="1:19" x14ac:dyDescent="0.25">
      <c r="A25" s="65">
        <v>11</v>
      </c>
      <c r="B25" s="66"/>
      <c r="C25" s="67"/>
      <c r="D25" s="68"/>
      <c r="E25" s="69"/>
      <c r="F25" s="70"/>
      <c r="G25" s="71"/>
      <c r="H25" s="71"/>
      <c r="I25" s="71"/>
      <c r="J25" s="71"/>
      <c r="K25" s="71"/>
      <c r="L25" s="70"/>
      <c r="M25" s="156"/>
      <c r="N25" s="70"/>
      <c r="O25" s="157"/>
      <c r="P25" s="23" t="str">
        <f t="shared" si="2"/>
        <v/>
      </c>
      <c r="Q25" s="164" t="str">
        <f t="shared" si="3"/>
        <v/>
      </c>
      <c r="R25" s="177" t="str">
        <f t="shared" si="5"/>
        <v/>
      </c>
      <c r="S25" s="24" t="str">
        <f t="shared" si="4"/>
        <v/>
      </c>
    </row>
    <row r="26" spans="1:19" x14ac:dyDescent="0.25">
      <c r="A26" s="72">
        <v>12</v>
      </c>
      <c r="B26" s="73"/>
      <c r="C26" s="74"/>
      <c r="D26" s="75"/>
      <c r="E26" s="76"/>
      <c r="F26" s="77"/>
      <c r="G26" s="78"/>
      <c r="H26" s="78"/>
      <c r="I26" s="78"/>
      <c r="J26" s="78"/>
      <c r="K26" s="78"/>
      <c r="L26" s="77"/>
      <c r="M26" s="158"/>
      <c r="N26" s="77"/>
      <c r="O26" s="159"/>
      <c r="P26" s="25" t="str">
        <f t="shared" si="2"/>
        <v/>
      </c>
      <c r="Q26" s="166" t="str">
        <f t="shared" si="3"/>
        <v/>
      </c>
      <c r="R26" s="178" t="str">
        <f t="shared" si="5"/>
        <v/>
      </c>
      <c r="S26" s="26" t="str">
        <f t="shared" si="4"/>
        <v/>
      </c>
    </row>
    <row r="27" spans="1:19" x14ac:dyDescent="0.25">
      <c r="A27" s="72">
        <v>13</v>
      </c>
      <c r="B27" s="73"/>
      <c r="C27" s="74"/>
      <c r="D27" s="75"/>
      <c r="E27" s="76"/>
      <c r="F27" s="77"/>
      <c r="G27" s="78"/>
      <c r="H27" s="78"/>
      <c r="I27" s="78"/>
      <c r="J27" s="78"/>
      <c r="K27" s="78"/>
      <c r="L27" s="77"/>
      <c r="M27" s="158"/>
      <c r="N27" s="77"/>
      <c r="O27" s="159"/>
      <c r="P27" s="25" t="str">
        <f t="shared" si="2"/>
        <v/>
      </c>
      <c r="Q27" s="166" t="str">
        <f t="shared" si="3"/>
        <v/>
      </c>
      <c r="R27" s="178" t="str">
        <f t="shared" si="5"/>
        <v/>
      </c>
      <c r="S27" s="26" t="str">
        <f t="shared" si="4"/>
        <v/>
      </c>
    </row>
    <row r="28" spans="1:19" x14ac:dyDescent="0.25">
      <c r="A28" s="72">
        <v>14</v>
      </c>
      <c r="B28" s="73"/>
      <c r="C28" s="74"/>
      <c r="D28" s="75"/>
      <c r="E28" s="76"/>
      <c r="F28" s="77"/>
      <c r="G28" s="78"/>
      <c r="H28" s="78"/>
      <c r="I28" s="78"/>
      <c r="J28" s="78"/>
      <c r="K28" s="78"/>
      <c r="L28" s="77"/>
      <c r="M28" s="158"/>
      <c r="N28" s="77"/>
      <c r="O28" s="159"/>
      <c r="P28" s="25" t="str">
        <f t="shared" si="2"/>
        <v/>
      </c>
      <c r="Q28" s="166" t="str">
        <f t="shared" si="3"/>
        <v/>
      </c>
      <c r="R28" s="178" t="str">
        <f t="shared" si="5"/>
        <v/>
      </c>
      <c r="S28" s="26" t="str">
        <f t="shared" si="4"/>
        <v/>
      </c>
    </row>
    <row r="29" spans="1:19" ht="15.75" thickBot="1" x14ac:dyDescent="0.3">
      <c r="A29" s="79">
        <v>15</v>
      </c>
      <c r="B29" s="80"/>
      <c r="C29" s="81"/>
      <c r="D29" s="82"/>
      <c r="E29" s="83"/>
      <c r="F29" s="84"/>
      <c r="G29" s="85"/>
      <c r="H29" s="85"/>
      <c r="I29" s="85"/>
      <c r="J29" s="85"/>
      <c r="K29" s="85"/>
      <c r="L29" s="84"/>
      <c r="M29" s="160"/>
      <c r="N29" s="84"/>
      <c r="O29" s="161"/>
      <c r="P29" s="27" t="str">
        <f t="shared" si="2"/>
        <v/>
      </c>
      <c r="Q29" s="168" t="str">
        <f t="shared" si="3"/>
        <v/>
      </c>
      <c r="R29" s="179" t="str">
        <f t="shared" si="5"/>
        <v/>
      </c>
      <c r="S29" s="28" t="str">
        <f t="shared" si="4"/>
        <v/>
      </c>
    </row>
    <row r="30" spans="1:19" x14ac:dyDescent="0.25">
      <c r="A30" s="86">
        <v>16</v>
      </c>
      <c r="B30" s="66"/>
      <c r="C30" s="67"/>
      <c r="D30" s="68"/>
      <c r="E30" s="69"/>
      <c r="F30" s="70"/>
      <c r="G30" s="71"/>
      <c r="H30" s="71"/>
      <c r="I30" s="71"/>
      <c r="J30" s="71"/>
      <c r="K30" s="71"/>
      <c r="L30" s="70"/>
      <c r="M30" s="156"/>
      <c r="N30" s="70"/>
      <c r="O30" s="157"/>
      <c r="P30" s="29" t="str">
        <f t="shared" si="2"/>
        <v/>
      </c>
      <c r="Q30" s="164" t="str">
        <f t="shared" si="3"/>
        <v/>
      </c>
      <c r="R30" s="177" t="str">
        <f t="shared" si="5"/>
        <v/>
      </c>
      <c r="S30" s="24" t="str">
        <f t="shared" si="4"/>
        <v/>
      </c>
    </row>
    <row r="31" spans="1:19" x14ac:dyDescent="0.25">
      <c r="A31" s="72">
        <v>17</v>
      </c>
      <c r="B31" s="73"/>
      <c r="C31" s="74"/>
      <c r="D31" s="75"/>
      <c r="E31" s="76"/>
      <c r="F31" s="77"/>
      <c r="G31" s="78"/>
      <c r="H31" s="78"/>
      <c r="I31" s="78"/>
      <c r="J31" s="78"/>
      <c r="K31" s="78"/>
      <c r="L31" s="77"/>
      <c r="M31" s="158"/>
      <c r="N31" s="77"/>
      <c r="O31" s="159"/>
      <c r="P31" s="25" t="str">
        <f t="shared" si="2"/>
        <v/>
      </c>
      <c r="Q31" s="166" t="str">
        <f t="shared" si="3"/>
        <v/>
      </c>
      <c r="R31" s="178" t="str">
        <f t="shared" si="5"/>
        <v/>
      </c>
      <c r="S31" s="26" t="str">
        <f t="shared" si="4"/>
        <v/>
      </c>
    </row>
    <row r="32" spans="1:19" x14ac:dyDescent="0.25">
      <c r="A32" s="72">
        <v>18</v>
      </c>
      <c r="B32" s="73"/>
      <c r="C32" s="74"/>
      <c r="D32" s="75"/>
      <c r="E32" s="76"/>
      <c r="F32" s="77"/>
      <c r="G32" s="78"/>
      <c r="H32" s="78"/>
      <c r="I32" s="78"/>
      <c r="J32" s="78"/>
      <c r="K32" s="78"/>
      <c r="L32" s="77"/>
      <c r="M32" s="158"/>
      <c r="N32" s="77"/>
      <c r="O32" s="159"/>
      <c r="P32" s="25" t="str">
        <f t="shared" si="2"/>
        <v/>
      </c>
      <c r="Q32" s="166" t="str">
        <f t="shared" si="3"/>
        <v/>
      </c>
      <c r="R32" s="178" t="str">
        <f t="shared" si="5"/>
        <v/>
      </c>
      <c r="S32" s="26" t="str">
        <f t="shared" si="4"/>
        <v/>
      </c>
    </row>
    <row r="33" spans="1:19" x14ac:dyDescent="0.25">
      <c r="A33" s="72">
        <v>19</v>
      </c>
      <c r="B33" s="73"/>
      <c r="C33" s="74"/>
      <c r="D33" s="75"/>
      <c r="E33" s="76"/>
      <c r="F33" s="77"/>
      <c r="G33" s="78"/>
      <c r="H33" s="78"/>
      <c r="I33" s="78"/>
      <c r="J33" s="78"/>
      <c r="K33" s="78"/>
      <c r="L33" s="77"/>
      <c r="M33" s="158"/>
      <c r="N33" s="77"/>
      <c r="O33" s="159"/>
      <c r="P33" s="25" t="str">
        <f t="shared" si="2"/>
        <v/>
      </c>
      <c r="Q33" s="166" t="str">
        <f t="shared" si="3"/>
        <v/>
      </c>
      <c r="R33" s="178" t="str">
        <f t="shared" si="5"/>
        <v/>
      </c>
      <c r="S33" s="26" t="str">
        <f t="shared" si="4"/>
        <v/>
      </c>
    </row>
    <row r="34" spans="1:19" ht="15.75" thickBot="1" x14ac:dyDescent="0.3">
      <c r="A34" s="87">
        <v>20</v>
      </c>
      <c r="B34" s="80"/>
      <c r="C34" s="81"/>
      <c r="D34" s="82"/>
      <c r="E34" s="83"/>
      <c r="F34" s="84"/>
      <c r="G34" s="85"/>
      <c r="H34" s="85"/>
      <c r="I34" s="85"/>
      <c r="J34" s="85"/>
      <c r="K34" s="85"/>
      <c r="L34" s="84"/>
      <c r="M34" s="160"/>
      <c r="N34" s="84"/>
      <c r="O34" s="161"/>
      <c r="P34" s="30" t="str">
        <f t="shared" si="2"/>
        <v/>
      </c>
      <c r="Q34" s="168" t="str">
        <f t="shared" si="3"/>
        <v/>
      </c>
      <c r="R34" s="179" t="str">
        <f t="shared" si="5"/>
        <v/>
      </c>
      <c r="S34" s="28" t="str">
        <f t="shared" si="4"/>
        <v/>
      </c>
    </row>
    <row r="35" spans="1:19" x14ac:dyDescent="0.25">
      <c r="A35" s="65">
        <v>21</v>
      </c>
      <c r="B35" s="66"/>
      <c r="C35" s="67"/>
      <c r="D35" s="68"/>
      <c r="E35" s="69"/>
      <c r="F35" s="70"/>
      <c r="G35" s="71"/>
      <c r="H35" s="71"/>
      <c r="I35" s="71"/>
      <c r="J35" s="71"/>
      <c r="K35" s="71"/>
      <c r="L35" s="70"/>
      <c r="M35" s="156"/>
      <c r="N35" s="70"/>
      <c r="O35" s="157"/>
      <c r="P35" s="23" t="str">
        <f t="shared" si="2"/>
        <v/>
      </c>
      <c r="Q35" s="164" t="str">
        <f t="shared" si="3"/>
        <v/>
      </c>
      <c r="R35" s="177" t="str">
        <f t="shared" si="5"/>
        <v/>
      </c>
      <c r="S35" s="24" t="str">
        <f t="shared" si="4"/>
        <v/>
      </c>
    </row>
    <row r="36" spans="1:19" x14ac:dyDescent="0.25">
      <c r="A36" s="72">
        <v>22</v>
      </c>
      <c r="B36" s="73"/>
      <c r="C36" s="74"/>
      <c r="D36" s="75"/>
      <c r="E36" s="76"/>
      <c r="F36" s="77"/>
      <c r="G36" s="78"/>
      <c r="H36" s="78"/>
      <c r="I36" s="78"/>
      <c r="J36" s="78"/>
      <c r="K36" s="78"/>
      <c r="L36" s="77"/>
      <c r="M36" s="158"/>
      <c r="N36" s="77"/>
      <c r="O36" s="159"/>
      <c r="P36" s="25" t="str">
        <f t="shared" si="2"/>
        <v/>
      </c>
      <c r="Q36" s="166" t="str">
        <f t="shared" si="3"/>
        <v/>
      </c>
      <c r="R36" s="178" t="str">
        <f t="shared" si="5"/>
        <v/>
      </c>
      <c r="S36" s="26" t="str">
        <f t="shared" si="4"/>
        <v/>
      </c>
    </row>
    <row r="37" spans="1:19" x14ac:dyDescent="0.25">
      <c r="A37" s="72">
        <v>23</v>
      </c>
      <c r="B37" s="73"/>
      <c r="C37" s="74"/>
      <c r="D37" s="75"/>
      <c r="E37" s="76"/>
      <c r="F37" s="77"/>
      <c r="G37" s="78"/>
      <c r="H37" s="78"/>
      <c r="I37" s="78"/>
      <c r="J37" s="78"/>
      <c r="K37" s="78"/>
      <c r="L37" s="77"/>
      <c r="M37" s="158"/>
      <c r="N37" s="77"/>
      <c r="O37" s="159"/>
      <c r="P37" s="25" t="str">
        <f t="shared" si="2"/>
        <v/>
      </c>
      <c r="Q37" s="166" t="str">
        <f t="shared" si="3"/>
        <v/>
      </c>
      <c r="R37" s="178" t="str">
        <f t="shared" si="5"/>
        <v/>
      </c>
      <c r="S37" s="26" t="str">
        <f t="shared" si="4"/>
        <v/>
      </c>
    </row>
    <row r="38" spans="1:19" x14ac:dyDescent="0.25">
      <c r="A38" s="72">
        <v>24</v>
      </c>
      <c r="B38" s="73"/>
      <c r="C38" s="74"/>
      <c r="D38" s="75"/>
      <c r="E38" s="76"/>
      <c r="F38" s="77"/>
      <c r="G38" s="78"/>
      <c r="H38" s="78"/>
      <c r="I38" s="78"/>
      <c r="J38" s="78"/>
      <c r="K38" s="78"/>
      <c r="L38" s="77"/>
      <c r="M38" s="158"/>
      <c r="N38" s="77"/>
      <c r="O38" s="159"/>
      <c r="P38" s="25" t="str">
        <f t="shared" si="2"/>
        <v/>
      </c>
      <c r="Q38" s="166" t="str">
        <f t="shared" si="3"/>
        <v/>
      </c>
      <c r="R38" s="178" t="str">
        <f t="shared" si="5"/>
        <v/>
      </c>
      <c r="S38" s="26" t="str">
        <f t="shared" si="4"/>
        <v/>
      </c>
    </row>
    <row r="39" spans="1:19" ht="15.75" thickBot="1" x14ac:dyDescent="0.3">
      <c r="A39" s="79">
        <v>25</v>
      </c>
      <c r="B39" s="80"/>
      <c r="C39" s="81"/>
      <c r="D39" s="82"/>
      <c r="E39" s="83"/>
      <c r="F39" s="84"/>
      <c r="G39" s="85"/>
      <c r="H39" s="85"/>
      <c r="I39" s="85"/>
      <c r="J39" s="85"/>
      <c r="K39" s="85"/>
      <c r="L39" s="84"/>
      <c r="M39" s="160"/>
      <c r="N39" s="84"/>
      <c r="O39" s="161"/>
      <c r="P39" s="27" t="str">
        <f t="shared" si="2"/>
        <v/>
      </c>
      <c r="Q39" s="168" t="str">
        <f t="shared" si="3"/>
        <v/>
      </c>
      <c r="R39" s="179" t="str">
        <f>IF(B39="","",IF(AND(SUM($D39)=0,COUNTA($E39:$O39)&gt;0),$D$57,IF(OR(E39&gt;E$11,F39&gt;F$11,G39&gt;G$11,H39&gt;H$11,I39&gt;I$11,J39&gt;J$11,K39&gt;K$11,L39&gt;L$11,M39&gt;M$11,N39&gt;N$11,O39&gt;O$11),$D$58,"нет")))</f>
        <v/>
      </c>
      <c r="S39" s="28" t="str">
        <f t="shared" si="4"/>
        <v/>
      </c>
    </row>
    <row r="40" spans="1:19" x14ac:dyDescent="0.25">
      <c r="A40" s="65">
        <v>26</v>
      </c>
      <c r="B40" s="66"/>
      <c r="C40" s="67"/>
      <c r="D40" s="68"/>
      <c r="E40" s="69"/>
      <c r="F40" s="70"/>
      <c r="G40" s="71"/>
      <c r="H40" s="71"/>
      <c r="I40" s="71"/>
      <c r="J40" s="71"/>
      <c r="K40" s="71"/>
      <c r="L40" s="70"/>
      <c r="M40" s="156"/>
      <c r="N40" s="70"/>
      <c r="O40" s="157"/>
      <c r="P40" s="23" t="str">
        <f t="shared" si="2"/>
        <v/>
      </c>
      <c r="Q40" s="164" t="str">
        <f t="shared" si="3"/>
        <v/>
      </c>
      <c r="R40" s="177" t="str">
        <f t="shared" si="5"/>
        <v/>
      </c>
      <c r="S40" s="24" t="str">
        <f t="shared" si="4"/>
        <v/>
      </c>
    </row>
    <row r="41" spans="1:19" x14ac:dyDescent="0.25">
      <c r="A41" s="72">
        <v>27</v>
      </c>
      <c r="B41" s="73"/>
      <c r="C41" s="74"/>
      <c r="D41" s="75"/>
      <c r="E41" s="76"/>
      <c r="F41" s="77"/>
      <c r="G41" s="78"/>
      <c r="H41" s="78"/>
      <c r="I41" s="78"/>
      <c r="J41" s="78"/>
      <c r="K41" s="78"/>
      <c r="L41" s="77"/>
      <c r="M41" s="158"/>
      <c r="N41" s="77"/>
      <c r="O41" s="159"/>
      <c r="P41" s="25" t="str">
        <f t="shared" si="2"/>
        <v/>
      </c>
      <c r="Q41" s="166" t="str">
        <f t="shared" si="3"/>
        <v/>
      </c>
      <c r="R41" s="178" t="str">
        <f t="shared" si="5"/>
        <v/>
      </c>
      <c r="S41" s="26" t="str">
        <f t="shared" si="4"/>
        <v/>
      </c>
    </row>
    <row r="42" spans="1:19" x14ac:dyDescent="0.25">
      <c r="A42" s="72">
        <v>28</v>
      </c>
      <c r="B42" s="73"/>
      <c r="C42" s="74"/>
      <c r="D42" s="75"/>
      <c r="E42" s="76"/>
      <c r="F42" s="77"/>
      <c r="G42" s="78"/>
      <c r="H42" s="78"/>
      <c r="I42" s="78"/>
      <c r="J42" s="78"/>
      <c r="K42" s="78"/>
      <c r="L42" s="77"/>
      <c r="M42" s="158"/>
      <c r="N42" s="77"/>
      <c r="O42" s="159"/>
      <c r="P42" s="25" t="str">
        <f t="shared" si="2"/>
        <v/>
      </c>
      <c r="Q42" s="166" t="str">
        <f t="shared" si="3"/>
        <v/>
      </c>
      <c r="R42" s="178" t="str">
        <f t="shared" si="5"/>
        <v/>
      </c>
      <c r="S42" s="26" t="str">
        <f t="shared" si="4"/>
        <v/>
      </c>
    </row>
    <row r="43" spans="1:19" x14ac:dyDescent="0.25">
      <c r="A43" s="72">
        <v>29</v>
      </c>
      <c r="B43" s="73"/>
      <c r="C43" s="74"/>
      <c r="D43" s="75"/>
      <c r="E43" s="76"/>
      <c r="F43" s="77"/>
      <c r="G43" s="78"/>
      <c r="H43" s="78"/>
      <c r="I43" s="78"/>
      <c r="J43" s="78"/>
      <c r="K43" s="78"/>
      <c r="L43" s="77"/>
      <c r="M43" s="158"/>
      <c r="N43" s="77"/>
      <c r="O43" s="159"/>
      <c r="P43" s="25" t="str">
        <f t="shared" si="2"/>
        <v/>
      </c>
      <c r="Q43" s="166" t="str">
        <f t="shared" si="3"/>
        <v/>
      </c>
      <c r="R43" s="178" t="str">
        <f t="shared" si="5"/>
        <v/>
      </c>
      <c r="S43" s="26" t="str">
        <f t="shared" si="4"/>
        <v/>
      </c>
    </row>
    <row r="44" spans="1:19" ht="15.75" thickBot="1" x14ac:dyDescent="0.3">
      <c r="A44" s="79">
        <v>30</v>
      </c>
      <c r="B44" s="80"/>
      <c r="C44" s="81"/>
      <c r="D44" s="82"/>
      <c r="E44" s="83"/>
      <c r="F44" s="84"/>
      <c r="G44" s="85"/>
      <c r="H44" s="85"/>
      <c r="I44" s="85"/>
      <c r="J44" s="85"/>
      <c r="K44" s="85"/>
      <c r="L44" s="84"/>
      <c r="M44" s="160"/>
      <c r="N44" s="84"/>
      <c r="O44" s="161"/>
      <c r="P44" s="27" t="str">
        <f t="shared" si="2"/>
        <v/>
      </c>
      <c r="Q44" s="168" t="str">
        <f t="shared" si="3"/>
        <v/>
      </c>
      <c r="R44" s="179" t="str">
        <f t="shared" si="5"/>
        <v/>
      </c>
      <c r="S44" s="28" t="str">
        <f t="shared" si="4"/>
        <v/>
      </c>
    </row>
    <row r="45" spans="1:19" x14ac:dyDescent="0.25">
      <c r="A45" s="65">
        <v>31</v>
      </c>
      <c r="B45" s="66"/>
      <c r="C45" s="67"/>
      <c r="D45" s="68"/>
      <c r="E45" s="69"/>
      <c r="F45" s="70"/>
      <c r="G45" s="71"/>
      <c r="H45" s="71"/>
      <c r="I45" s="71"/>
      <c r="J45" s="71"/>
      <c r="K45" s="71"/>
      <c r="L45" s="70"/>
      <c r="M45" s="156"/>
      <c r="N45" s="70"/>
      <c r="O45" s="157"/>
      <c r="P45" s="23" t="str">
        <f t="shared" si="2"/>
        <v/>
      </c>
      <c r="Q45" s="164" t="str">
        <f t="shared" si="3"/>
        <v/>
      </c>
      <c r="R45" s="177" t="str">
        <f t="shared" si="5"/>
        <v/>
      </c>
      <c r="S45" s="24" t="str">
        <f t="shared" si="4"/>
        <v/>
      </c>
    </row>
    <row r="46" spans="1:19" x14ac:dyDescent="0.25">
      <c r="A46" s="72">
        <v>32</v>
      </c>
      <c r="B46" s="73"/>
      <c r="C46" s="74"/>
      <c r="D46" s="75"/>
      <c r="E46" s="76"/>
      <c r="F46" s="77"/>
      <c r="G46" s="78"/>
      <c r="H46" s="78"/>
      <c r="I46" s="78"/>
      <c r="J46" s="78"/>
      <c r="K46" s="78"/>
      <c r="L46" s="77"/>
      <c r="M46" s="158"/>
      <c r="N46" s="77"/>
      <c r="O46" s="159"/>
      <c r="P46" s="25" t="str">
        <f t="shared" si="2"/>
        <v/>
      </c>
      <c r="Q46" s="166" t="str">
        <f t="shared" si="3"/>
        <v/>
      </c>
      <c r="R46" s="178" t="str">
        <f t="shared" si="5"/>
        <v/>
      </c>
      <c r="S46" s="26" t="str">
        <f t="shared" si="4"/>
        <v/>
      </c>
    </row>
    <row r="47" spans="1:19" x14ac:dyDescent="0.25">
      <c r="A47" s="72">
        <v>33</v>
      </c>
      <c r="B47" s="73"/>
      <c r="C47" s="74"/>
      <c r="D47" s="75"/>
      <c r="E47" s="76"/>
      <c r="F47" s="77"/>
      <c r="G47" s="78"/>
      <c r="H47" s="78"/>
      <c r="I47" s="78"/>
      <c r="J47" s="78"/>
      <c r="K47" s="78"/>
      <c r="L47" s="77"/>
      <c r="M47" s="158"/>
      <c r="N47" s="77"/>
      <c r="O47" s="159"/>
      <c r="P47" s="25" t="str">
        <f t="shared" si="2"/>
        <v/>
      </c>
      <c r="Q47" s="166" t="str">
        <f t="shared" si="3"/>
        <v/>
      </c>
      <c r="R47" s="178" t="str">
        <f t="shared" si="5"/>
        <v/>
      </c>
      <c r="S47" s="26" t="str">
        <f t="shared" si="4"/>
        <v/>
      </c>
    </row>
    <row r="48" spans="1:19" x14ac:dyDescent="0.25">
      <c r="A48" s="72">
        <v>34</v>
      </c>
      <c r="B48" s="73"/>
      <c r="C48" s="74"/>
      <c r="D48" s="75"/>
      <c r="E48" s="76"/>
      <c r="F48" s="77"/>
      <c r="G48" s="78"/>
      <c r="H48" s="78"/>
      <c r="I48" s="78"/>
      <c r="J48" s="78"/>
      <c r="K48" s="78"/>
      <c r="L48" s="77"/>
      <c r="M48" s="158"/>
      <c r="N48" s="77"/>
      <c r="O48" s="159"/>
      <c r="P48" s="25" t="str">
        <f t="shared" si="2"/>
        <v/>
      </c>
      <c r="Q48" s="166" t="str">
        <f t="shared" si="3"/>
        <v/>
      </c>
      <c r="R48" s="178" t="str">
        <f t="shared" si="5"/>
        <v/>
      </c>
      <c r="S48" s="26" t="str">
        <f t="shared" si="4"/>
        <v/>
      </c>
    </row>
    <row r="49" spans="1:19" ht="15.75" thickBot="1" x14ac:dyDescent="0.3">
      <c r="A49" s="79">
        <v>35</v>
      </c>
      <c r="B49" s="80"/>
      <c r="C49" s="81"/>
      <c r="D49" s="82"/>
      <c r="E49" s="83"/>
      <c r="F49" s="84"/>
      <c r="G49" s="85"/>
      <c r="H49" s="85"/>
      <c r="I49" s="85"/>
      <c r="J49" s="85"/>
      <c r="K49" s="85"/>
      <c r="L49" s="84"/>
      <c r="M49" s="160"/>
      <c r="N49" s="84"/>
      <c r="O49" s="161"/>
      <c r="P49" s="27" t="str">
        <f t="shared" si="2"/>
        <v/>
      </c>
      <c r="Q49" s="168" t="str">
        <f t="shared" si="3"/>
        <v/>
      </c>
      <c r="R49" s="179" t="str">
        <f t="shared" si="5"/>
        <v/>
      </c>
      <c r="S49" s="28" t="str">
        <f t="shared" si="4"/>
        <v/>
      </c>
    </row>
    <row r="50" spans="1:19" x14ac:dyDescent="0.25">
      <c r="A50" s="65">
        <v>36</v>
      </c>
      <c r="B50" s="66"/>
      <c r="C50" s="67"/>
      <c r="D50" s="68"/>
      <c r="E50" s="69"/>
      <c r="F50" s="70"/>
      <c r="G50" s="71"/>
      <c r="H50" s="71"/>
      <c r="I50" s="71"/>
      <c r="J50" s="71"/>
      <c r="K50" s="71"/>
      <c r="L50" s="70"/>
      <c r="M50" s="156"/>
      <c r="N50" s="70"/>
      <c r="O50" s="157"/>
      <c r="P50" s="23" t="str">
        <f t="shared" si="2"/>
        <v/>
      </c>
      <c r="Q50" s="164" t="str">
        <f t="shared" si="3"/>
        <v/>
      </c>
      <c r="R50" s="177" t="str">
        <f t="shared" si="5"/>
        <v/>
      </c>
      <c r="S50" s="24" t="str">
        <f t="shared" si="4"/>
        <v/>
      </c>
    </row>
    <row r="51" spans="1:19" x14ac:dyDescent="0.25">
      <c r="A51" s="72">
        <v>37</v>
      </c>
      <c r="B51" s="73"/>
      <c r="C51" s="74"/>
      <c r="D51" s="75"/>
      <c r="E51" s="76"/>
      <c r="F51" s="77"/>
      <c r="G51" s="78"/>
      <c r="H51" s="78"/>
      <c r="I51" s="78"/>
      <c r="J51" s="78"/>
      <c r="K51" s="78"/>
      <c r="L51" s="77"/>
      <c r="M51" s="158"/>
      <c r="N51" s="77"/>
      <c r="O51" s="159"/>
      <c r="P51" s="25" t="str">
        <f t="shared" si="2"/>
        <v/>
      </c>
      <c r="Q51" s="166" t="str">
        <f t="shared" si="3"/>
        <v/>
      </c>
      <c r="R51" s="178" t="str">
        <f t="shared" si="5"/>
        <v/>
      </c>
      <c r="S51" s="26" t="str">
        <f t="shared" si="4"/>
        <v/>
      </c>
    </row>
    <row r="52" spans="1:19" x14ac:dyDescent="0.25">
      <c r="A52" s="72">
        <v>38</v>
      </c>
      <c r="B52" s="73"/>
      <c r="C52" s="74"/>
      <c r="D52" s="75"/>
      <c r="E52" s="76"/>
      <c r="F52" s="77"/>
      <c r="G52" s="78"/>
      <c r="H52" s="78"/>
      <c r="I52" s="78"/>
      <c r="J52" s="78"/>
      <c r="K52" s="78"/>
      <c r="L52" s="77"/>
      <c r="M52" s="158"/>
      <c r="N52" s="77"/>
      <c r="O52" s="159"/>
      <c r="P52" s="25" t="str">
        <f t="shared" si="2"/>
        <v/>
      </c>
      <c r="Q52" s="166" t="str">
        <f t="shared" si="3"/>
        <v/>
      </c>
      <c r="R52" s="178" t="str">
        <f t="shared" si="5"/>
        <v/>
      </c>
      <c r="S52" s="26" t="str">
        <f t="shared" si="4"/>
        <v/>
      </c>
    </row>
    <row r="53" spans="1:19" x14ac:dyDescent="0.25">
      <c r="A53" s="72">
        <v>39</v>
      </c>
      <c r="B53" s="73"/>
      <c r="C53" s="74"/>
      <c r="D53" s="75"/>
      <c r="E53" s="76"/>
      <c r="F53" s="77"/>
      <c r="G53" s="78"/>
      <c r="H53" s="78"/>
      <c r="I53" s="78"/>
      <c r="J53" s="78"/>
      <c r="K53" s="78"/>
      <c r="L53" s="77"/>
      <c r="M53" s="158"/>
      <c r="N53" s="77"/>
      <c r="O53" s="159"/>
      <c r="P53" s="25" t="str">
        <f t="shared" si="2"/>
        <v/>
      </c>
      <c r="Q53" s="166" t="str">
        <f t="shared" si="3"/>
        <v/>
      </c>
      <c r="R53" s="178" t="str">
        <f t="shared" si="5"/>
        <v/>
      </c>
      <c r="S53" s="26" t="str">
        <f t="shared" si="4"/>
        <v/>
      </c>
    </row>
    <row r="54" spans="1:19" ht="15.75" thickBot="1" x14ac:dyDescent="0.3">
      <c r="A54" s="79">
        <v>40</v>
      </c>
      <c r="B54" s="80"/>
      <c r="C54" s="81"/>
      <c r="D54" s="82"/>
      <c r="E54" s="83"/>
      <c r="F54" s="84"/>
      <c r="G54" s="85"/>
      <c r="H54" s="85"/>
      <c r="I54" s="85"/>
      <c r="J54" s="85"/>
      <c r="K54" s="85"/>
      <c r="L54" s="84"/>
      <c r="M54" s="160"/>
      <c r="N54" s="84"/>
      <c r="O54" s="161"/>
      <c r="P54" s="27" t="str">
        <f t="shared" si="2"/>
        <v/>
      </c>
      <c r="Q54" s="168" t="str">
        <f t="shared" si="3"/>
        <v/>
      </c>
      <c r="R54" s="179" t="str">
        <f t="shared" si="5"/>
        <v/>
      </c>
      <c r="S54" s="28" t="str">
        <f t="shared" si="4"/>
        <v/>
      </c>
    </row>
    <row r="56" spans="1:19" x14ac:dyDescent="0.25">
      <c r="B56" s="9" t="s">
        <v>92</v>
      </c>
      <c r="D56" s="9" t="s">
        <v>88</v>
      </c>
    </row>
    <row r="57" spans="1:19" x14ac:dyDescent="0.25">
      <c r="B57" s="9">
        <v>1</v>
      </c>
      <c r="D57" s="9" t="s">
        <v>87</v>
      </c>
    </row>
    <row r="58" spans="1:19" x14ac:dyDescent="0.25">
      <c r="B58" s="9">
        <v>2</v>
      </c>
      <c r="D58" s="9" t="s">
        <v>89</v>
      </c>
    </row>
    <row r="59" spans="1:19" x14ac:dyDescent="0.25">
      <c r="A59" s="31"/>
    </row>
  </sheetData>
  <sheetProtection password="A925" sheet="1" objects="1" scenarios="1" formatColumns="0" formatRows="0"/>
  <conditionalFormatting sqref="E15:O54">
    <cfRule type="expression" dxfId="14" priority="14" stopIfTrue="1">
      <formula>E15&gt;E$11</formula>
    </cfRule>
  </conditionalFormatting>
  <conditionalFormatting sqref="D6 E5 N1 P1">
    <cfRule type="containsBlanks" dxfId="13" priority="13" stopIfTrue="1">
      <formula>LEN(TRIM(D1))=0</formula>
    </cfRule>
  </conditionalFormatting>
  <conditionalFormatting sqref="C15:C54">
    <cfRule type="expression" dxfId="12" priority="431">
      <formula>AND(SUM($D15:$O15)&lt;&gt;0,$C15="")</formula>
    </cfRule>
  </conditionalFormatting>
  <conditionalFormatting sqref="D15:O54">
    <cfRule type="expression" dxfId="11" priority="432" stopIfTrue="1">
      <formula>AND($B15&lt;&gt;"",$C15="да",$D15="")</formula>
    </cfRule>
    <cfRule type="expression" dxfId="10" priority="433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O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view="pageBreakPreview" zoomScale="90" zoomScaleNormal="100" zoomScaleSheetLayoutView="90" workbookViewId="0">
      <selection activeCell="B15" sqref="B15:O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63" t="s">
        <v>137</v>
      </c>
      <c r="N1" s="89"/>
      <c r="O1" s="32" t="s">
        <v>15</v>
      </c>
      <c r="P1" s="90"/>
      <c r="R1" s="36" t="s">
        <v>0</v>
      </c>
    </row>
    <row r="2" spans="1:19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S2" s="9" t="s">
        <v>8</v>
      </c>
    </row>
    <row r="3" spans="1:19" x14ac:dyDescent="0.25">
      <c r="A3" s="32"/>
      <c r="B3" s="32"/>
      <c r="C3" s="34"/>
      <c r="D3" s="34" t="s">
        <v>5</v>
      </c>
      <c r="E3" s="35" t="s">
        <v>142</v>
      </c>
      <c r="F3" s="35"/>
      <c r="G3" s="35"/>
      <c r="H3" s="35"/>
      <c r="I3" s="35"/>
      <c r="J3" s="35"/>
      <c r="K3" s="35"/>
      <c r="L3" s="35"/>
      <c r="M3" s="32"/>
      <c r="N3" s="32"/>
      <c r="O3" s="32"/>
      <c r="P3" s="32"/>
      <c r="Q3" s="32"/>
      <c r="R3" s="32"/>
      <c r="S3" s="9" t="s">
        <v>23</v>
      </c>
    </row>
    <row r="4" spans="1:19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9" t="s">
        <v>107</v>
      </c>
    </row>
    <row r="5" spans="1:19" x14ac:dyDescent="0.25">
      <c r="A5" s="44"/>
      <c r="B5" s="44"/>
      <c r="C5" s="44"/>
      <c r="D5" s="34" t="s">
        <v>106</v>
      </c>
      <c r="E5" s="88"/>
      <c r="F5" s="35"/>
      <c r="G5" s="35"/>
      <c r="H5" s="35"/>
      <c r="I5" s="35"/>
      <c r="J5" s="35"/>
      <c r="K5" s="35"/>
      <c r="L5" s="35"/>
      <c r="M5" s="32"/>
      <c r="N5" s="32"/>
      <c r="O5" s="32"/>
      <c r="P5" s="11" t="s">
        <v>13</v>
      </c>
      <c r="Q5" s="11" t="s">
        <v>97</v>
      </c>
      <c r="S5" s="9" t="s">
        <v>108</v>
      </c>
    </row>
    <row r="6" spans="1:19" x14ac:dyDescent="0.25">
      <c r="A6" s="12"/>
      <c r="B6" s="55" t="s">
        <v>8</v>
      </c>
      <c r="D6" s="88"/>
      <c r="E6" s="10"/>
      <c r="F6" s="10"/>
      <c r="O6" s="11"/>
      <c r="P6" s="13" t="s">
        <v>127</v>
      </c>
      <c r="Q6" s="13"/>
      <c r="S6" s="9" t="s">
        <v>109</v>
      </c>
    </row>
    <row r="7" spans="1:19" x14ac:dyDescent="0.25">
      <c r="A7" s="14"/>
      <c r="B7" s="9" t="s">
        <v>10</v>
      </c>
      <c r="O7" s="15"/>
      <c r="P7" s="15">
        <v>15</v>
      </c>
      <c r="Q7" s="13" t="s">
        <v>98</v>
      </c>
      <c r="S7" s="9" t="s">
        <v>110</v>
      </c>
    </row>
    <row r="8" spans="1:19" x14ac:dyDescent="0.25">
      <c r="A8" s="14"/>
      <c r="B8" s="9" t="s">
        <v>14</v>
      </c>
      <c r="O8" s="15"/>
      <c r="P8" s="15">
        <v>12</v>
      </c>
      <c r="Q8" s="13" t="s">
        <v>99</v>
      </c>
      <c r="S8" s="9" t="s">
        <v>111</v>
      </c>
    </row>
    <row r="9" spans="1:19" x14ac:dyDescent="0.25">
      <c r="A9" s="14"/>
      <c r="B9" s="16" t="s">
        <v>11</v>
      </c>
      <c r="O9" s="15"/>
      <c r="P9" s="15">
        <v>8</v>
      </c>
      <c r="Q9" s="13" t="s">
        <v>100</v>
      </c>
      <c r="S9" s="9" t="s">
        <v>112</v>
      </c>
    </row>
    <row r="10" spans="1:19" x14ac:dyDescent="0.25">
      <c r="A10" s="14"/>
      <c r="B10" s="9" t="s">
        <v>81</v>
      </c>
      <c r="O10" s="15"/>
      <c r="P10" s="15">
        <v>0</v>
      </c>
      <c r="Q10" s="13" t="s">
        <v>101</v>
      </c>
      <c r="R10" s="17"/>
      <c r="S10" s="17"/>
    </row>
    <row r="11" spans="1:19" x14ac:dyDescent="0.25">
      <c r="A11" s="12"/>
      <c r="B11" s="13"/>
      <c r="C11" s="13"/>
      <c r="D11" s="11" t="s">
        <v>12</v>
      </c>
      <c r="E11" s="48">
        <v>1</v>
      </c>
      <c r="F11" s="48">
        <v>1</v>
      </c>
      <c r="G11" s="48">
        <v>1</v>
      </c>
      <c r="H11" s="48">
        <v>1</v>
      </c>
      <c r="I11" s="48">
        <v>1</v>
      </c>
      <c r="J11" s="48">
        <v>1</v>
      </c>
      <c r="K11" s="48">
        <v>1</v>
      </c>
      <c r="L11" s="48">
        <v>1</v>
      </c>
      <c r="M11" s="48">
        <v>1</v>
      </c>
      <c r="N11" s="48">
        <v>2</v>
      </c>
      <c r="O11" s="48">
        <v>5</v>
      </c>
      <c r="R11" s="17"/>
      <c r="S11" s="18" t="s">
        <v>16</v>
      </c>
    </row>
    <row r="12" spans="1:19" x14ac:dyDescent="0.25">
      <c r="A12" s="12"/>
      <c r="B12" s="13"/>
      <c r="C12" s="13"/>
      <c r="D12" s="11" t="s">
        <v>113</v>
      </c>
      <c r="E12" s="185" t="str">
        <f t="shared" ref="E12:J12" si="0">IF(COUNTIF($D$15:$D$54,"&gt;0")=0,"",SUMIFS(E$15:E$54,$D$15:$D$54,"&gt;0")/COUNTIF($D$15:$D$54,"&gt;0"))</f>
        <v/>
      </c>
      <c r="F12" s="185" t="str">
        <f t="shared" si="0"/>
        <v/>
      </c>
      <c r="G12" s="185" t="str">
        <f t="shared" si="0"/>
        <v/>
      </c>
      <c r="H12" s="185" t="str">
        <f t="shared" si="0"/>
        <v/>
      </c>
      <c r="I12" s="185" t="str">
        <f t="shared" si="0"/>
        <v/>
      </c>
      <c r="J12" s="185" t="str">
        <f t="shared" si="0"/>
        <v/>
      </c>
      <c r="K12" s="185" t="str">
        <f>IF(COUNTIF($D$15:$D$54,"&gt;0")=0,"",SUMIFS(K$15:K$54,$D$15:$D$54,"&gt;0")/COUNTIF($D$15:$D$54,"&gt;0"))</f>
        <v/>
      </c>
      <c r="L12" s="185" t="str">
        <f>IF(COUNTIF($D$15:$D$54,"&gt;0")=0,"",SUMIFS(L$15:L$54,$D$15:$D$54,"&gt;0")/COUNTIF($D$15:$D$54,"&gt;0"))</f>
        <v/>
      </c>
      <c r="M12" s="185" t="str">
        <f>IF(COUNTIF($D$15:$D$54,"&gt;0")=0,"",SUMIFS(M$15:M$54,$D$15:$D$54,"&gt;0")/COUNTIF($D$15:$D$54,"&gt;0"))</f>
        <v/>
      </c>
      <c r="N12" s="185" t="str">
        <f>IF(COUNTIF($D$15:$D$54,"&gt;0")=0,"",SUMIFS(N$15:N$54,$D$15:$D$54,"&gt;0")/COUNTIF($D$15:$D$54,"&gt;0"))</f>
        <v/>
      </c>
      <c r="O12" s="185" t="str">
        <f>IF(COUNTIF($D$15:$D$54,"&gt;0")=0,"",SUMIFS(O$15:O$54,$D$15:$D$54,"&gt;0")/COUNTIF($D$15:$D$54,"&gt;0"))</f>
        <v/>
      </c>
      <c r="R12" s="17"/>
      <c r="S12" s="18"/>
    </row>
    <row r="13" spans="1:19" ht="15.75" thickBot="1" x14ac:dyDescent="0.3">
      <c r="A13" s="12"/>
      <c r="B13" s="49"/>
      <c r="C13" s="49"/>
      <c r="D13" s="50" t="s">
        <v>114</v>
      </c>
      <c r="E13" s="186" t="str">
        <f t="shared" ref="E13:O13" si="1">IF(COUNTIF($D$15:$D$54,"&gt;0")=0,"",E12/E11)</f>
        <v/>
      </c>
      <c r="F13" s="186" t="str">
        <f t="shared" si="1"/>
        <v/>
      </c>
      <c r="G13" s="186" t="str">
        <f t="shared" si="1"/>
        <v/>
      </c>
      <c r="H13" s="186" t="str">
        <f t="shared" si="1"/>
        <v/>
      </c>
      <c r="I13" s="186" t="str">
        <f t="shared" si="1"/>
        <v/>
      </c>
      <c r="J13" s="186" t="str">
        <f t="shared" si="1"/>
        <v/>
      </c>
      <c r="K13" s="186" t="str">
        <f t="shared" si="1"/>
        <v/>
      </c>
      <c r="L13" s="186" t="str">
        <f t="shared" si="1"/>
        <v/>
      </c>
      <c r="M13" s="186" t="str">
        <f t="shared" si="1"/>
        <v/>
      </c>
      <c r="N13" s="186" t="str">
        <f t="shared" si="1"/>
        <v/>
      </c>
      <c r="O13" s="186" t="str">
        <f t="shared" si="1"/>
        <v/>
      </c>
      <c r="R13" s="17"/>
      <c r="S13" s="18"/>
    </row>
    <row r="14" spans="1:19" ht="60.75" thickBot="1" x14ac:dyDescent="0.3">
      <c r="A14" s="51" t="s">
        <v>1</v>
      </c>
      <c r="B14" s="52" t="s">
        <v>2</v>
      </c>
      <c r="C14" s="53" t="s">
        <v>128</v>
      </c>
      <c r="D14" s="54" t="s">
        <v>3</v>
      </c>
      <c r="E14" s="45">
        <v>1</v>
      </c>
      <c r="F14" s="46">
        <v>2</v>
      </c>
      <c r="G14" s="47">
        <v>3</v>
      </c>
      <c r="H14" s="47">
        <v>4</v>
      </c>
      <c r="I14" s="47">
        <v>5</v>
      </c>
      <c r="J14" s="47">
        <v>6</v>
      </c>
      <c r="K14" s="47">
        <v>7</v>
      </c>
      <c r="L14" s="46">
        <v>8</v>
      </c>
      <c r="M14" s="154">
        <v>9</v>
      </c>
      <c r="N14" s="46">
        <v>10</v>
      </c>
      <c r="O14" s="155">
        <v>11</v>
      </c>
      <c r="P14" s="19" t="s">
        <v>4</v>
      </c>
      <c r="Q14" s="20" t="str">
        <f>Q5</f>
        <v>Оценка</v>
      </c>
      <c r="R14" s="21" t="s">
        <v>91</v>
      </c>
      <c r="S14" s="22" t="s">
        <v>90</v>
      </c>
    </row>
    <row r="15" spans="1:19" x14ac:dyDescent="0.25">
      <c r="A15" s="65">
        <v>1</v>
      </c>
      <c r="B15" s="66"/>
      <c r="C15" s="67"/>
      <c r="D15" s="68"/>
      <c r="E15" s="69"/>
      <c r="F15" s="70"/>
      <c r="G15" s="71"/>
      <c r="H15" s="71"/>
      <c r="I15" s="71"/>
      <c r="J15" s="71"/>
      <c r="K15" s="71"/>
      <c r="L15" s="70"/>
      <c r="M15" s="156"/>
      <c r="N15" s="70"/>
      <c r="O15" s="157"/>
      <c r="P15" s="23" t="str">
        <f t="shared" ref="P15:P54" si="2">IF(SUM(D15)&gt;0,SUM(E15:O15),"")</f>
        <v/>
      </c>
      <c r="Q15" s="164" t="str">
        <f>IF(SUM(D15)&gt;0,IF(P15&gt;=$P$7,$Q$7,IF(P15&gt;=$P$8,$Q$8,IF(P15&gt;=$P$9,$Q$9,$Q$10))),"")</f>
        <v/>
      </c>
      <c r="R15" s="177" t="str">
        <f>IF(B15="","",IF(AND(SUM($D15)=0,COUNTA($E15:$O15)&gt;0),$D$57,IF(OR(E15&gt;E$11,F15&gt;F$11,G15&gt;G$11,H15&gt;H$11,I15&gt;I$11,J15&gt;J$11,K15&gt;K$11,L15&gt;L$11,M15&gt;M$11,N15&gt;N$11,O15&gt;O$11),$D$58,"нет")))</f>
        <v/>
      </c>
      <c r="S15" s="24" t="str">
        <f>IF(R15="","",IF(R15="нет",0,1))</f>
        <v/>
      </c>
    </row>
    <row r="16" spans="1:19" x14ac:dyDescent="0.25">
      <c r="A16" s="72">
        <v>2</v>
      </c>
      <c r="B16" s="73"/>
      <c r="C16" s="74"/>
      <c r="D16" s="75"/>
      <c r="E16" s="76"/>
      <c r="F16" s="77"/>
      <c r="G16" s="78"/>
      <c r="H16" s="78"/>
      <c r="I16" s="78"/>
      <c r="J16" s="78"/>
      <c r="K16" s="78"/>
      <c r="L16" s="77"/>
      <c r="M16" s="158"/>
      <c r="N16" s="77"/>
      <c r="O16" s="159"/>
      <c r="P16" s="25" t="str">
        <f t="shared" si="2"/>
        <v/>
      </c>
      <c r="Q16" s="166" t="str">
        <f t="shared" ref="Q16:Q54" si="3">IF(SUM(D16)&gt;0,IF(P16&gt;=$P$7,$Q$7,IF(P16&gt;=$P$8,$Q$8,IF(P16&gt;=$P$9,$Q$9,$Q$10))),"")</f>
        <v/>
      </c>
      <c r="R16" s="178" t="str">
        <f>IF(B16="","",IF(AND(SUM($D16)=0,COUNTA($E16:$O16)&gt;0),$D$57,IF(OR(E16&gt;E$11,F16&gt;F$11,G16&gt;G$11,H16&gt;H$11,I16&gt;I$11,J16&gt;J$11,K16&gt;K$11,L16&gt;L$11,M16&gt;M$11,N16&gt;N$11,O16&gt;O$11),$D$58,"нет")))</f>
        <v/>
      </c>
      <c r="S16" s="26" t="str">
        <f t="shared" ref="S16:S54" si="4">IF(R16="","",IF(R16="нет",0,1))</f>
        <v/>
      </c>
    </row>
    <row r="17" spans="1:19" x14ac:dyDescent="0.25">
      <c r="A17" s="72">
        <v>3</v>
      </c>
      <c r="B17" s="73"/>
      <c r="C17" s="74"/>
      <c r="D17" s="75"/>
      <c r="E17" s="76"/>
      <c r="F17" s="77"/>
      <c r="G17" s="78"/>
      <c r="H17" s="78"/>
      <c r="I17" s="78"/>
      <c r="J17" s="78"/>
      <c r="K17" s="78"/>
      <c r="L17" s="77"/>
      <c r="M17" s="158"/>
      <c r="N17" s="77"/>
      <c r="O17" s="159"/>
      <c r="P17" s="25" t="str">
        <f t="shared" si="2"/>
        <v/>
      </c>
      <c r="Q17" s="166" t="str">
        <f t="shared" si="3"/>
        <v/>
      </c>
      <c r="R17" s="178" t="str">
        <f>IF(B17="","",IF(AND(SUM($D17)=0,COUNTA($E17:$O17)&gt;0),$D$57,IF(OR(E17&gt;E$11,F17&gt;F$11,G17&gt;G$11,H17&gt;H$11,I17&gt;I$11,J17&gt;J$11,K17&gt;K$11,L17&gt;L$11,M17&gt;M$11,N17&gt;N$11,O17&gt;O$11),$D$58,"нет")))</f>
        <v/>
      </c>
      <c r="S17" s="26" t="str">
        <f t="shared" si="4"/>
        <v/>
      </c>
    </row>
    <row r="18" spans="1:19" x14ac:dyDescent="0.25">
      <c r="A18" s="72">
        <v>4</v>
      </c>
      <c r="B18" s="73"/>
      <c r="C18" s="74"/>
      <c r="D18" s="75"/>
      <c r="E18" s="76"/>
      <c r="F18" s="77"/>
      <c r="G18" s="78"/>
      <c r="H18" s="78"/>
      <c r="I18" s="78"/>
      <c r="J18" s="78"/>
      <c r="K18" s="78"/>
      <c r="L18" s="77"/>
      <c r="M18" s="158"/>
      <c r="N18" s="77"/>
      <c r="O18" s="159"/>
      <c r="P18" s="25" t="str">
        <f t="shared" si="2"/>
        <v/>
      </c>
      <c r="Q18" s="166" t="str">
        <f t="shared" si="3"/>
        <v/>
      </c>
      <c r="R18" s="178" t="str">
        <f>IF(B18="","",IF(AND(SUM($D18)=0,COUNTA($E18:$O18)&gt;0),$D$57,IF(OR(E18&gt;E$11,F18&gt;F$11,G18&gt;G$11,H18&gt;H$11,I18&gt;I$11,J18&gt;J$11,K18&gt;K$11,L18&gt;L$11,M18&gt;M$11,N18&gt;N$11,O18&gt;O$11),$D$58,"нет")))</f>
        <v/>
      </c>
      <c r="S18" s="26" t="str">
        <f t="shared" si="4"/>
        <v/>
      </c>
    </row>
    <row r="19" spans="1:19" ht="15.75" thickBot="1" x14ac:dyDescent="0.3">
      <c r="A19" s="79">
        <v>5</v>
      </c>
      <c r="B19" s="80"/>
      <c r="C19" s="81"/>
      <c r="D19" s="82"/>
      <c r="E19" s="83"/>
      <c r="F19" s="84"/>
      <c r="G19" s="85"/>
      <c r="H19" s="85"/>
      <c r="I19" s="85"/>
      <c r="J19" s="85"/>
      <c r="K19" s="85"/>
      <c r="L19" s="84"/>
      <c r="M19" s="160"/>
      <c r="N19" s="84"/>
      <c r="O19" s="161"/>
      <c r="P19" s="27" t="str">
        <f t="shared" si="2"/>
        <v/>
      </c>
      <c r="Q19" s="168" t="str">
        <f t="shared" si="3"/>
        <v/>
      </c>
      <c r="R19" s="179" t="str">
        <f>IF(B19="","",IF(AND(SUM($D19)=0,COUNTA($E19:$O19)&gt;0),$D$57,IF(OR(E19&gt;E$11,F19&gt;F$11,G19&gt;G$11,H19&gt;H$11,I19&gt;I$11,J19&gt;J$11,K19&gt;K$11,L19&gt;L$11,M19&gt;M$11,N19&gt;N$11,O19&gt;O$11),$D$58,"нет")))</f>
        <v/>
      </c>
      <c r="S19" s="28" t="str">
        <f t="shared" si="4"/>
        <v/>
      </c>
    </row>
    <row r="20" spans="1:19" x14ac:dyDescent="0.25">
      <c r="A20" s="86">
        <v>6</v>
      </c>
      <c r="B20" s="66"/>
      <c r="C20" s="67"/>
      <c r="D20" s="68"/>
      <c r="E20" s="69"/>
      <c r="F20" s="70"/>
      <c r="G20" s="71"/>
      <c r="H20" s="71"/>
      <c r="I20" s="71"/>
      <c r="J20" s="71"/>
      <c r="K20" s="71"/>
      <c r="L20" s="70"/>
      <c r="M20" s="156"/>
      <c r="N20" s="70"/>
      <c r="O20" s="157"/>
      <c r="P20" s="29" t="str">
        <f t="shared" si="2"/>
        <v/>
      </c>
      <c r="Q20" s="164" t="str">
        <f t="shared" si="3"/>
        <v/>
      </c>
      <c r="R20" s="177" t="str">
        <f t="shared" ref="R20:R54" si="5">IF(B20="","",IF(AND(SUM($D20)=0,COUNTA($E20:$O20)&gt;0),$D$57,IF(OR(E20&gt;E$11,F20&gt;F$11,G20&gt;G$11,H20&gt;H$11,I20&gt;I$11,J20&gt;J$11,K20&gt;K$11,L20&gt;L$11,M20&gt;M$11,N20&gt;N$11,O20&gt;O$11),$D$58,"нет")))</f>
        <v/>
      </c>
      <c r="S20" s="24" t="str">
        <f t="shared" si="4"/>
        <v/>
      </c>
    </row>
    <row r="21" spans="1:19" x14ac:dyDescent="0.25">
      <c r="A21" s="72">
        <v>7</v>
      </c>
      <c r="B21" s="73"/>
      <c r="C21" s="74"/>
      <c r="D21" s="75"/>
      <c r="E21" s="76"/>
      <c r="F21" s="77"/>
      <c r="G21" s="78"/>
      <c r="H21" s="78"/>
      <c r="I21" s="78"/>
      <c r="J21" s="78"/>
      <c r="K21" s="78"/>
      <c r="L21" s="77"/>
      <c r="M21" s="158"/>
      <c r="N21" s="77"/>
      <c r="O21" s="159"/>
      <c r="P21" s="25" t="str">
        <f t="shared" si="2"/>
        <v/>
      </c>
      <c r="Q21" s="166" t="str">
        <f t="shared" si="3"/>
        <v/>
      </c>
      <c r="R21" s="178" t="str">
        <f t="shared" si="5"/>
        <v/>
      </c>
      <c r="S21" s="26" t="str">
        <f t="shared" si="4"/>
        <v/>
      </c>
    </row>
    <row r="22" spans="1:19" x14ac:dyDescent="0.25">
      <c r="A22" s="72">
        <v>8</v>
      </c>
      <c r="B22" s="73"/>
      <c r="C22" s="74"/>
      <c r="D22" s="75"/>
      <c r="E22" s="76"/>
      <c r="F22" s="77"/>
      <c r="G22" s="78"/>
      <c r="H22" s="78"/>
      <c r="I22" s="78"/>
      <c r="J22" s="78"/>
      <c r="K22" s="78"/>
      <c r="L22" s="77"/>
      <c r="M22" s="158"/>
      <c r="N22" s="77"/>
      <c r="O22" s="159"/>
      <c r="P22" s="25" t="str">
        <f t="shared" si="2"/>
        <v/>
      </c>
      <c r="Q22" s="166" t="str">
        <f t="shared" si="3"/>
        <v/>
      </c>
      <c r="R22" s="178" t="str">
        <f t="shared" si="5"/>
        <v/>
      </c>
      <c r="S22" s="26" t="str">
        <f t="shared" si="4"/>
        <v/>
      </c>
    </row>
    <row r="23" spans="1:19" x14ac:dyDescent="0.25">
      <c r="A23" s="72">
        <v>9</v>
      </c>
      <c r="B23" s="73"/>
      <c r="C23" s="74"/>
      <c r="D23" s="75"/>
      <c r="E23" s="76"/>
      <c r="F23" s="77"/>
      <c r="G23" s="78"/>
      <c r="H23" s="78"/>
      <c r="I23" s="78"/>
      <c r="J23" s="78"/>
      <c r="K23" s="78"/>
      <c r="L23" s="77"/>
      <c r="M23" s="158"/>
      <c r="N23" s="77"/>
      <c r="O23" s="159"/>
      <c r="P23" s="25" t="str">
        <f t="shared" si="2"/>
        <v/>
      </c>
      <c r="Q23" s="166" t="str">
        <f t="shared" si="3"/>
        <v/>
      </c>
      <c r="R23" s="178" t="str">
        <f t="shared" si="5"/>
        <v/>
      </c>
      <c r="S23" s="26" t="str">
        <f t="shared" si="4"/>
        <v/>
      </c>
    </row>
    <row r="24" spans="1:19" ht="15.75" thickBot="1" x14ac:dyDescent="0.3">
      <c r="A24" s="87">
        <v>10</v>
      </c>
      <c r="B24" s="80"/>
      <c r="C24" s="81"/>
      <c r="D24" s="82"/>
      <c r="E24" s="83"/>
      <c r="F24" s="84"/>
      <c r="G24" s="85"/>
      <c r="H24" s="85"/>
      <c r="I24" s="85"/>
      <c r="J24" s="85"/>
      <c r="K24" s="85"/>
      <c r="L24" s="84"/>
      <c r="M24" s="160"/>
      <c r="N24" s="84"/>
      <c r="O24" s="161"/>
      <c r="P24" s="30" t="str">
        <f t="shared" si="2"/>
        <v/>
      </c>
      <c r="Q24" s="168" t="str">
        <f t="shared" si="3"/>
        <v/>
      </c>
      <c r="R24" s="179" t="str">
        <f t="shared" si="5"/>
        <v/>
      </c>
      <c r="S24" s="28" t="str">
        <f t="shared" si="4"/>
        <v/>
      </c>
    </row>
    <row r="25" spans="1:19" x14ac:dyDescent="0.25">
      <c r="A25" s="65">
        <v>11</v>
      </c>
      <c r="B25" s="66"/>
      <c r="C25" s="67"/>
      <c r="D25" s="68"/>
      <c r="E25" s="69"/>
      <c r="F25" s="70"/>
      <c r="G25" s="71"/>
      <c r="H25" s="71"/>
      <c r="I25" s="71"/>
      <c r="J25" s="71"/>
      <c r="K25" s="71"/>
      <c r="L25" s="70"/>
      <c r="M25" s="156"/>
      <c r="N25" s="70"/>
      <c r="O25" s="157"/>
      <c r="P25" s="23" t="str">
        <f t="shared" si="2"/>
        <v/>
      </c>
      <c r="Q25" s="164" t="str">
        <f t="shared" si="3"/>
        <v/>
      </c>
      <c r="R25" s="177" t="str">
        <f t="shared" si="5"/>
        <v/>
      </c>
      <c r="S25" s="24" t="str">
        <f t="shared" si="4"/>
        <v/>
      </c>
    </row>
    <row r="26" spans="1:19" x14ac:dyDescent="0.25">
      <c r="A26" s="72">
        <v>12</v>
      </c>
      <c r="B26" s="73"/>
      <c r="C26" s="74"/>
      <c r="D26" s="75"/>
      <c r="E26" s="76"/>
      <c r="F26" s="77"/>
      <c r="G26" s="78"/>
      <c r="H26" s="78"/>
      <c r="I26" s="78"/>
      <c r="J26" s="78"/>
      <c r="K26" s="78"/>
      <c r="L26" s="77"/>
      <c r="M26" s="158"/>
      <c r="N26" s="77"/>
      <c r="O26" s="159"/>
      <c r="P26" s="25" t="str">
        <f t="shared" si="2"/>
        <v/>
      </c>
      <c r="Q26" s="166" t="str">
        <f t="shared" si="3"/>
        <v/>
      </c>
      <c r="R26" s="178" t="str">
        <f t="shared" si="5"/>
        <v/>
      </c>
      <c r="S26" s="26" t="str">
        <f t="shared" si="4"/>
        <v/>
      </c>
    </row>
    <row r="27" spans="1:19" x14ac:dyDescent="0.25">
      <c r="A27" s="72">
        <v>13</v>
      </c>
      <c r="B27" s="73"/>
      <c r="C27" s="74"/>
      <c r="D27" s="75"/>
      <c r="E27" s="76"/>
      <c r="F27" s="77"/>
      <c r="G27" s="78"/>
      <c r="H27" s="78"/>
      <c r="I27" s="78"/>
      <c r="J27" s="78"/>
      <c r="K27" s="78"/>
      <c r="L27" s="77"/>
      <c r="M27" s="158"/>
      <c r="N27" s="77"/>
      <c r="O27" s="159"/>
      <c r="P27" s="25" t="str">
        <f t="shared" si="2"/>
        <v/>
      </c>
      <c r="Q27" s="166" t="str">
        <f t="shared" si="3"/>
        <v/>
      </c>
      <c r="R27" s="178" t="str">
        <f t="shared" si="5"/>
        <v/>
      </c>
      <c r="S27" s="26" t="str">
        <f t="shared" si="4"/>
        <v/>
      </c>
    </row>
    <row r="28" spans="1:19" x14ac:dyDescent="0.25">
      <c r="A28" s="72">
        <v>14</v>
      </c>
      <c r="B28" s="73"/>
      <c r="C28" s="74"/>
      <c r="D28" s="75"/>
      <c r="E28" s="76"/>
      <c r="F28" s="77"/>
      <c r="G28" s="78"/>
      <c r="H28" s="78"/>
      <c r="I28" s="78"/>
      <c r="J28" s="78"/>
      <c r="K28" s="78"/>
      <c r="L28" s="77"/>
      <c r="M28" s="158"/>
      <c r="N28" s="77"/>
      <c r="O28" s="159"/>
      <c r="P28" s="25" t="str">
        <f t="shared" si="2"/>
        <v/>
      </c>
      <c r="Q28" s="166" t="str">
        <f t="shared" si="3"/>
        <v/>
      </c>
      <c r="R28" s="178" t="str">
        <f t="shared" si="5"/>
        <v/>
      </c>
      <c r="S28" s="26" t="str">
        <f t="shared" si="4"/>
        <v/>
      </c>
    </row>
    <row r="29" spans="1:19" ht="15.75" thickBot="1" x14ac:dyDescent="0.3">
      <c r="A29" s="79">
        <v>15</v>
      </c>
      <c r="B29" s="80"/>
      <c r="C29" s="81"/>
      <c r="D29" s="82"/>
      <c r="E29" s="83"/>
      <c r="F29" s="84"/>
      <c r="G29" s="85"/>
      <c r="H29" s="85"/>
      <c r="I29" s="85"/>
      <c r="J29" s="85"/>
      <c r="K29" s="85"/>
      <c r="L29" s="84"/>
      <c r="M29" s="160"/>
      <c r="N29" s="84"/>
      <c r="O29" s="161"/>
      <c r="P29" s="27" t="str">
        <f t="shared" si="2"/>
        <v/>
      </c>
      <c r="Q29" s="168" t="str">
        <f t="shared" si="3"/>
        <v/>
      </c>
      <c r="R29" s="179" t="str">
        <f t="shared" si="5"/>
        <v/>
      </c>
      <c r="S29" s="28" t="str">
        <f t="shared" si="4"/>
        <v/>
      </c>
    </row>
    <row r="30" spans="1:19" x14ac:dyDescent="0.25">
      <c r="A30" s="86">
        <v>16</v>
      </c>
      <c r="B30" s="66"/>
      <c r="C30" s="67"/>
      <c r="D30" s="68"/>
      <c r="E30" s="69"/>
      <c r="F30" s="70"/>
      <c r="G30" s="71"/>
      <c r="H30" s="71"/>
      <c r="I30" s="71"/>
      <c r="J30" s="71"/>
      <c r="K30" s="71"/>
      <c r="L30" s="70"/>
      <c r="M30" s="156"/>
      <c r="N30" s="70"/>
      <c r="O30" s="157"/>
      <c r="P30" s="29" t="str">
        <f t="shared" si="2"/>
        <v/>
      </c>
      <c r="Q30" s="164" t="str">
        <f t="shared" si="3"/>
        <v/>
      </c>
      <c r="R30" s="177" t="str">
        <f t="shared" si="5"/>
        <v/>
      </c>
      <c r="S30" s="24" t="str">
        <f t="shared" si="4"/>
        <v/>
      </c>
    </row>
    <row r="31" spans="1:19" x14ac:dyDescent="0.25">
      <c r="A31" s="72">
        <v>17</v>
      </c>
      <c r="B31" s="73"/>
      <c r="C31" s="74"/>
      <c r="D31" s="75"/>
      <c r="E31" s="76"/>
      <c r="F31" s="77"/>
      <c r="G31" s="78"/>
      <c r="H31" s="78"/>
      <c r="I31" s="78"/>
      <c r="J31" s="78"/>
      <c r="K31" s="78"/>
      <c r="L31" s="77"/>
      <c r="M31" s="158"/>
      <c r="N31" s="77"/>
      <c r="O31" s="159"/>
      <c r="P31" s="25" t="str">
        <f t="shared" si="2"/>
        <v/>
      </c>
      <c r="Q31" s="166" t="str">
        <f t="shared" si="3"/>
        <v/>
      </c>
      <c r="R31" s="178" t="str">
        <f t="shared" si="5"/>
        <v/>
      </c>
      <c r="S31" s="26" t="str">
        <f t="shared" si="4"/>
        <v/>
      </c>
    </row>
    <row r="32" spans="1:19" x14ac:dyDescent="0.25">
      <c r="A32" s="72">
        <v>18</v>
      </c>
      <c r="B32" s="73"/>
      <c r="C32" s="74"/>
      <c r="D32" s="75"/>
      <c r="E32" s="76"/>
      <c r="F32" s="77"/>
      <c r="G32" s="78"/>
      <c r="H32" s="78"/>
      <c r="I32" s="78"/>
      <c r="J32" s="78"/>
      <c r="K32" s="78"/>
      <c r="L32" s="77"/>
      <c r="M32" s="158"/>
      <c r="N32" s="77"/>
      <c r="O32" s="159"/>
      <c r="P32" s="25" t="str">
        <f t="shared" si="2"/>
        <v/>
      </c>
      <c r="Q32" s="166" t="str">
        <f t="shared" si="3"/>
        <v/>
      </c>
      <c r="R32" s="178" t="str">
        <f t="shared" si="5"/>
        <v/>
      </c>
      <c r="S32" s="26" t="str">
        <f t="shared" si="4"/>
        <v/>
      </c>
    </row>
    <row r="33" spans="1:19" x14ac:dyDescent="0.25">
      <c r="A33" s="72">
        <v>19</v>
      </c>
      <c r="B33" s="73"/>
      <c r="C33" s="74"/>
      <c r="D33" s="75"/>
      <c r="E33" s="76"/>
      <c r="F33" s="77"/>
      <c r="G33" s="78"/>
      <c r="H33" s="78"/>
      <c r="I33" s="78"/>
      <c r="J33" s="78"/>
      <c r="K33" s="78"/>
      <c r="L33" s="77"/>
      <c r="M33" s="158"/>
      <c r="N33" s="77"/>
      <c r="O33" s="159"/>
      <c r="P33" s="25" t="str">
        <f t="shared" si="2"/>
        <v/>
      </c>
      <c r="Q33" s="166" t="str">
        <f t="shared" si="3"/>
        <v/>
      </c>
      <c r="R33" s="178" t="str">
        <f t="shared" si="5"/>
        <v/>
      </c>
      <c r="S33" s="26" t="str">
        <f t="shared" si="4"/>
        <v/>
      </c>
    </row>
    <row r="34" spans="1:19" ht="15.75" thickBot="1" x14ac:dyDescent="0.3">
      <c r="A34" s="87">
        <v>20</v>
      </c>
      <c r="B34" s="80"/>
      <c r="C34" s="81"/>
      <c r="D34" s="82"/>
      <c r="E34" s="83"/>
      <c r="F34" s="84"/>
      <c r="G34" s="85"/>
      <c r="H34" s="85"/>
      <c r="I34" s="85"/>
      <c r="J34" s="85"/>
      <c r="K34" s="85"/>
      <c r="L34" s="84"/>
      <c r="M34" s="160"/>
      <c r="N34" s="84"/>
      <c r="O34" s="161"/>
      <c r="P34" s="30" t="str">
        <f t="shared" si="2"/>
        <v/>
      </c>
      <c r="Q34" s="168" t="str">
        <f t="shared" si="3"/>
        <v/>
      </c>
      <c r="R34" s="179" t="str">
        <f t="shared" si="5"/>
        <v/>
      </c>
      <c r="S34" s="28" t="str">
        <f t="shared" si="4"/>
        <v/>
      </c>
    </row>
    <row r="35" spans="1:19" x14ac:dyDescent="0.25">
      <c r="A35" s="65">
        <v>21</v>
      </c>
      <c r="B35" s="66"/>
      <c r="C35" s="67"/>
      <c r="D35" s="68"/>
      <c r="E35" s="69"/>
      <c r="F35" s="70"/>
      <c r="G35" s="71"/>
      <c r="H35" s="71"/>
      <c r="I35" s="71"/>
      <c r="J35" s="71"/>
      <c r="K35" s="71"/>
      <c r="L35" s="70"/>
      <c r="M35" s="156"/>
      <c r="N35" s="70"/>
      <c r="O35" s="157"/>
      <c r="P35" s="23" t="str">
        <f t="shared" si="2"/>
        <v/>
      </c>
      <c r="Q35" s="164" t="str">
        <f t="shared" si="3"/>
        <v/>
      </c>
      <c r="R35" s="177" t="str">
        <f t="shared" si="5"/>
        <v/>
      </c>
      <c r="S35" s="24" t="str">
        <f t="shared" si="4"/>
        <v/>
      </c>
    </row>
    <row r="36" spans="1:19" x14ac:dyDescent="0.25">
      <c r="A36" s="72">
        <v>22</v>
      </c>
      <c r="B36" s="73"/>
      <c r="C36" s="74"/>
      <c r="D36" s="75"/>
      <c r="E36" s="76"/>
      <c r="F36" s="77"/>
      <c r="G36" s="78"/>
      <c r="H36" s="78"/>
      <c r="I36" s="78"/>
      <c r="J36" s="78"/>
      <c r="K36" s="78"/>
      <c r="L36" s="77"/>
      <c r="M36" s="158"/>
      <c r="N36" s="77"/>
      <c r="O36" s="159"/>
      <c r="P36" s="25" t="str">
        <f t="shared" si="2"/>
        <v/>
      </c>
      <c r="Q36" s="166" t="str">
        <f t="shared" si="3"/>
        <v/>
      </c>
      <c r="R36" s="178" t="str">
        <f t="shared" si="5"/>
        <v/>
      </c>
      <c r="S36" s="26" t="str">
        <f t="shared" si="4"/>
        <v/>
      </c>
    </row>
    <row r="37" spans="1:19" x14ac:dyDescent="0.25">
      <c r="A37" s="72">
        <v>23</v>
      </c>
      <c r="B37" s="73"/>
      <c r="C37" s="74"/>
      <c r="D37" s="75"/>
      <c r="E37" s="76"/>
      <c r="F37" s="77"/>
      <c r="G37" s="78"/>
      <c r="H37" s="78"/>
      <c r="I37" s="78"/>
      <c r="J37" s="78"/>
      <c r="K37" s="78"/>
      <c r="L37" s="77"/>
      <c r="M37" s="158"/>
      <c r="N37" s="77"/>
      <c r="O37" s="159"/>
      <c r="P37" s="25" t="str">
        <f t="shared" si="2"/>
        <v/>
      </c>
      <c r="Q37" s="166" t="str">
        <f t="shared" si="3"/>
        <v/>
      </c>
      <c r="R37" s="178" t="str">
        <f t="shared" si="5"/>
        <v/>
      </c>
      <c r="S37" s="26" t="str">
        <f t="shared" si="4"/>
        <v/>
      </c>
    </row>
    <row r="38" spans="1:19" x14ac:dyDescent="0.25">
      <c r="A38" s="72">
        <v>24</v>
      </c>
      <c r="B38" s="73"/>
      <c r="C38" s="74"/>
      <c r="D38" s="75"/>
      <c r="E38" s="76"/>
      <c r="F38" s="77"/>
      <c r="G38" s="78"/>
      <c r="H38" s="78"/>
      <c r="I38" s="78"/>
      <c r="J38" s="78"/>
      <c r="K38" s="78"/>
      <c r="L38" s="77"/>
      <c r="M38" s="158"/>
      <c r="N38" s="77"/>
      <c r="O38" s="159"/>
      <c r="P38" s="25" t="str">
        <f t="shared" si="2"/>
        <v/>
      </c>
      <c r="Q38" s="166" t="str">
        <f t="shared" si="3"/>
        <v/>
      </c>
      <c r="R38" s="178" t="str">
        <f t="shared" si="5"/>
        <v/>
      </c>
      <c r="S38" s="26" t="str">
        <f t="shared" si="4"/>
        <v/>
      </c>
    </row>
    <row r="39" spans="1:19" ht="15.75" thickBot="1" x14ac:dyDescent="0.3">
      <c r="A39" s="79">
        <v>25</v>
      </c>
      <c r="B39" s="80"/>
      <c r="C39" s="81"/>
      <c r="D39" s="82"/>
      <c r="E39" s="83"/>
      <c r="F39" s="84"/>
      <c r="G39" s="85"/>
      <c r="H39" s="85"/>
      <c r="I39" s="85"/>
      <c r="J39" s="85"/>
      <c r="K39" s="85"/>
      <c r="L39" s="84"/>
      <c r="M39" s="160"/>
      <c r="N39" s="84"/>
      <c r="O39" s="161"/>
      <c r="P39" s="27" t="str">
        <f t="shared" si="2"/>
        <v/>
      </c>
      <c r="Q39" s="168" t="str">
        <f t="shared" si="3"/>
        <v/>
      </c>
      <c r="R39" s="179" t="str">
        <f>IF(B39="","",IF(AND(SUM($D39)=0,COUNTA($E39:$O39)&gt;0),$D$57,IF(OR(E39&gt;E$11,F39&gt;F$11,G39&gt;G$11,H39&gt;H$11,I39&gt;I$11,J39&gt;J$11,K39&gt;K$11,L39&gt;L$11,M39&gt;M$11,N39&gt;N$11,O39&gt;O$11),$D$58,"нет")))</f>
        <v/>
      </c>
      <c r="S39" s="28" t="str">
        <f t="shared" si="4"/>
        <v/>
      </c>
    </row>
    <row r="40" spans="1:19" x14ac:dyDescent="0.25">
      <c r="A40" s="65">
        <v>26</v>
      </c>
      <c r="B40" s="66"/>
      <c r="C40" s="67"/>
      <c r="D40" s="68"/>
      <c r="E40" s="69"/>
      <c r="F40" s="70"/>
      <c r="G40" s="71"/>
      <c r="H40" s="71"/>
      <c r="I40" s="71"/>
      <c r="J40" s="71"/>
      <c r="K40" s="71"/>
      <c r="L40" s="70"/>
      <c r="M40" s="156"/>
      <c r="N40" s="70"/>
      <c r="O40" s="157"/>
      <c r="P40" s="23" t="str">
        <f t="shared" si="2"/>
        <v/>
      </c>
      <c r="Q40" s="164" t="str">
        <f t="shared" si="3"/>
        <v/>
      </c>
      <c r="R40" s="177" t="str">
        <f t="shared" si="5"/>
        <v/>
      </c>
      <c r="S40" s="24" t="str">
        <f t="shared" si="4"/>
        <v/>
      </c>
    </row>
    <row r="41" spans="1:19" x14ac:dyDescent="0.25">
      <c r="A41" s="72">
        <v>27</v>
      </c>
      <c r="B41" s="73"/>
      <c r="C41" s="74"/>
      <c r="D41" s="75"/>
      <c r="E41" s="76"/>
      <c r="F41" s="77"/>
      <c r="G41" s="78"/>
      <c r="H41" s="78"/>
      <c r="I41" s="78"/>
      <c r="J41" s="78"/>
      <c r="K41" s="78"/>
      <c r="L41" s="77"/>
      <c r="M41" s="158"/>
      <c r="N41" s="77"/>
      <c r="O41" s="159"/>
      <c r="P41" s="25" t="str">
        <f t="shared" si="2"/>
        <v/>
      </c>
      <c r="Q41" s="166" t="str">
        <f t="shared" si="3"/>
        <v/>
      </c>
      <c r="R41" s="178" t="str">
        <f t="shared" si="5"/>
        <v/>
      </c>
      <c r="S41" s="26" t="str">
        <f t="shared" si="4"/>
        <v/>
      </c>
    </row>
    <row r="42" spans="1:19" x14ac:dyDescent="0.25">
      <c r="A42" s="72">
        <v>28</v>
      </c>
      <c r="B42" s="73"/>
      <c r="C42" s="74"/>
      <c r="D42" s="75"/>
      <c r="E42" s="76"/>
      <c r="F42" s="77"/>
      <c r="G42" s="78"/>
      <c r="H42" s="78"/>
      <c r="I42" s="78"/>
      <c r="J42" s="78"/>
      <c r="K42" s="78"/>
      <c r="L42" s="77"/>
      <c r="M42" s="158"/>
      <c r="N42" s="77"/>
      <c r="O42" s="159"/>
      <c r="P42" s="25" t="str">
        <f t="shared" si="2"/>
        <v/>
      </c>
      <c r="Q42" s="166" t="str">
        <f t="shared" si="3"/>
        <v/>
      </c>
      <c r="R42" s="178" t="str">
        <f t="shared" si="5"/>
        <v/>
      </c>
      <c r="S42" s="26" t="str">
        <f t="shared" si="4"/>
        <v/>
      </c>
    </row>
    <row r="43" spans="1:19" x14ac:dyDescent="0.25">
      <c r="A43" s="72">
        <v>29</v>
      </c>
      <c r="B43" s="73"/>
      <c r="C43" s="74"/>
      <c r="D43" s="75"/>
      <c r="E43" s="76"/>
      <c r="F43" s="77"/>
      <c r="G43" s="78"/>
      <c r="H43" s="78"/>
      <c r="I43" s="78"/>
      <c r="J43" s="78"/>
      <c r="K43" s="78"/>
      <c r="L43" s="77"/>
      <c r="M43" s="158"/>
      <c r="N43" s="77"/>
      <c r="O43" s="159"/>
      <c r="P43" s="25" t="str">
        <f t="shared" si="2"/>
        <v/>
      </c>
      <c r="Q43" s="166" t="str">
        <f t="shared" si="3"/>
        <v/>
      </c>
      <c r="R43" s="178" t="str">
        <f t="shared" si="5"/>
        <v/>
      </c>
      <c r="S43" s="26" t="str">
        <f t="shared" si="4"/>
        <v/>
      </c>
    </row>
    <row r="44" spans="1:19" ht="15.75" thickBot="1" x14ac:dyDescent="0.3">
      <c r="A44" s="79">
        <v>30</v>
      </c>
      <c r="B44" s="80"/>
      <c r="C44" s="81"/>
      <c r="D44" s="82"/>
      <c r="E44" s="83"/>
      <c r="F44" s="84"/>
      <c r="G44" s="85"/>
      <c r="H44" s="85"/>
      <c r="I44" s="85"/>
      <c r="J44" s="85"/>
      <c r="K44" s="85"/>
      <c r="L44" s="84"/>
      <c r="M44" s="160"/>
      <c r="N44" s="84"/>
      <c r="O44" s="161"/>
      <c r="P44" s="27" t="str">
        <f t="shared" si="2"/>
        <v/>
      </c>
      <c r="Q44" s="168" t="str">
        <f t="shared" si="3"/>
        <v/>
      </c>
      <c r="R44" s="179" t="str">
        <f t="shared" si="5"/>
        <v/>
      </c>
      <c r="S44" s="28" t="str">
        <f t="shared" si="4"/>
        <v/>
      </c>
    </row>
    <row r="45" spans="1:19" x14ac:dyDescent="0.25">
      <c r="A45" s="65">
        <v>31</v>
      </c>
      <c r="B45" s="66"/>
      <c r="C45" s="67"/>
      <c r="D45" s="68"/>
      <c r="E45" s="69"/>
      <c r="F45" s="70"/>
      <c r="G45" s="71"/>
      <c r="H45" s="71"/>
      <c r="I45" s="71"/>
      <c r="J45" s="71"/>
      <c r="K45" s="71"/>
      <c r="L45" s="70"/>
      <c r="M45" s="156"/>
      <c r="N45" s="70"/>
      <c r="O45" s="157"/>
      <c r="P45" s="23" t="str">
        <f t="shared" si="2"/>
        <v/>
      </c>
      <c r="Q45" s="164" t="str">
        <f t="shared" si="3"/>
        <v/>
      </c>
      <c r="R45" s="177" t="str">
        <f t="shared" si="5"/>
        <v/>
      </c>
      <c r="S45" s="24" t="str">
        <f t="shared" si="4"/>
        <v/>
      </c>
    </row>
    <row r="46" spans="1:19" x14ac:dyDescent="0.25">
      <c r="A46" s="72">
        <v>32</v>
      </c>
      <c r="B46" s="73"/>
      <c r="C46" s="74"/>
      <c r="D46" s="75"/>
      <c r="E46" s="76"/>
      <c r="F46" s="77"/>
      <c r="G46" s="78"/>
      <c r="H46" s="78"/>
      <c r="I46" s="78"/>
      <c r="J46" s="78"/>
      <c r="K46" s="78"/>
      <c r="L46" s="77"/>
      <c r="M46" s="158"/>
      <c r="N46" s="77"/>
      <c r="O46" s="159"/>
      <c r="P46" s="25" t="str">
        <f t="shared" si="2"/>
        <v/>
      </c>
      <c r="Q46" s="166" t="str">
        <f t="shared" si="3"/>
        <v/>
      </c>
      <c r="R46" s="178" t="str">
        <f t="shared" si="5"/>
        <v/>
      </c>
      <c r="S46" s="26" t="str">
        <f t="shared" si="4"/>
        <v/>
      </c>
    </row>
    <row r="47" spans="1:19" x14ac:dyDescent="0.25">
      <c r="A47" s="72">
        <v>33</v>
      </c>
      <c r="B47" s="73"/>
      <c r="C47" s="74"/>
      <c r="D47" s="75"/>
      <c r="E47" s="76"/>
      <c r="F47" s="77"/>
      <c r="G47" s="78"/>
      <c r="H47" s="78"/>
      <c r="I47" s="78"/>
      <c r="J47" s="78"/>
      <c r="K47" s="78"/>
      <c r="L47" s="77"/>
      <c r="M47" s="158"/>
      <c r="N47" s="77"/>
      <c r="O47" s="159"/>
      <c r="P47" s="25" t="str">
        <f t="shared" si="2"/>
        <v/>
      </c>
      <c r="Q47" s="166" t="str">
        <f t="shared" si="3"/>
        <v/>
      </c>
      <c r="R47" s="178" t="str">
        <f t="shared" si="5"/>
        <v/>
      </c>
      <c r="S47" s="26" t="str">
        <f t="shared" si="4"/>
        <v/>
      </c>
    </row>
    <row r="48" spans="1:19" x14ac:dyDescent="0.25">
      <c r="A48" s="72">
        <v>34</v>
      </c>
      <c r="B48" s="73"/>
      <c r="C48" s="74"/>
      <c r="D48" s="75"/>
      <c r="E48" s="76"/>
      <c r="F48" s="77"/>
      <c r="G48" s="78"/>
      <c r="H48" s="78"/>
      <c r="I48" s="78"/>
      <c r="J48" s="78"/>
      <c r="K48" s="78"/>
      <c r="L48" s="77"/>
      <c r="M48" s="158"/>
      <c r="N48" s="77"/>
      <c r="O48" s="159"/>
      <c r="P48" s="25" t="str">
        <f t="shared" si="2"/>
        <v/>
      </c>
      <c r="Q48" s="166" t="str">
        <f t="shared" si="3"/>
        <v/>
      </c>
      <c r="R48" s="178" t="str">
        <f t="shared" si="5"/>
        <v/>
      </c>
      <c r="S48" s="26" t="str">
        <f t="shared" si="4"/>
        <v/>
      </c>
    </row>
    <row r="49" spans="1:19" ht="15.75" thickBot="1" x14ac:dyDescent="0.3">
      <c r="A49" s="79">
        <v>35</v>
      </c>
      <c r="B49" s="80"/>
      <c r="C49" s="81"/>
      <c r="D49" s="82"/>
      <c r="E49" s="83"/>
      <c r="F49" s="84"/>
      <c r="G49" s="85"/>
      <c r="H49" s="85"/>
      <c r="I49" s="85"/>
      <c r="J49" s="85"/>
      <c r="K49" s="85"/>
      <c r="L49" s="84"/>
      <c r="M49" s="160"/>
      <c r="N49" s="84"/>
      <c r="O49" s="161"/>
      <c r="P49" s="27" t="str">
        <f t="shared" si="2"/>
        <v/>
      </c>
      <c r="Q49" s="168" t="str">
        <f t="shared" si="3"/>
        <v/>
      </c>
      <c r="R49" s="179" t="str">
        <f t="shared" si="5"/>
        <v/>
      </c>
      <c r="S49" s="28" t="str">
        <f t="shared" si="4"/>
        <v/>
      </c>
    </row>
    <row r="50" spans="1:19" x14ac:dyDescent="0.25">
      <c r="A50" s="65">
        <v>36</v>
      </c>
      <c r="B50" s="66"/>
      <c r="C50" s="67"/>
      <c r="D50" s="68"/>
      <c r="E50" s="69"/>
      <c r="F50" s="70"/>
      <c r="G50" s="71"/>
      <c r="H50" s="71"/>
      <c r="I50" s="71"/>
      <c r="J50" s="71"/>
      <c r="K50" s="71"/>
      <c r="L50" s="70"/>
      <c r="M50" s="156"/>
      <c r="N50" s="70"/>
      <c r="O50" s="157"/>
      <c r="P50" s="23" t="str">
        <f t="shared" si="2"/>
        <v/>
      </c>
      <c r="Q50" s="164" t="str">
        <f t="shared" si="3"/>
        <v/>
      </c>
      <c r="R50" s="177" t="str">
        <f t="shared" si="5"/>
        <v/>
      </c>
      <c r="S50" s="24" t="str">
        <f t="shared" si="4"/>
        <v/>
      </c>
    </row>
    <row r="51" spans="1:19" x14ac:dyDescent="0.25">
      <c r="A51" s="72">
        <v>37</v>
      </c>
      <c r="B51" s="73"/>
      <c r="C51" s="74"/>
      <c r="D51" s="75"/>
      <c r="E51" s="76"/>
      <c r="F51" s="77"/>
      <c r="G51" s="78"/>
      <c r="H51" s="78"/>
      <c r="I51" s="78"/>
      <c r="J51" s="78"/>
      <c r="K51" s="78"/>
      <c r="L51" s="77"/>
      <c r="M51" s="158"/>
      <c r="N51" s="77"/>
      <c r="O51" s="159"/>
      <c r="P51" s="25" t="str">
        <f t="shared" si="2"/>
        <v/>
      </c>
      <c r="Q51" s="166" t="str">
        <f t="shared" si="3"/>
        <v/>
      </c>
      <c r="R51" s="178" t="str">
        <f t="shared" si="5"/>
        <v/>
      </c>
      <c r="S51" s="26" t="str">
        <f t="shared" si="4"/>
        <v/>
      </c>
    </row>
    <row r="52" spans="1:19" x14ac:dyDescent="0.25">
      <c r="A52" s="72">
        <v>38</v>
      </c>
      <c r="B52" s="73"/>
      <c r="C52" s="74"/>
      <c r="D52" s="75"/>
      <c r="E52" s="76"/>
      <c r="F52" s="77"/>
      <c r="G52" s="78"/>
      <c r="H52" s="78"/>
      <c r="I52" s="78"/>
      <c r="J52" s="78"/>
      <c r="K52" s="78"/>
      <c r="L52" s="77"/>
      <c r="M52" s="158"/>
      <c r="N52" s="77"/>
      <c r="O52" s="159"/>
      <c r="P52" s="25" t="str">
        <f t="shared" si="2"/>
        <v/>
      </c>
      <c r="Q52" s="166" t="str">
        <f t="shared" si="3"/>
        <v/>
      </c>
      <c r="R52" s="178" t="str">
        <f t="shared" si="5"/>
        <v/>
      </c>
      <c r="S52" s="26" t="str">
        <f t="shared" si="4"/>
        <v/>
      </c>
    </row>
    <row r="53" spans="1:19" x14ac:dyDescent="0.25">
      <c r="A53" s="72">
        <v>39</v>
      </c>
      <c r="B53" s="73"/>
      <c r="C53" s="74"/>
      <c r="D53" s="75"/>
      <c r="E53" s="76"/>
      <c r="F53" s="77"/>
      <c r="G53" s="78"/>
      <c r="H53" s="78"/>
      <c r="I53" s="78"/>
      <c r="J53" s="78"/>
      <c r="K53" s="78"/>
      <c r="L53" s="77"/>
      <c r="M53" s="158"/>
      <c r="N53" s="77"/>
      <c r="O53" s="159"/>
      <c r="P53" s="25" t="str">
        <f t="shared" si="2"/>
        <v/>
      </c>
      <c r="Q53" s="166" t="str">
        <f t="shared" si="3"/>
        <v/>
      </c>
      <c r="R53" s="178" t="str">
        <f t="shared" si="5"/>
        <v/>
      </c>
      <c r="S53" s="26" t="str">
        <f t="shared" si="4"/>
        <v/>
      </c>
    </row>
    <row r="54" spans="1:19" ht="15.75" thickBot="1" x14ac:dyDescent="0.3">
      <c r="A54" s="79">
        <v>40</v>
      </c>
      <c r="B54" s="80"/>
      <c r="C54" s="81"/>
      <c r="D54" s="82"/>
      <c r="E54" s="83"/>
      <c r="F54" s="84"/>
      <c r="G54" s="85"/>
      <c r="H54" s="85"/>
      <c r="I54" s="85"/>
      <c r="J54" s="85"/>
      <c r="K54" s="85"/>
      <c r="L54" s="84"/>
      <c r="M54" s="160"/>
      <c r="N54" s="84"/>
      <c r="O54" s="161"/>
      <c r="P54" s="27" t="str">
        <f t="shared" si="2"/>
        <v/>
      </c>
      <c r="Q54" s="168" t="str">
        <f t="shared" si="3"/>
        <v/>
      </c>
      <c r="R54" s="179" t="str">
        <f t="shared" si="5"/>
        <v/>
      </c>
      <c r="S54" s="28" t="str">
        <f t="shared" si="4"/>
        <v/>
      </c>
    </row>
    <row r="56" spans="1:19" x14ac:dyDescent="0.25">
      <c r="B56" s="9" t="s">
        <v>92</v>
      </c>
      <c r="D56" s="9" t="s">
        <v>88</v>
      </c>
    </row>
    <row r="57" spans="1:19" x14ac:dyDescent="0.25">
      <c r="B57" s="9">
        <v>1</v>
      </c>
      <c r="D57" s="9" t="s">
        <v>87</v>
      </c>
    </row>
    <row r="58" spans="1:19" x14ac:dyDescent="0.25">
      <c r="B58" s="9">
        <v>2</v>
      </c>
      <c r="D58" s="9" t="s">
        <v>89</v>
      </c>
    </row>
    <row r="59" spans="1:19" x14ac:dyDescent="0.25">
      <c r="A59" s="31"/>
    </row>
  </sheetData>
  <sheetProtection password="A925" sheet="1" objects="1" scenarios="1" formatColumns="0" formatRows="0"/>
  <conditionalFormatting sqref="E15:O54">
    <cfRule type="expression" dxfId="9" priority="14" stopIfTrue="1">
      <formula>E15&gt;E$11</formula>
    </cfRule>
  </conditionalFormatting>
  <conditionalFormatting sqref="D6 E5 N1 P1">
    <cfRule type="containsBlanks" dxfId="8" priority="13" stopIfTrue="1">
      <formula>LEN(TRIM(D1))=0</formula>
    </cfRule>
  </conditionalFormatting>
  <conditionalFormatting sqref="C15:C54">
    <cfRule type="expression" dxfId="7" priority="436">
      <formula>AND(SUM($D15:$O15)&lt;&gt;0,$C15="")</formula>
    </cfRule>
  </conditionalFormatting>
  <conditionalFormatting sqref="D15:O54">
    <cfRule type="expression" dxfId="6" priority="437" stopIfTrue="1">
      <formula>AND($B15&lt;&gt;"",$C15="да",$D15="")</formula>
    </cfRule>
    <cfRule type="expression" dxfId="5" priority="438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O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view="pageBreakPreview" zoomScale="90" zoomScaleNormal="100" zoomScaleSheetLayoutView="90" workbookViewId="0">
      <selection activeCell="B15" sqref="B15:O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63" t="s">
        <v>137</v>
      </c>
      <c r="N1" s="89"/>
      <c r="O1" s="32" t="s">
        <v>15</v>
      </c>
      <c r="P1" s="90"/>
      <c r="R1" s="36" t="s">
        <v>0</v>
      </c>
    </row>
    <row r="2" spans="1:19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S2" s="9" t="s">
        <v>8</v>
      </c>
    </row>
    <row r="3" spans="1:19" x14ac:dyDescent="0.25">
      <c r="A3" s="32"/>
      <c r="B3" s="32"/>
      <c r="C3" s="34"/>
      <c r="D3" s="34" t="s">
        <v>5</v>
      </c>
      <c r="E3" s="35" t="s">
        <v>142</v>
      </c>
      <c r="F3" s="35"/>
      <c r="G3" s="35"/>
      <c r="H3" s="35"/>
      <c r="I3" s="35"/>
      <c r="J3" s="35"/>
      <c r="K3" s="35"/>
      <c r="L3" s="35"/>
      <c r="M3" s="32"/>
      <c r="N3" s="32"/>
      <c r="O3" s="32"/>
      <c r="P3" s="32"/>
      <c r="Q3" s="32"/>
      <c r="R3" s="32"/>
      <c r="S3" s="9" t="s">
        <v>23</v>
      </c>
    </row>
    <row r="4" spans="1:19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9" t="s">
        <v>107</v>
      </c>
    </row>
    <row r="5" spans="1:19" x14ac:dyDescent="0.25">
      <c r="A5" s="44"/>
      <c r="B5" s="44"/>
      <c r="C5" s="44"/>
      <c r="D5" s="34" t="s">
        <v>106</v>
      </c>
      <c r="E5" s="88"/>
      <c r="F5" s="35"/>
      <c r="G5" s="35"/>
      <c r="H5" s="35"/>
      <c r="I5" s="35"/>
      <c r="J5" s="35"/>
      <c r="K5" s="35"/>
      <c r="L5" s="35"/>
      <c r="M5" s="32"/>
      <c r="N5" s="32"/>
      <c r="O5" s="32"/>
      <c r="P5" s="11" t="s">
        <v>13</v>
      </c>
      <c r="Q5" s="11" t="s">
        <v>97</v>
      </c>
      <c r="S5" s="9" t="s">
        <v>108</v>
      </c>
    </row>
    <row r="6" spans="1:19" x14ac:dyDescent="0.25">
      <c r="A6" s="12"/>
      <c r="B6" s="55" t="s">
        <v>8</v>
      </c>
      <c r="D6" s="88"/>
      <c r="E6" s="10"/>
      <c r="F6" s="10"/>
      <c r="O6" s="11"/>
      <c r="P6" s="13" t="s">
        <v>127</v>
      </c>
      <c r="Q6" s="13"/>
      <c r="S6" s="9" t="s">
        <v>109</v>
      </c>
    </row>
    <row r="7" spans="1:19" x14ac:dyDescent="0.25">
      <c r="A7" s="14"/>
      <c r="B7" s="9" t="s">
        <v>10</v>
      </c>
      <c r="O7" s="15"/>
      <c r="P7" s="15">
        <v>15</v>
      </c>
      <c r="Q7" s="13" t="s">
        <v>98</v>
      </c>
      <c r="S7" s="9" t="s">
        <v>110</v>
      </c>
    </row>
    <row r="8" spans="1:19" x14ac:dyDescent="0.25">
      <c r="A8" s="14"/>
      <c r="B8" s="9" t="s">
        <v>14</v>
      </c>
      <c r="O8" s="15"/>
      <c r="P8" s="15">
        <v>12</v>
      </c>
      <c r="Q8" s="13" t="s">
        <v>99</v>
      </c>
      <c r="S8" s="9" t="s">
        <v>111</v>
      </c>
    </row>
    <row r="9" spans="1:19" x14ac:dyDescent="0.25">
      <c r="A9" s="14"/>
      <c r="B9" s="16" t="s">
        <v>11</v>
      </c>
      <c r="O9" s="15"/>
      <c r="P9" s="15">
        <v>8</v>
      </c>
      <c r="Q9" s="13" t="s">
        <v>100</v>
      </c>
      <c r="S9" s="9" t="s">
        <v>112</v>
      </c>
    </row>
    <row r="10" spans="1:19" x14ac:dyDescent="0.25">
      <c r="A10" s="14"/>
      <c r="B10" s="9" t="s">
        <v>81</v>
      </c>
      <c r="O10" s="15"/>
      <c r="P10" s="15">
        <v>0</v>
      </c>
      <c r="Q10" s="13" t="s">
        <v>101</v>
      </c>
      <c r="R10" s="17"/>
      <c r="S10" s="17"/>
    </row>
    <row r="11" spans="1:19" x14ac:dyDescent="0.25">
      <c r="A11" s="12"/>
      <c r="B11" s="13"/>
      <c r="C11" s="13"/>
      <c r="D11" s="11" t="s">
        <v>12</v>
      </c>
      <c r="E11" s="48">
        <v>1</v>
      </c>
      <c r="F11" s="48">
        <v>1</v>
      </c>
      <c r="G11" s="48">
        <v>1</v>
      </c>
      <c r="H11" s="48">
        <v>1</v>
      </c>
      <c r="I11" s="48">
        <v>1</v>
      </c>
      <c r="J11" s="48">
        <v>1</v>
      </c>
      <c r="K11" s="48">
        <v>1</v>
      </c>
      <c r="L11" s="48">
        <v>1</v>
      </c>
      <c r="M11" s="48">
        <v>1</v>
      </c>
      <c r="N11" s="48">
        <v>2</v>
      </c>
      <c r="O11" s="48">
        <v>5</v>
      </c>
      <c r="R11" s="17"/>
      <c r="S11" s="18" t="s">
        <v>16</v>
      </c>
    </row>
    <row r="12" spans="1:19" x14ac:dyDescent="0.25">
      <c r="A12" s="12"/>
      <c r="B12" s="13"/>
      <c r="C12" s="13"/>
      <c r="D12" s="11" t="s">
        <v>113</v>
      </c>
      <c r="E12" s="185" t="str">
        <f t="shared" ref="E12:J12" si="0">IF(COUNTIF($D$15:$D$54,"&gt;0")=0,"",SUMIFS(E$15:E$54,$D$15:$D$54,"&gt;0")/COUNTIF($D$15:$D$54,"&gt;0"))</f>
        <v/>
      </c>
      <c r="F12" s="185" t="str">
        <f t="shared" si="0"/>
        <v/>
      </c>
      <c r="G12" s="185" t="str">
        <f t="shared" si="0"/>
        <v/>
      </c>
      <c r="H12" s="185" t="str">
        <f t="shared" si="0"/>
        <v/>
      </c>
      <c r="I12" s="185" t="str">
        <f t="shared" si="0"/>
        <v/>
      </c>
      <c r="J12" s="185" t="str">
        <f t="shared" si="0"/>
        <v/>
      </c>
      <c r="K12" s="185" t="str">
        <f>IF(COUNTIF($D$15:$D$54,"&gt;0")=0,"",SUMIFS(K$15:K$54,$D$15:$D$54,"&gt;0")/COUNTIF($D$15:$D$54,"&gt;0"))</f>
        <v/>
      </c>
      <c r="L12" s="185" t="str">
        <f>IF(COUNTIF($D$15:$D$54,"&gt;0")=0,"",SUMIFS(L$15:L$54,$D$15:$D$54,"&gt;0")/COUNTIF($D$15:$D$54,"&gt;0"))</f>
        <v/>
      </c>
      <c r="M12" s="185" t="str">
        <f>IF(COUNTIF($D$15:$D$54,"&gt;0")=0,"",SUMIFS(M$15:M$54,$D$15:$D$54,"&gt;0")/COUNTIF($D$15:$D$54,"&gt;0"))</f>
        <v/>
      </c>
      <c r="N12" s="185" t="str">
        <f>IF(COUNTIF($D$15:$D$54,"&gt;0")=0,"",SUMIFS(N$15:N$54,$D$15:$D$54,"&gt;0")/COUNTIF($D$15:$D$54,"&gt;0"))</f>
        <v/>
      </c>
      <c r="O12" s="185" t="str">
        <f>IF(COUNTIF($D$15:$D$54,"&gt;0")=0,"",SUMIFS(O$15:O$54,$D$15:$D$54,"&gt;0")/COUNTIF($D$15:$D$54,"&gt;0"))</f>
        <v/>
      </c>
      <c r="R12" s="17"/>
      <c r="S12" s="18"/>
    </row>
    <row r="13" spans="1:19" ht="15.75" thickBot="1" x14ac:dyDescent="0.3">
      <c r="A13" s="12"/>
      <c r="B13" s="49"/>
      <c r="C13" s="49"/>
      <c r="D13" s="50" t="s">
        <v>114</v>
      </c>
      <c r="E13" s="186" t="str">
        <f t="shared" ref="E13:O13" si="1">IF(COUNTIF($D$15:$D$54,"&gt;0")=0,"",E12/E11)</f>
        <v/>
      </c>
      <c r="F13" s="186" t="str">
        <f t="shared" si="1"/>
        <v/>
      </c>
      <c r="G13" s="186" t="str">
        <f t="shared" si="1"/>
        <v/>
      </c>
      <c r="H13" s="186" t="str">
        <f t="shared" si="1"/>
        <v/>
      </c>
      <c r="I13" s="186" t="str">
        <f t="shared" si="1"/>
        <v/>
      </c>
      <c r="J13" s="186" t="str">
        <f t="shared" si="1"/>
        <v/>
      </c>
      <c r="K13" s="186" t="str">
        <f t="shared" si="1"/>
        <v/>
      </c>
      <c r="L13" s="186" t="str">
        <f t="shared" si="1"/>
        <v/>
      </c>
      <c r="M13" s="186" t="str">
        <f t="shared" si="1"/>
        <v/>
      </c>
      <c r="N13" s="186" t="str">
        <f t="shared" si="1"/>
        <v/>
      </c>
      <c r="O13" s="186" t="str">
        <f t="shared" si="1"/>
        <v/>
      </c>
      <c r="R13" s="17"/>
      <c r="S13" s="18"/>
    </row>
    <row r="14" spans="1:19" ht="60.75" thickBot="1" x14ac:dyDescent="0.3">
      <c r="A14" s="51" t="s">
        <v>1</v>
      </c>
      <c r="B14" s="52" t="s">
        <v>2</v>
      </c>
      <c r="C14" s="53" t="s">
        <v>128</v>
      </c>
      <c r="D14" s="54" t="s">
        <v>3</v>
      </c>
      <c r="E14" s="45">
        <v>1</v>
      </c>
      <c r="F14" s="46">
        <v>2</v>
      </c>
      <c r="G14" s="47">
        <v>3</v>
      </c>
      <c r="H14" s="47">
        <v>4</v>
      </c>
      <c r="I14" s="47">
        <v>5</v>
      </c>
      <c r="J14" s="47">
        <v>6</v>
      </c>
      <c r="K14" s="47">
        <v>7</v>
      </c>
      <c r="L14" s="46">
        <v>8</v>
      </c>
      <c r="M14" s="154">
        <v>9</v>
      </c>
      <c r="N14" s="46">
        <v>10</v>
      </c>
      <c r="O14" s="155">
        <v>11</v>
      </c>
      <c r="P14" s="19" t="s">
        <v>4</v>
      </c>
      <c r="Q14" s="20" t="str">
        <f>Q5</f>
        <v>Оценка</v>
      </c>
      <c r="R14" s="21" t="s">
        <v>91</v>
      </c>
      <c r="S14" s="22" t="s">
        <v>90</v>
      </c>
    </row>
    <row r="15" spans="1:19" x14ac:dyDescent="0.25">
      <c r="A15" s="65">
        <v>1</v>
      </c>
      <c r="B15" s="66"/>
      <c r="C15" s="67"/>
      <c r="D15" s="68"/>
      <c r="E15" s="69"/>
      <c r="F15" s="70"/>
      <c r="G15" s="71"/>
      <c r="H15" s="71"/>
      <c r="I15" s="71"/>
      <c r="J15" s="71"/>
      <c r="K15" s="71"/>
      <c r="L15" s="70"/>
      <c r="M15" s="156"/>
      <c r="N15" s="70"/>
      <c r="O15" s="157"/>
      <c r="P15" s="23" t="str">
        <f t="shared" ref="P15:P54" si="2">IF(SUM(D15)&gt;0,SUM(E15:O15),"")</f>
        <v/>
      </c>
      <c r="Q15" s="164" t="str">
        <f>IF(SUM(D15)&gt;0,IF(P15&gt;=$P$7,$Q$7,IF(P15&gt;=$P$8,$Q$8,IF(P15&gt;=$P$9,$Q$9,$Q$10))),"")</f>
        <v/>
      </c>
      <c r="R15" s="177" t="str">
        <f>IF(B15="","",IF(AND(SUM($D15)=0,COUNTA($E15:$O15)&gt;0),$D$57,IF(OR(E15&gt;E$11,F15&gt;F$11,G15&gt;G$11,H15&gt;H$11,I15&gt;I$11,J15&gt;J$11,K15&gt;K$11,L15&gt;L$11,M15&gt;M$11,N15&gt;N$11,O15&gt;O$11),$D$58,"нет")))</f>
        <v/>
      </c>
      <c r="S15" s="24" t="str">
        <f>IF(R15="","",IF(R15="нет",0,1))</f>
        <v/>
      </c>
    </row>
    <row r="16" spans="1:19" x14ac:dyDescent="0.25">
      <c r="A16" s="72">
        <v>2</v>
      </c>
      <c r="B16" s="73"/>
      <c r="C16" s="74"/>
      <c r="D16" s="75"/>
      <c r="E16" s="76"/>
      <c r="F16" s="77"/>
      <c r="G16" s="78"/>
      <c r="H16" s="78"/>
      <c r="I16" s="78"/>
      <c r="J16" s="78"/>
      <c r="K16" s="78"/>
      <c r="L16" s="77"/>
      <c r="M16" s="158"/>
      <c r="N16" s="77"/>
      <c r="O16" s="159"/>
      <c r="P16" s="25" t="str">
        <f t="shared" si="2"/>
        <v/>
      </c>
      <c r="Q16" s="166" t="str">
        <f t="shared" ref="Q16:Q54" si="3">IF(SUM(D16)&gt;0,IF(P16&gt;=$P$7,$Q$7,IF(P16&gt;=$P$8,$Q$8,IF(P16&gt;=$P$9,$Q$9,$Q$10))),"")</f>
        <v/>
      </c>
      <c r="R16" s="178" t="str">
        <f>IF(B16="","",IF(AND(SUM($D16)=0,COUNTA($E16:$O16)&gt;0),$D$57,IF(OR(E16&gt;E$11,F16&gt;F$11,G16&gt;G$11,H16&gt;H$11,I16&gt;I$11,J16&gt;J$11,K16&gt;K$11,L16&gt;L$11,M16&gt;M$11,N16&gt;N$11,O16&gt;O$11),$D$58,"нет")))</f>
        <v/>
      </c>
      <c r="S16" s="26" t="str">
        <f t="shared" ref="S16:S54" si="4">IF(R16="","",IF(R16="нет",0,1))</f>
        <v/>
      </c>
    </row>
    <row r="17" spans="1:19" x14ac:dyDescent="0.25">
      <c r="A17" s="72">
        <v>3</v>
      </c>
      <c r="B17" s="73"/>
      <c r="C17" s="74"/>
      <c r="D17" s="75"/>
      <c r="E17" s="76"/>
      <c r="F17" s="77"/>
      <c r="G17" s="78"/>
      <c r="H17" s="78"/>
      <c r="I17" s="78"/>
      <c r="J17" s="78"/>
      <c r="K17" s="78"/>
      <c r="L17" s="77"/>
      <c r="M17" s="158"/>
      <c r="N17" s="77"/>
      <c r="O17" s="159"/>
      <c r="P17" s="25" t="str">
        <f t="shared" si="2"/>
        <v/>
      </c>
      <c r="Q17" s="166" t="str">
        <f t="shared" si="3"/>
        <v/>
      </c>
      <c r="R17" s="178" t="str">
        <f>IF(B17="","",IF(AND(SUM($D17)=0,COUNTA($E17:$O17)&gt;0),$D$57,IF(OR(E17&gt;E$11,F17&gt;F$11,G17&gt;G$11,H17&gt;H$11,I17&gt;I$11,J17&gt;J$11,K17&gt;K$11,L17&gt;L$11,M17&gt;M$11,N17&gt;N$11,O17&gt;O$11),$D$58,"нет")))</f>
        <v/>
      </c>
      <c r="S17" s="26" t="str">
        <f t="shared" si="4"/>
        <v/>
      </c>
    </row>
    <row r="18" spans="1:19" x14ac:dyDescent="0.25">
      <c r="A18" s="72">
        <v>4</v>
      </c>
      <c r="B18" s="73"/>
      <c r="C18" s="74"/>
      <c r="D18" s="75"/>
      <c r="E18" s="76"/>
      <c r="F18" s="77"/>
      <c r="G18" s="78"/>
      <c r="H18" s="78"/>
      <c r="I18" s="78"/>
      <c r="J18" s="78"/>
      <c r="K18" s="78"/>
      <c r="L18" s="77"/>
      <c r="M18" s="158"/>
      <c r="N18" s="77"/>
      <c r="O18" s="159"/>
      <c r="P18" s="25" t="str">
        <f t="shared" si="2"/>
        <v/>
      </c>
      <c r="Q18" s="166" t="str">
        <f t="shared" si="3"/>
        <v/>
      </c>
      <c r="R18" s="178" t="str">
        <f>IF(B18="","",IF(AND(SUM($D18)=0,COUNTA($E18:$O18)&gt;0),$D$57,IF(OR(E18&gt;E$11,F18&gt;F$11,G18&gt;G$11,H18&gt;H$11,I18&gt;I$11,J18&gt;J$11,K18&gt;K$11,L18&gt;L$11,M18&gt;M$11,N18&gt;N$11,O18&gt;O$11),$D$58,"нет")))</f>
        <v/>
      </c>
      <c r="S18" s="26" t="str">
        <f t="shared" si="4"/>
        <v/>
      </c>
    </row>
    <row r="19" spans="1:19" ht="15.75" thickBot="1" x14ac:dyDescent="0.3">
      <c r="A19" s="79">
        <v>5</v>
      </c>
      <c r="B19" s="80"/>
      <c r="C19" s="81"/>
      <c r="D19" s="82"/>
      <c r="E19" s="83"/>
      <c r="F19" s="84"/>
      <c r="G19" s="85"/>
      <c r="H19" s="85"/>
      <c r="I19" s="85"/>
      <c r="J19" s="85"/>
      <c r="K19" s="85"/>
      <c r="L19" s="84"/>
      <c r="M19" s="160"/>
      <c r="N19" s="84"/>
      <c r="O19" s="161"/>
      <c r="P19" s="27" t="str">
        <f t="shared" si="2"/>
        <v/>
      </c>
      <c r="Q19" s="168" t="str">
        <f t="shared" si="3"/>
        <v/>
      </c>
      <c r="R19" s="179" t="str">
        <f>IF(B19="","",IF(AND(SUM($D19)=0,COUNTA($E19:$O19)&gt;0),$D$57,IF(OR(E19&gt;E$11,F19&gt;F$11,G19&gt;G$11,H19&gt;H$11,I19&gt;I$11,J19&gt;J$11,K19&gt;K$11,L19&gt;L$11,M19&gt;M$11,N19&gt;N$11,O19&gt;O$11),$D$58,"нет")))</f>
        <v/>
      </c>
      <c r="S19" s="28" t="str">
        <f t="shared" si="4"/>
        <v/>
      </c>
    </row>
    <row r="20" spans="1:19" x14ac:dyDescent="0.25">
      <c r="A20" s="86">
        <v>6</v>
      </c>
      <c r="B20" s="66"/>
      <c r="C20" s="67"/>
      <c r="D20" s="68"/>
      <c r="E20" s="69"/>
      <c r="F20" s="70"/>
      <c r="G20" s="71"/>
      <c r="H20" s="71"/>
      <c r="I20" s="71"/>
      <c r="J20" s="71"/>
      <c r="K20" s="71"/>
      <c r="L20" s="70"/>
      <c r="M20" s="156"/>
      <c r="N20" s="70"/>
      <c r="O20" s="157"/>
      <c r="P20" s="29" t="str">
        <f t="shared" si="2"/>
        <v/>
      </c>
      <c r="Q20" s="164" t="str">
        <f t="shared" si="3"/>
        <v/>
      </c>
      <c r="R20" s="177" t="str">
        <f t="shared" ref="R20:R54" si="5">IF(B20="","",IF(AND(SUM($D20)=0,COUNTA($E20:$O20)&gt;0),$D$57,IF(OR(E20&gt;E$11,F20&gt;F$11,G20&gt;G$11,H20&gt;H$11,I20&gt;I$11,J20&gt;J$11,K20&gt;K$11,L20&gt;L$11,M20&gt;M$11,N20&gt;N$11,O20&gt;O$11),$D$58,"нет")))</f>
        <v/>
      </c>
      <c r="S20" s="24" t="str">
        <f t="shared" si="4"/>
        <v/>
      </c>
    </row>
    <row r="21" spans="1:19" x14ac:dyDescent="0.25">
      <c r="A21" s="72">
        <v>7</v>
      </c>
      <c r="B21" s="73"/>
      <c r="C21" s="74"/>
      <c r="D21" s="75"/>
      <c r="E21" s="76"/>
      <c r="F21" s="77"/>
      <c r="G21" s="78"/>
      <c r="H21" s="78"/>
      <c r="I21" s="78"/>
      <c r="J21" s="78"/>
      <c r="K21" s="78"/>
      <c r="L21" s="77"/>
      <c r="M21" s="158"/>
      <c r="N21" s="77"/>
      <c r="O21" s="159"/>
      <c r="P21" s="25" t="str">
        <f t="shared" si="2"/>
        <v/>
      </c>
      <c r="Q21" s="166" t="str">
        <f t="shared" si="3"/>
        <v/>
      </c>
      <c r="R21" s="178" t="str">
        <f t="shared" si="5"/>
        <v/>
      </c>
      <c r="S21" s="26" t="str">
        <f t="shared" si="4"/>
        <v/>
      </c>
    </row>
    <row r="22" spans="1:19" x14ac:dyDescent="0.25">
      <c r="A22" s="72">
        <v>8</v>
      </c>
      <c r="B22" s="73"/>
      <c r="C22" s="74"/>
      <c r="D22" s="75"/>
      <c r="E22" s="76"/>
      <c r="F22" s="77"/>
      <c r="G22" s="78"/>
      <c r="H22" s="78"/>
      <c r="I22" s="78"/>
      <c r="J22" s="78"/>
      <c r="K22" s="78"/>
      <c r="L22" s="77"/>
      <c r="M22" s="158"/>
      <c r="N22" s="77"/>
      <c r="O22" s="159"/>
      <c r="P22" s="25" t="str">
        <f t="shared" si="2"/>
        <v/>
      </c>
      <c r="Q22" s="166" t="str">
        <f t="shared" si="3"/>
        <v/>
      </c>
      <c r="R22" s="178" t="str">
        <f t="shared" si="5"/>
        <v/>
      </c>
      <c r="S22" s="26" t="str">
        <f t="shared" si="4"/>
        <v/>
      </c>
    </row>
    <row r="23" spans="1:19" x14ac:dyDescent="0.25">
      <c r="A23" s="72">
        <v>9</v>
      </c>
      <c r="B23" s="73"/>
      <c r="C23" s="74"/>
      <c r="D23" s="75"/>
      <c r="E23" s="76"/>
      <c r="F23" s="77"/>
      <c r="G23" s="78"/>
      <c r="H23" s="78"/>
      <c r="I23" s="78"/>
      <c r="J23" s="78"/>
      <c r="K23" s="78"/>
      <c r="L23" s="77"/>
      <c r="M23" s="158"/>
      <c r="N23" s="77"/>
      <c r="O23" s="159"/>
      <c r="P23" s="25" t="str">
        <f t="shared" si="2"/>
        <v/>
      </c>
      <c r="Q23" s="166" t="str">
        <f t="shared" si="3"/>
        <v/>
      </c>
      <c r="R23" s="178" t="str">
        <f t="shared" si="5"/>
        <v/>
      </c>
      <c r="S23" s="26" t="str">
        <f t="shared" si="4"/>
        <v/>
      </c>
    </row>
    <row r="24" spans="1:19" ht="15.75" thickBot="1" x14ac:dyDescent="0.3">
      <c r="A24" s="87">
        <v>10</v>
      </c>
      <c r="B24" s="80"/>
      <c r="C24" s="81"/>
      <c r="D24" s="82"/>
      <c r="E24" s="83"/>
      <c r="F24" s="84"/>
      <c r="G24" s="85"/>
      <c r="H24" s="85"/>
      <c r="I24" s="85"/>
      <c r="J24" s="85"/>
      <c r="K24" s="85"/>
      <c r="L24" s="84"/>
      <c r="M24" s="160"/>
      <c r="N24" s="84"/>
      <c r="O24" s="161"/>
      <c r="P24" s="30" t="str">
        <f t="shared" si="2"/>
        <v/>
      </c>
      <c r="Q24" s="168" t="str">
        <f t="shared" si="3"/>
        <v/>
      </c>
      <c r="R24" s="179" t="str">
        <f t="shared" si="5"/>
        <v/>
      </c>
      <c r="S24" s="28" t="str">
        <f t="shared" si="4"/>
        <v/>
      </c>
    </row>
    <row r="25" spans="1:19" x14ac:dyDescent="0.25">
      <c r="A25" s="65">
        <v>11</v>
      </c>
      <c r="B25" s="66"/>
      <c r="C25" s="67"/>
      <c r="D25" s="68"/>
      <c r="E25" s="69"/>
      <c r="F25" s="70"/>
      <c r="G25" s="71"/>
      <c r="H25" s="71"/>
      <c r="I25" s="71"/>
      <c r="J25" s="71"/>
      <c r="K25" s="71"/>
      <c r="L25" s="70"/>
      <c r="M25" s="156"/>
      <c r="N25" s="70"/>
      <c r="O25" s="157"/>
      <c r="P25" s="23" t="str">
        <f t="shared" si="2"/>
        <v/>
      </c>
      <c r="Q25" s="164" t="str">
        <f t="shared" si="3"/>
        <v/>
      </c>
      <c r="R25" s="177" t="str">
        <f t="shared" si="5"/>
        <v/>
      </c>
      <c r="S25" s="24" t="str">
        <f t="shared" si="4"/>
        <v/>
      </c>
    </row>
    <row r="26" spans="1:19" x14ac:dyDescent="0.25">
      <c r="A26" s="72">
        <v>12</v>
      </c>
      <c r="B26" s="73"/>
      <c r="C26" s="74"/>
      <c r="D26" s="75"/>
      <c r="E26" s="76"/>
      <c r="F26" s="77"/>
      <c r="G26" s="78"/>
      <c r="H26" s="78"/>
      <c r="I26" s="78"/>
      <c r="J26" s="78"/>
      <c r="K26" s="78"/>
      <c r="L26" s="77"/>
      <c r="M26" s="158"/>
      <c r="N26" s="77"/>
      <c r="O26" s="159"/>
      <c r="P26" s="25" t="str">
        <f t="shared" si="2"/>
        <v/>
      </c>
      <c r="Q26" s="166" t="str">
        <f t="shared" si="3"/>
        <v/>
      </c>
      <c r="R26" s="178" t="str">
        <f t="shared" si="5"/>
        <v/>
      </c>
      <c r="S26" s="26" t="str">
        <f t="shared" si="4"/>
        <v/>
      </c>
    </row>
    <row r="27" spans="1:19" x14ac:dyDescent="0.25">
      <c r="A27" s="72">
        <v>13</v>
      </c>
      <c r="B27" s="73"/>
      <c r="C27" s="74"/>
      <c r="D27" s="75"/>
      <c r="E27" s="76"/>
      <c r="F27" s="77"/>
      <c r="G27" s="78"/>
      <c r="H27" s="78"/>
      <c r="I27" s="78"/>
      <c r="J27" s="78"/>
      <c r="K27" s="78"/>
      <c r="L27" s="77"/>
      <c r="M27" s="158"/>
      <c r="N27" s="77"/>
      <c r="O27" s="159"/>
      <c r="P27" s="25" t="str">
        <f t="shared" si="2"/>
        <v/>
      </c>
      <c r="Q27" s="166" t="str">
        <f t="shared" si="3"/>
        <v/>
      </c>
      <c r="R27" s="178" t="str">
        <f t="shared" si="5"/>
        <v/>
      </c>
      <c r="S27" s="26" t="str">
        <f t="shared" si="4"/>
        <v/>
      </c>
    </row>
    <row r="28" spans="1:19" x14ac:dyDescent="0.25">
      <c r="A28" s="72">
        <v>14</v>
      </c>
      <c r="B28" s="73"/>
      <c r="C28" s="74"/>
      <c r="D28" s="75"/>
      <c r="E28" s="76"/>
      <c r="F28" s="77"/>
      <c r="G28" s="78"/>
      <c r="H28" s="78"/>
      <c r="I28" s="78"/>
      <c r="J28" s="78"/>
      <c r="K28" s="78"/>
      <c r="L28" s="77"/>
      <c r="M28" s="158"/>
      <c r="N28" s="77"/>
      <c r="O28" s="159"/>
      <c r="P28" s="25" t="str">
        <f t="shared" si="2"/>
        <v/>
      </c>
      <c r="Q28" s="166" t="str">
        <f t="shared" si="3"/>
        <v/>
      </c>
      <c r="R28" s="178" t="str">
        <f t="shared" si="5"/>
        <v/>
      </c>
      <c r="S28" s="26" t="str">
        <f t="shared" si="4"/>
        <v/>
      </c>
    </row>
    <row r="29" spans="1:19" ht="15.75" thickBot="1" x14ac:dyDescent="0.3">
      <c r="A29" s="79">
        <v>15</v>
      </c>
      <c r="B29" s="80"/>
      <c r="C29" s="81"/>
      <c r="D29" s="82"/>
      <c r="E29" s="83"/>
      <c r="F29" s="84"/>
      <c r="G29" s="85"/>
      <c r="H29" s="85"/>
      <c r="I29" s="85"/>
      <c r="J29" s="85"/>
      <c r="K29" s="85"/>
      <c r="L29" s="84"/>
      <c r="M29" s="160"/>
      <c r="N29" s="84"/>
      <c r="O29" s="161"/>
      <c r="P29" s="27" t="str">
        <f t="shared" si="2"/>
        <v/>
      </c>
      <c r="Q29" s="168" t="str">
        <f t="shared" si="3"/>
        <v/>
      </c>
      <c r="R29" s="179" t="str">
        <f t="shared" si="5"/>
        <v/>
      </c>
      <c r="S29" s="28" t="str">
        <f t="shared" si="4"/>
        <v/>
      </c>
    </row>
    <row r="30" spans="1:19" x14ac:dyDescent="0.25">
      <c r="A30" s="86">
        <v>16</v>
      </c>
      <c r="B30" s="66"/>
      <c r="C30" s="67"/>
      <c r="D30" s="68"/>
      <c r="E30" s="69"/>
      <c r="F30" s="70"/>
      <c r="G30" s="71"/>
      <c r="H30" s="71"/>
      <c r="I30" s="71"/>
      <c r="J30" s="71"/>
      <c r="K30" s="71"/>
      <c r="L30" s="70"/>
      <c r="M30" s="156"/>
      <c r="N30" s="70"/>
      <c r="O30" s="157"/>
      <c r="P30" s="29" t="str">
        <f t="shared" si="2"/>
        <v/>
      </c>
      <c r="Q30" s="164" t="str">
        <f t="shared" si="3"/>
        <v/>
      </c>
      <c r="R30" s="177" t="str">
        <f t="shared" si="5"/>
        <v/>
      </c>
      <c r="S30" s="24" t="str">
        <f t="shared" si="4"/>
        <v/>
      </c>
    </row>
    <row r="31" spans="1:19" x14ac:dyDescent="0.25">
      <c r="A31" s="72">
        <v>17</v>
      </c>
      <c r="B31" s="73"/>
      <c r="C31" s="74"/>
      <c r="D31" s="75"/>
      <c r="E31" s="76"/>
      <c r="F31" s="77"/>
      <c r="G31" s="78"/>
      <c r="H31" s="78"/>
      <c r="I31" s="78"/>
      <c r="J31" s="78"/>
      <c r="K31" s="78"/>
      <c r="L31" s="77"/>
      <c r="M31" s="158"/>
      <c r="N31" s="77"/>
      <c r="O31" s="159"/>
      <c r="P31" s="25" t="str">
        <f t="shared" si="2"/>
        <v/>
      </c>
      <c r="Q31" s="166" t="str">
        <f t="shared" si="3"/>
        <v/>
      </c>
      <c r="R31" s="178" t="str">
        <f t="shared" si="5"/>
        <v/>
      </c>
      <c r="S31" s="26" t="str">
        <f t="shared" si="4"/>
        <v/>
      </c>
    </row>
    <row r="32" spans="1:19" x14ac:dyDescent="0.25">
      <c r="A32" s="72">
        <v>18</v>
      </c>
      <c r="B32" s="73"/>
      <c r="C32" s="74"/>
      <c r="D32" s="75"/>
      <c r="E32" s="76"/>
      <c r="F32" s="77"/>
      <c r="G32" s="78"/>
      <c r="H32" s="78"/>
      <c r="I32" s="78"/>
      <c r="J32" s="78"/>
      <c r="K32" s="78"/>
      <c r="L32" s="77"/>
      <c r="M32" s="158"/>
      <c r="N32" s="77"/>
      <c r="O32" s="159"/>
      <c r="P32" s="25" t="str">
        <f t="shared" si="2"/>
        <v/>
      </c>
      <c r="Q32" s="166" t="str">
        <f t="shared" si="3"/>
        <v/>
      </c>
      <c r="R32" s="178" t="str">
        <f t="shared" si="5"/>
        <v/>
      </c>
      <c r="S32" s="26" t="str">
        <f t="shared" si="4"/>
        <v/>
      </c>
    </row>
    <row r="33" spans="1:19" x14ac:dyDescent="0.25">
      <c r="A33" s="72">
        <v>19</v>
      </c>
      <c r="B33" s="73"/>
      <c r="C33" s="74"/>
      <c r="D33" s="75"/>
      <c r="E33" s="76"/>
      <c r="F33" s="77"/>
      <c r="G33" s="78"/>
      <c r="H33" s="78"/>
      <c r="I33" s="78"/>
      <c r="J33" s="78"/>
      <c r="K33" s="78"/>
      <c r="L33" s="77"/>
      <c r="M33" s="158"/>
      <c r="N33" s="77"/>
      <c r="O33" s="159"/>
      <c r="P33" s="25" t="str">
        <f t="shared" si="2"/>
        <v/>
      </c>
      <c r="Q33" s="166" t="str">
        <f t="shared" si="3"/>
        <v/>
      </c>
      <c r="R33" s="178" t="str">
        <f t="shared" si="5"/>
        <v/>
      </c>
      <c r="S33" s="26" t="str">
        <f t="shared" si="4"/>
        <v/>
      </c>
    </row>
    <row r="34" spans="1:19" ht="15.75" thickBot="1" x14ac:dyDescent="0.3">
      <c r="A34" s="87">
        <v>20</v>
      </c>
      <c r="B34" s="80"/>
      <c r="C34" s="81"/>
      <c r="D34" s="82"/>
      <c r="E34" s="83"/>
      <c r="F34" s="84"/>
      <c r="G34" s="85"/>
      <c r="H34" s="85"/>
      <c r="I34" s="85"/>
      <c r="J34" s="85"/>
      <c r="K34" s="85"/>
      <c r="L34" s="84"/>
      <c r="M34" s="160"/>
      <c r="N34" s="84"/>
      <c r="O34" s="161"/>
      <c r="P34" s="30" t="str">
        <f t="shared" si="2"/>
        <v/>
      </c>
      <c r="Q34" s="168" t="str">
        <f t="shared" si="3"/>
        <v/>
      </c>
      <c r="R34" s="179" t="str">
        <f t="shared" si="5"/>
        <v/>
      </c>
      <c r="S34" s="28" t="str">
        <f t="shared" si="4"/>
        <v/>
      </c>
    </row>
    <row r="35" spans="1:19" x14ac:dyDescent="0.25">
      <c r="A35" s="65">
        <v>21</v>
      </c>
      <c r="B35" s="66"/>
      <c r="C35" s="67"/>
      <c r="D35" s="68"/>
      <c r="E35" s="69"/>
      <c r="F35" s="70"/>
      <c r="G35" s="71"/>
      <c r="H35" s="71"/>
      <c r="I35" s="71"/>
      <c r="J35" s="71"/>
      <c r="K35" s="71"/>
      <c r="L35" s="70"/>
      <c r="M35" s="156"/>
      <c r="N35" s="70"/>
      <c r="O35" s="157"/>
      <c r="P35" s="23" t="str">
        <f t="shared" si="2"/>
        <v/>
      </c>
      <c r="Q35" s="164" t="str">
        <f t="shared" si="3"/>
        <v/>
      </c>
      <c r="R35" s="177" t="str">
        <f t="shared" si="5"/>
        <v/>
      </c>
      <c r="S35" s="24" t="str">
        <f t="shared" si="4"/>
        <v/>
      </c>
    </row>
    <row r="36" spans="1:19" x14ac:dyDescent="0.25">
      <c r="A36" s="72">
        <v>22</v>
      </c>
      <c r="B36" s="73"/>
      <c r="C36" s="74"/>
      <c r="D36" s="75"/>
      <c r="E36" s="76"/>
      <c r="F36" s="77"/>
      <c r="G36" s="78"/>
      <c r="H36" s="78"/>
      <c r="I36" s="78"/>
      <c r="J36" s="78"/>
      <c r="K36" s="78"/>
      <c r="L36" s="77"/>
      <c r="M36" s="158"/>
      <c r="N36" s="77"/>
      <c r="O36" s="159"/>
      <c r="P36" s="25" t="str">
        <f t="shared" si="2"/>
        <v/>
      </c>
      <c r="Q36" s="166" t="str">
        <f t="shared" si="3"/>
        <v/>
      </c>
      <c r="R36" s="178" t="str">
        <f t="shared" si="5"/>
        <v/>
      </c>
      <c r="S36" s="26" t="str">
        <f t="shared" si="4"/>
        <v/>
      </c>
    </row>
    <row r="37" spans="1:19" x14ac:dyDescent="0.25">
      <c r="A37" s="72">
        <v>23</v>
      </c>
      <c r="B37" s="73"/>
      <c r="C37" s="74"/>
      <c r="D37" s="75"/>
      <c r="E37" s="76"/>
      <c r="F37" s="77"/>
      <c r="G37" s="78"/>
      <c r="H37" s="78"/>
      <c r="I37" s="78"/>
      <c r="J37" s="78"/>
      <c r="K37" s="78"/>
      <c r="L37" s="77"/>
      <c r="M37" s="158"/>
      <c r="N37" s="77"/>
      <c r="O37" s="159"/>
      <c r="P37" s="25" t="str">
        <f t="shared" si="2"/>
        <v/>
      </c>
      <c r="Q37" s="166" t="str">
        <f t="shared" si="3"/>
        <v/>
      </c>
      <c r="R37" s="178" t="str">
        <f t="shared" si="5"/>
        <v/>
      </c>
      <c r="S37" s="26" t="str">
        <f t="shared" si="4"/>
        <v/>
      </c>
    </row>
    <row r="38" spans="1:19" x14ac:dyDescent="0.25">
      <c r="A38" s="72">
        <v>24</v>
      </c>
      <c r="B38" s="73"/>
      <c r="C38" s="74"/>
      <c r="D38" s="75"/>
      <c r="E38" s="76"/>
      <c r="F38" s="77"/>
      <c r="G38" s="78"/>
      <c r="H38" s="78"/>
      <c r="I38" s="78"/>
      <c r="J38" s="78"/>
      <c r="K38" s="78"/>
      <c r="L38" s="77"/>
      <c r="M38" s="158"/>
      <c r="N38" s="77"/>
      <c r="O38" s="159"/>
      <c r="P38" s="25" t="str">
        <f t="shared" si="2"/>
        <v/>
      </c>
      <c r="Q38" s="166" t="str">
        <f t="shared" si="3"/>
        <v/>
      </c>
      <c r="R38" s="178" t="str">
        <f t="shared" si="5"/>
        <v/>
      </c>
      <c r="S38" s="26" t="str">
        <f t="shared" si="4"/>
        <v/>
      </c>
    </row>
    <row r="39" spans="1:19" ht="15.75" thickBot="1" x14ac:dyDescent="0.3">
      <c r="A39" s="79">
        <v>25</v>
      </c>
      <c r="B39" s="80"/>
      <c r="C39" s="81"/>
      <c r="D39" s="82"/>
      <c r="E39" s="83"/>
      <c r="F39" s="84"/>
      <c r="G39" s="85"/>
      <c r="H39" s="85"/>
      <c r="I39" s="85"/>
      <c r="J39" s="85"/>
      <c r="K39" s="85"/>
      <c r="L39" s="84"/>
      <c r="M39" s="160"/>
      <c r="N39" s="84"/>
      <c r="O39" s="161"/>
      <c r="P39" s="27" t="str">
        <f t="shared" si="2"/>
        <v/>
      </c>
      <c r="Q39" s="168" t="str">
        <f t="shared" si="3"/>
        <v/>
      </c>
      <c r="R39" s="179" t="str">
        <f>IF(B39="","",IF(AND(SUM($D39)=0,COUNTA($E39:$O39)&gt;0),$D$57,IF(OR(E39&gt;E$11,F39&gt;F$11,G39&gt;G$11,H39&gt;H$11,I39&gt;I$11,J39&gt;J$11,K39&gt;K$11,L39&gt;L$11,M39&gt;M$11,N39&gt;N$11,O39&gt;O$11),$D$58,"нет")))</f>
        <v/>
      </c>
      <c r="S39" s="28" t="str">
        <f t="shared" si="4"/>
        <v/>
      </c>
    </row>
    <row r="40" spans="1:19" x14ac:dyDescent="0.25">
      <c r="A40" s="65">
        <v>26</v>
      </c>
      <c r="B40" s="66"/>
      <c r="C40" s="67"/>
      <c r="D40" s="68"/>
      <c r="E40" s="69"/>
      <c r="F40" s="70"/>
      <c r="G40" s="71"/>
      <c r="H40" s="71"/>
      <c r="I40" s="71"/>
      <c r="J40" s="71"/>
      <c r="K40" s="71"/>
      <c r="L40" s="70"/>
      <c r="M40" s="156"/>
      <c r="N40" s="70"/>
      <c r="O40" s="157"/>
      <c r="P40" s="23" t="str">
        <f t="shared" si="2"/>
        <v/>
      </c>
      <c r="Q40" s="164" t="str">
        <f t="shared" si="3"/>
        <v/>
      </c>
      <c r="R40" s="177" t="str">
        <f t="shared" si="5"/>
        <v/>
      </c>
      <c r="S40" s="24" t="str">
        <f t="shared" si="4"/>
        <v/>
      </c>
    </row>
    <row r="41" spans="1:19" x14ac:dyDescent="0.25">
      <c r="A41" s="72">
        <v>27</v>
      </c>
      <c r="B41" s="73"/>
      <c r="C41" s="74"/>
      <c r="D41" s="75"/>
      <c r="E41" s="76"/>
      <c r="F41" s="77"/>
      <c r="G41" s="78"/>
      <c r="H41" s="78"/>
      <c r="I41" s="78"/>
      <c r="J41" s="78"/>
      <c r="K41" s="78"/>
      <c r="L41" s="77"/>
      <c r="M41" s="158"/>
      <c r="N41" s="77"/>
      <c r="O41" s="159"/>
      <c r="P41" s="25" t="str">
        <f t="shared" si="2"/>
        <v/>
      </c>
      <c r="Q41" s="166" t="str">
        <f t="shared" si="3"/>
        <v/>
      </c>
      <c r="R41" s="178" t="str">
        <f t="shared" si="5"/>
        <v/>
      </c>
      <c r="S41" s="26" t="str">
        <f t="shared" si="4"/>
        <v/>
      </c>
    </row>
    <row r="42" spans="1:19" x14ac:dyDescent="0.25">
      <c r="A42" s="72">
        <v>28</v>
      </c>
      <c r="B42" s="73"/>
      <c r="C42" s="74"/>
      <c r="D42" s="75"/>
      <c r="E42" s="76"/>
      <c r="F42" s="77"/>
      <c r="G42" s="78"/>
      <c r="H42" s="78"/>
      <c r="I42" s="78"/>
      <c r="J42" s="78"/>
      <c r="K42" s="78"/>
      <c r="L42" s="77"/>
      <c r="M42" s="158"/>
      <c r="N42" s="77"/>
      <c r="O42" s="159"/>
      <c r="P42" s="25" t="str">
        <f t="shared" si="2"/>
        <v/>
      </c>
      <c r="Q42" s="166" t="str">
        <f t="shared" si="3"/>
        <v/>
      </c>
      <c r="R42" s="178" t="str">
        <f t="shared" si="5"/>
        <v/>
      </c>
      <c r="S42" s="26" t="str">
        <f t="shared" si="4"/>
        <v/>
      </c>
    </row>
    <row r="43" spans="1:19" x14ac:dyDescent="0.25">
      <c r="A43" s="72">
        <v>29</v>
      </c>
      <c r="B43" s="73"/>
      <c r="C43" s="74"/>
      <c r="D43" s="75"/>
      <c r="E43" s="76"/>
      <c r="F43" s="77"/>
      <c r="G43" s="78"/>
      <c r="H43" s="78"/>
      <c r="I43" s="78"/>
      <c r="J43" s="78"/>
      <c r="K43" s="78"/>
      <c r="L43" s="77"/>
      <c r="M43" s="158"/>
      <c r="N43" s="77"/>
      <c r="O43" s="159"/>
      <c r="P43" s="25" t="str">
        <f t="shared" si="2"/>
        <v/>
      </c>
      <c r="Q43" s="166" t="str">
        <f t="shared" si="3"/>
        <v/>
      </c>
      <c r="R43" s="178" t="str">
        <f t="shared" si="5"/>
        <v/>
      </c>
      <c r="S43" s="26" t="str">
        <f t="shared" si="4"/>
        <v/>
      </c>
    </row>
    <row r="44" spans="1:19" ht="15.75" thickBot="1" x14ac:dyDescent="0.3">
      <c r="A44" s="79">
        <v>30</v>
      </c>
      <c r="B44" s="80"/>
      <c r="C44" s="81"/>
      <c r="D44" s="82"/>
      <c r="E44" s="83"/>
      <c r="F44" s="84"/>
      <c r="G44" s="85"/>
      <c r="H44" s="85"/>
      <c r="I44" s="85"/>
      <c r="J44" s="85"/>
      <c r="K44" s="85"/>
      <c r="L44" s="84"/>
      <c r="M44" s="160"/>
      <c r="N44" s="84"/>
      <c r="O44" s="161"/>
      <c r="P44" s="27" t="str">
        <f t="shared" si="2"/>
        <v/>
      </c>
      <c r="Q44" s="168" t="str">
        <f t="shared" si="3"/>
        <v/>
      </c>
      <c r="R44" s="179" t="str">
        <f t="shared" si="5"/>
        <v/>
      </c>
      <c r="S44" s="28" t="str">
        <f t="shared" si="4"/>
        <v/>
      </c>
    </row>
    <row r="45" spans="1:19" x14ac:dyDescent="0.25">
      <c r="A45" s="65">
        <v>31</v>
      </c>
      <c r="B45" s="66"/>
      <c r="C45" s="67"/>
      <c r="D45" s="68"/>
      <c r="E45" s="69"/>
      <c r="F45" s="70"/>
      <c r="G45" s="71"/>
      <c r="H45" s="71"/>
      <c r="I45" s="71"/>
      <c r="J45" s="71"/>
      <c r="K45" s="71"/>
      <c r="L45" s="70"/>
      <c r="M45" s="156"/>
      <c r="N45" s="70"/>
      <c r="O45" s="157"/>
      <c r="P45" s="23" t="str">
        <f t="shared" si="2"/>
        <v/>
      </c>
      <c r="Q45" s="164" t="str">
        <f t="shared" si="3"/>
        <v/>
      </c>
      <c r="R45" s="177" t="str">
        <f t="shared" si="5"/>
        <v/>
      </c>
      <c r="S45" s="24" t="str">
        <f t="shared" si="4"/>
        <v/>
      </c>
    </row>
    <row r="46" spans="1:19" x14ac:dyDescent="0.25">
      <c r="A46" s="72">
        <v>32</v>
      </c>
      <c r="B46" s="73"/>
      <c r="C46" s="74"/>
      <c r="D46" s="75"/>
      <c r="E46" s="76"/>
      <c r="F46" s="77"/>
      <c r="G46" s="78"/>
      <c r="H46" s="78"/>
      <c r="I46" s="78"/>
      <c r="J46" s="78"/>
      <c r="K46" s="78"/>
      <c r="L46" s="77"/>
      <c r="M46" s="158"/>
      <c r="N46" s="77"/>
      <c r="O46" s="159"/>
      <c r="P46" s="25" t="str">
        <f t="shared" si="2"/>
        <v/>
      </c>
      <c r="Q46" s="166" t="str">
        <f t="shared" si="3"/>
        <v/>
      </c>
      <c r="R46" s="178" t="str">
        <f t="shared" si="5"/>
        <v/>
      </c>
      <c r="S46" s="26" t="str">
        <f t="shared" si="4"/>
        <v/>
      </c>
    </row>
    <row r="47" spans="1:19" x14ac:dyDescent="0.25">
      <c r="A47" s="72">
        <v>33</v>
      </c>
      <c r="B47" s="73"/>
      <c r="C47" s="74"/>
      <c r="D47" s="75"/>
      <c r="E47" s="76"/>
      <c r="F47" s="77"/>
      <c r="G47" s="78"/>
      <c r="H47" s="78"/>
      <c r="I47" s="78"/>
      <c r="J47" s="78"/>
      <c r="K47" s="78"/>
      <c r="L47" s="77"/>
      <c r="M47" s="158"/>
      <c r="N47" s="77"/>
      <c r="O47" s="159"/>
      <c r="P47" s="25" t="str">
        <f t="shared" si="2"/>
        <v/>
      </c>
      <c r="Q47" s="166" t="str">
        <f t="shared" si="3"/>
        <v/>
      </c>
      <c r="R47" s="178" t="str">
        <f t="shared" si="5"/>
        <v/>
      </c>
      <c r="S47" s="26" t="str">
        <f t="shared" si="4"/>
        <v/>
      </c>
    </row>
    <row r="48" spans="1:19" x14ac:dyDescent="0.25">
      <c r="A48" s="72">
        <v>34</v>
      </c>
      <c r="B48" s="73"/>
      <c r="C48" s="74"/>
      <c r="D48" s="75"/>
      <c r="E48" s="76"/>
      <c r="F48" s="77"/>
      <c r="G48" s="78"/>
      <c r="H48" s="78"/>
      <c r="I48" s="78"/>
      <c r="J48" s="78"/>
      <c r="K48" s="78"/>
      <c r="L48" s="77"/>
      <c r="M48" s="158"/>
      <c r="N48" s="77"/>
      <c r="O48" s="159"/>
      <c r="P48" s="25" t="str">
        <f t="shared" si="2"/>
        <v/>
      </c>
      <c r="Q48" s="166" t="str">
        <f t="shared" si="3"/>
        <v/>
      </c>
      <c r="R48" s="178" t="str">
        <f t="shared" si="5"/>
        <v/>
      </c>
      <c r="S48" s="26" t="str">
        <f t="shared" si="4"/>
        <v/>
      </c>
    </row>
    <row r="49" spans="1:19" ht="15.75" thickBot="1" x14ac:dyDescent="0.3">
      <c r="A49" s="79">
        <v>35</v>
      </c>
      <c r="B49" s="80"/>
      <c r="C49" s="81"/>
      <c r="D49" s="82"/>
      <c r="E49" s="83"/>
      <c r="F49" s="84"/>
      <c r="G49" s="85"/>
      <c r="H49" s="85"/>
      <c r="I49" s="85"/>
      <c r="J49" s="85"/>
      <c r="K49" s="85"/>
      <c r="L49" s="84"/>
      <c r="M49" s="160"/>
      <c r="N49" s="84"/>
      <c r="O49" s="161"/>
      <c r="P49" s="27" t="str">
        <f t="shared" si="2"/>
        <v/>
      </c>
      <c r="Q49" s="168" t="str">
        <f t="shared" si="3"/>
        <v/>
      </c>
      <c r="R49" s="179" t="str">
        <f t="shared" si="5"/>
        <v/>
      </c>
      <c r="S49" s="28" t="str">
        <f t="shared" si="4"/>
        <v/>
      </c>
    </row>
    <row r="50" spans="1:19" x14ac:dyDescent="0.25">
      <c r="A50" s="65">
        <v>36</v>
      </c>
      <c r="B50" s="66"/>
      <c r="C50" s="67"/>
      <c r="D50" s="68"/>
      <c r="E50" s="69"/>
      <c r="F50" s="70"/>
      <c r="G50" s="71"/>
      <c r="H50" s="71"/>
      <c r="I50" s="71"/>
      <c r="J50" s="71"/>
      <c r="K50" s="71"/>
      <c r="L50" s="70"/>
      <c r="M50" s="156"/>
      <c r="N50" s="70"/>
      <c r="O50" s="157"/>
      <c r="P50" s="23" t="str">
        <f t="shared" si="2"/>
        <v/>
      </c>
      <c r="Q50" s="164" t="str">
        <f t="shared" si="3"/>
        <v/>
      </c>
      <c r="R50" s="177" t="str">
        <f t="shared" si="5"/>
        <v/>
      </c>
      <c r="S50" s="24" t="str">
        <f t="shared" si="4"/>
        <v/>
      </c>
    </row>
    <row r="51" spans="1:19" x14ac:dyDescent="0.25">
      <c r="A51" s="72">
        <v>37</v>
      </c>
      <c r="B51" s="73"/>
      <c r="C51" s="74"/>
      <c r="D51" s="75"/>
      <c r="E51" s="76"/>
      <c r="F51" s="77"/>
      <c r="G51" s="78"/>
      <c r="H51" s="78"/>
      <c r="I51" s="78"/>
      <c r="J51" s="78"/>
      <c r="K51" s="78"/>
      <c r="L51" s="77"/>
      <c r="M51" s="158"/>
      <c r="N51" s="77"/>
      <c r="O51" s="159"/>
      <c r="P51" s="25" t="str">
        <f t="shared" si="2"/>
        <v/>
      </c>
      <c r="Q51" s="166" t="str">
        <f t="shared" si="3"/>
        <v/>
      </c>
      <c r="R51" s="178" t="str">
        <f t="shared" si="5"/>
        <v/>
      </c>
      <c r="S51" s="26" t="str">
        <f t="shared" si="4"/>
        <v/>
      </c>
    </row>
    <row r="52" spans="1:19" x14ac:dyDescent="0.25">
      <c r="A52" s="72">
        <v>38</v>
      </c>
      <c r="B52" s="73"/>
      <c r="C52" s="74"/>
      <c r="D52" s="75"/>
      <c r="E52" s="76"/>
      <c r="F52" s="77"/>
      <c r="G52" s="78"/>
      <c r="H52" s="78"/>
      <c r="I52" s="78"/>
      <c r="J52" s="78"/>
      <c r="K52" s="78"/>
      <c r="L52" s="77"/>
      <c r="M52" s="158"/>
      <c r="N52" s="77"/>
      <c r="O52" s="159"/>
      <c r="P52" s="25" t="str">
        <f t="shared" si="2"/>
        <v/>
      </c>
      <c r="Q52" s="166" t="str">
        <f t="shared" si="3"/>
        <v/>
      </c>
      <c r="R52" s="178" t="str">
        <f t="shared" si="5"/>
        <v/>
      </c>
      <c r="S52" s="26" t="str">
        <f t="shared" si="4"/>
        <v/>
      </c>
    </row>
    <row r="53" spans="1:19" x14ac:dyDescent="0.25">
      <c r="A53" s="72">
        <v>39</v>
      </c>
      <c r="B53" s="73"/>
      <c r="C53" s="74"/>
      <c r="D53" s="75"/>
      <c r="E53" s="76"/>
      <c r="F53" s="77"/>
      <c r="G53" s="78"/>
      <c r="H53" s="78"/>
      <c r="I53" s="78"/>
      <c r="J53" s="78"/>
      <c r="K53" s="78"/>
      <c r="L53" s="77"/>
      <c r="M53" s="158"/>
      <c r="N53" s="77"/>
      <c r="O53" s="159"/>
      <c r="P53" s="25" t="str">
        <f t="shared" si="2"/>
        <v/>
      </c>
      <c r="Q53" s="166" t="str">
        <f t="shared" si="3"/>
        <v/>
      </c>
      <c r="R53" s="178" t="str">
        <f t="shared" si="5"/>
        <v/>
      </c>
      <c r="S53" s="26" t="str">
        <f t="shared" si="4"/>
        <v/>
      </c>
    </row>
    <row r="54" spans="1:19" ht="15.75" thickBot="1" x14ac:dyDescent="0.3">
      <c r="A54" s="79">
        <v>40</v>
      </c>
      <c r="B54" s="80"/>
      <c r="C54" s="81"/>
      <c r="D54" s="82"/>
      <c r="E54" s="83"/>
      <c r="F54" s="84"/>
      <c r="G54" s="85"/>
      <c r="H54" s="85"/>
      <c r="I54" s="85"/>
      <c r="J54" s="85"/>
      <c r="K54" s="85"/>
      <c r="L54" s="84"/>
      <c r="M54" s="160"/>
      <c r="N54" s="84"/>
      <c r="O54" s="161"/>
      <c r="P54" s="27" t="str">
        <f t="shared" si="2"/>
        <v/>
      </c>
      <c r="Q54" s="168" t="str">
        <f t="shared" si="3"/>
        <v/>
      </c>
      <c r="R54" s="179" t="str">
        <f t="shared" si="5"/>
        <v/>
      </c>
      <c r="S54" s="28" t="str">
        <f t="shared" si="4"/>
        <v/>
      </c>
    </row>
    <row r="56" spans="1:19" x14ac:dyDescent="0.25">
      <c r="B56" s="9" t="s">
        <v>92</v>
      </c>
      <c r="D56" s="9" t="s">
        <v>88</v>
      </c>
    </row>
    <row r="57" spans="1:19" x14ac:dyDescent="0.25">
      <c r="B57" s="9">
        <v>1</v>
      </c>
      <c r="D57" s="9" t="s">
        <v>87</v>
      </c>
    </row>
    <row r="58" spans="1:19" x14ac:dyDescent="0.25">
      <c r="B58" s="9">
        <v>2</v>
      </c>
      <c r="D58" s="9" t="s">
        <v>89</v>
      </c>
    </row>
    <row r="59" spans="1:19" x14ac:dyDescent="0.25">
      <c r="A59" s="31"/>
    </row>
  </sheetData>
  <sheetProtection password="A925" sheet="1" objects="1" scenarios="1" formatColumns="0" formatRows="0"/>
  <conditionalFormatting sqref="E15:O54">
    <cfRule type="expression" dxfId="4" priority="14" stopIfTrue="1">
      <formula>E15&gt;E$11</formula>
    </cfRule>
  </conditionalFormatting>
  <conditionalFormatting sqref="D6 E5 N1 P1">
    <cfRule type="containsBlanks" dxfId="3" priority="13" stopIfTrue="1">
      <formula>LEN(TRIM(D1))=0</formula>
    </cfRule>
  </conditionalFormatting>
  <conditionalFormatting sqref="C15:C54">
    <cfRule type="expression" dxfId="2" priority="441">
      <formula>AND(SUM($D15:$O15)&lt;&gt;0,$C15="")</formula>
    </cfRule>
  </conditionalFormatting>
  <conditionalFormatting sqref="D15:O54">
    <cfRule type="expression" dxfId="1" priority="442" stopIfTrue="1">
      <formula>AND($B15&lt;&gt;"",$C15="да",$D15="")</formula>
    </cfRule>
    <cfRule type="expression" dxfId="0" priority="443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O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S59"/>
  <sheetViews>
    <sheetView view="pageBreakPreview" topLeftCell="A13" zoomScale="90" zoomScaleNormal="100" zoomScaleSheetLayoutView="90" workbookViewId="0">
      <selection activeCell="B15" sqref="B15:B42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ht="30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80" t="s">
        <v>137</v>
      </c>
      <c r="N1" s="89" t="s">
        <v>146</v>
      </c>
      <c r="O1" s="32" t="s">
        <v>15</v>
      </c>
      <c r="P1" s="90" t="s">
        <v>147</v>
      </c>
      <c r="R1" s="36" t="s">
        <v>0</v>
      </c>
    </row>
    <row r="2" spans="1:19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S2" s="9" t="s">
        <v>8</v>
      </c>
    </row>
    <row r="3" spans="1:19" x14ac:dyDescent="0.25">
      <c r="A3" s="32"/>
      <c r="B3" s="32"/>
      <c r="C3" s="34"/>
      <c r="D3" s="34" t="s">
        <v>5</v>
      </c>
      <c r="E3" s="35" t="s">
        <v>142</v>
      </c>
      <c r="F3" s="35"/>
      <c r="G3" s="35"/>
      <c r="H3" s="35"/>
      <c r="I3" s="35"/>
      <c r="J3" s="35"/>
      <c r="K3" s="35"/>
      <c r="L3" s="35"/>
      <c r="M3" s="32"/>
      <c r="N3" s="32"/>
      <c r="O3" s="32"/>
      <c r="P3" s="32"/>
      <c r="Q3" s="32"/>
      <c r="R3" s="32"/>
      <c r="S3" s="9" t="s">
        <v>23</v>
      </c>
    </row>
    <row r="4" spans="1:19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9" t="s">
        <v>107</v>
      </c>
    </row>
    <row r="5" spans="1:19" x14ac:dyDescent="0.25">
      <c r="A5" s="44"/>
      <c r="B5" s="44"/>
      <c r="C5" s="44"/>
      <c r="D5" s="34" t="s">
        <v>106</v>
      </c>
      <c r="E5" s="88" t="s">
        <v>148</v>
      </c>
      <c r="F5" s="35"/>
      <c r="G5" s="35"/>
      <c r="H5" s="35"/>
      <c r="I5" s="35"/>
      <c r="J5" s="35"/>
      <c r="K5" s="35"/>
      <c r="L5" s="35"/>
      <c r="M5" s="32"/>
      <c r="N5" s="32"/>
      <c r="O5" s="32"/>
      <c r="P5" s="11" t="s">
        <v>13</v>
      </c>
      <c r="Q5" s="11" t="s">
        <v>97</v>
      </c>
      <c r="S5" s="9" t="s">
        <v>108</v>
      </c>
    </row>
    <row r="6" spans="1:19" x14ac:dyDescent="0.25">
      <c r="A6" s="12"/>
      <c r="B6" s="55" t="s">
        <v>8</v>
      </c>
      <c r="D6" s="88" t="s">
        <v>23</v>
      </c>
      <c r="E6" s="10"/>
      <c r="F6" s="10"/>
      <c r="O6" s="11"/>
      <c r="P6" s="13" t="s">
        <v>127</v>
      </c>
      <c r="Q6" s="13"/>
      <c r="S6" s="9" t="s">
        <v>109</v>
      </c>
    </row>
    <row r="7" spans="1:19" x14ac:dyDescent="0.25">
      <c r="A7" s="14"/>
      <c r="B7" s="9" t="s">
        <v>10</v>
      </c>
      <c r="O7" s="15"/>
      <c r="P7" s="15">
        <v>15</v>
      </c>
      <c r="Q7" s="13" t="s">
        <v>98</v>
      </c>
      <c r="S7" s="9" t="s">
        <v>110</v>
      </c>
    </row>
    <row r="8" spans="1:19" x14ac:dyDescent="0.25">
      <c r="A8" s="14"/>
      <c r="B8" s="9" t="s">
        <v>14</v>
      </c>
      <c r="O8" s="15"/>
      <c r="P8" s="15">
        <v>12</v>
      </c>
      <c r="Q8" s="13" t="s">
        <v>99</v>
      </c>
      <c r="S8" s="9" t="s">
        <v>111</v>
      </c>
    </row>
    <row r="9" spans="1:19" x14ac:dyDescent="0.25">
      <c r="A9" s="14"/>
      <c r="B9" s="16" t="s">
        <v>11</v>
      </c>
      <c r="O9" s="15"/>
      <c r="P9" s="15">
        <v>8</v>
      </c>
      <c r="Q9" s="13" t="s">
        <v>100</v>
      </c>
      <c r="S9" s="9" t="s">
        <v>112</v>
      </c>
    </row>
    <row r="10" spans="1:19" x14ac:dyDescent="0.25">
      <c r="A10" s="14"/>
      <c r="B10" s="9" t="s">
        <v>81</v>
      </c>
      <c r="O10" s="15"/>
      <c r="P10" s="15">
        <v>0</v>
      </c>
      <c r="Q10" s="13" t="s">
        <v>101</v>
      </c>
      <c r="R10" s="17"/>
      <c r="S10" s="17"/>
    </row>
    <row r="11" spans="1:19" x14ac:dyDescent="0.25">
      <c r="A11" s="12"/>
      <c r="B11" s="13"/>
      <c r="C11" s="13"/>
      <c r="D11" s="11" t="s">
        <v>12</v>
      </c>
      <c r="E11" s="48">
        <v>1</v>
      </c>
      <c r="F11" s="48">
        <v>1</v>
      </c>
      <c r="G11" s="48">
        <v>1</v>
      </c>
      <c r="H11" s="48">
        <v>1</v>
      </c>
      <c r="I11" s="48">
        <v>1</v>
      </c>
      <c r="J11" s="48">
        <v>1</v>
      </c>
      <c r="K11" s="48">
        <v>1</v>
      </c>
      <c r="L11" s="48">
        <v>1</v>
      </c>
      <c r="M11" s="48">
        <v>1</v>
      </c>
      <c r="N11" s="48">
        <v>2</v>
      </c>
      <c r="O11" s="48">
        <v>5</v>
      </c>
      <c r="R11" s="17"/>
      <c r="S11" s="18" t="s">
        <v>16</v>
      </c>
    </row>
    <row r="12" spans="1:19" x14ac:dyDescent="0.25">
      <c r="A12" s="12"/>
      <c r="B12" s="13"/>
      <c r="C12" s="13"/>
      <c r="D12" s="11" t="s">
        <v>113</v>
      </c>
      <c r="E12" s="185">
        <f t="shared" ref="E12:J12" si="0">IF(COUNTIF($D$15:$D$54,"&gt;0")=0,"",SUMIFS(E$15:E$54,$D$15:$D$54,"&gt;0")/COUNTIF($D$15:$D$54,"&gt;0"))</f>
        <v>0.66666666666666663</v>
      </c>
      <c r="F12" s="185">
        <f t="shared" si="0"/>
        <v>1</v>
      </c>
      <c r="G12" s="185">
        <f t="shared" si="0"/>
        <v>0.66666666666666663</v>
      </c>
      <c r="H12" s="185">
        <f t="shared" si="0"/>
        <v>0.33333333333333331</v>
      </c>
      <c r="I12" s="185">
        <f t="shared" si="0"/>
        <v>0.66666666666666663</v>
      </c>
      <c r="J12" s="185">
        <f t="shared" si="0"/>
        <v>1</v>
      </c>
      <c r="K12" s="185">
        <f>IF(COUNTIF($D$15:$D$54,"&gt;0")=0,"",SUMIFS(K$15:K$54,$D$15:$D$54,"&gt;0")/COUNTIF($D$15:$D$54,"&gt;0"))</f>
        <v>1</v>
      </c>
      <c r="L12" s="185">
        <f>IF(COUNTIF($D$15:$D$54,"&gt;0")=0,"",SUMIFS(L$15:L$54,$D$15:$D$54,"&gt;0")/COUNTIF($D$15:$D$54,"&gt;0"))</f>
        <v>1</v>
      </c>
      <c r="M12" s="185">
        <f>IF(COUNTIF($D$15:$D$54,"&gt;0")=0,"",SUMIFS(M$15:M$54,$D$15:$D$54,"&gt;0")/COUNTIF($D$15:$D$54,"&gt;0"))</f>
        <v>1</v>
      </c>
      <c r="N12" s="185">
        <f>IF(COUNTIF($D$15:$D$54,"&gt;0")=0,"",SUMIFS(N$15:N$54,$D$15:$D$54,"&gt;0")/COUNTIF($D$15:$D$54,"&gt;0"))</f>
        <v>1.3333333333333333</v>
      </c>
      <c r="O12" s="185">
        <f>IF(COUNTIF($D$15:$D$54,"&gt;0")=0,"",SUMIFS(O$15:O$54,$D$15:$D$54,"&gt;0")/COUNTIF($D$15:$D$54,"&gt;0"))</f>
        <v>1</v>
      </c>
      <c r="R12" s="17"/>
      <c r="S12" s="18"/>
    </row>
    <row r="13" spans="1:19" ht="15.75" thickBot="1" x14ac:dyDescent="0.3">
      <c r="A13" s="12"/>
      <c r="B13" s="49"/>
      <c r="C13" s="49"/>
      <c r="D13" s="50" t="s">
        <v>114</v>
      </c>
      <c r="E13" s="186">
        <f t="shared" ref="E13:O13" si="1">IF(COUNTIF($D$15:$D$54,"&gt;0")=0,"",E12/E11)</f>
        <v>0.66666666666666663</v>
      </c>
      <c r="F13" s="186">
        <f t="shared" si="1"/>
        <v>1</v>
      </c>
      <c r="G13" s="186">
        <f t="shared" si="1"/>
        <v>0.66666666666666663</v>
      </c>
      <c r="H13" s="186">
        <f t="shared" si="1"/>
        <v>0.33333333333333331</v>
      </c>
      <c r="I13" s="186">
        <f t="shared" si="1"/>
        <v>0.66666666666666663</v>
      </c>
      <c r="J13" s="186">
        <f t="shared" si="1"/>
        <v>1</v>
      </c>
      <c r="K13" s="186">
        <f t="shared" si="1"/>
        <v>1</v>
      </c>
      <c r="L13" s="186">
        <f t="shared" si="1"/>
        <v>1</v>
      </c>
      <c r="M13" s="186">
        <f t="shared" si="1"/>
        <v>1</v>
      </c>
      <c r="N13" s="186">
        <f t="shared" si="1"/>
        <v>0.66666666666666663</v>
      </c>
      <c r="O13" s="186">
        <f t="shared" si="1"/>
        <v>0.2</v>
      </c>
      <c r="R13" s="17"/>
      <c r="S13" s="18"/>
    </row>
    <row r="14" spans="1:19" ht="60.75" thickBot="1" x14ac:dyDescent="0.3">
      <c r="A14" s="173" t="s">
        <v>1</v>
      </c>
      <c r="B14" s="174" t="s">
        <v>2</v>
      </c>
      <c r="C14" s="174" t="s">
        <v>128</v>
      </c>
      <c r="D14" s="174" t="s">
        <v>3</v>
      </c>
      <c r="E14" s="174">
        <v>1</v>
      </c>
      <c r="F14" s="175">
        <v>2</v>
      </c>
      <c r="G14" s="174">
        <v>3</v>
      </c>
      <c r="H14" s="175">
        <v>4</v>
      </c>
      <c r="I14" s="174">
        <v>5</v>
      </c>
      <c r="J14" s="175">
        <v>6</v>
      </c>
      <c r="K14" s="174">
        <v>7</v>
      </c>
      <c r="L14" s="175">
        <v>8</v>
      </c>
      <c r="M14" s="174">
        <v>9</v>
      </c>
      <c r="N14" s="175">
        <v>10</v>
      </c>
      <c r="O14" s="174">
        <v>11</v>
      </c>
      <c r="P14" s="176" t="s">
        <v>4</v>
      </c>
      <c r="Q14" s="176" t="str">
        <f>Q5</f>
        <v>Оценка</v>
      </c>
      <c r="R14" s="176" t="s">
        <v>91</v>
      </c>
      <c r="S14" s="172" t="s">
        <v>90</v>
      </c>
    </row>
    <row r="15" spans="1:19" x14ac:dyDescent="0.25">
      <c r="A15" s="65">
        <v>1</v>
      </c>
      <c r="B15" s="193"/>
      <c r="C15" s="67"/>
      <c r="D15" s="68"/>
      <c r="E15" s="69"/>
      <c r="F15" s="70"/>
      <c r="G15" s="71"/>
      <c r="H15" s="169"/>
      <c r="I15" s="169"/>
      <c r="J15" s="169"/>
      <c r="K15" s="169"/>
      <c r="L15" s="148"/>
      <c r="M15" s="69"/>
      <c r="N15" s="70"/>
      <c r="O15" s="151"/>
      <c r="P15" s="163" t="str">
        <f>IF(SUM(D15)&gt;0,SUM(E15:O15),"")</f>
        <v/>
      </c>
      <c r="Q15" s="187" t="str">
        <f>IF(SUM(D15)&gt;0,IF(P15&gt;=$P$7,$Q$7,IF(P15&gt;=$P$8,$Q$8,IF(P15&gt;=$P$9,$Q$9,$Q$10))),"")</f>
        <v/>
      </c>
      <c r="R15" s="177" t="str">
        <f>IF(B15="","",IF(AND(SUM($D15)=0,COUNTA($E15:$O15)&gt;0),$D$57,IF(OR(E15&gt;E$11,F15&gt;F$11,G15&gt;G$11,H15&gt;H$11,I15&gt;I$11,J15&gt;J$11,K15&gt;K$11,L15&gt;L$11,M15&gt;M$11,N15&gt;N$11,O15&gt;O$11),$D$58,"нет")))</f>
        <v/>
      </c>
      <c r="S15" s="190" t="str">
        <f>IF(R15="","",IF(R15="нет",0,1))</f>
        <v/>
      </c>
    </row>
    <row r="16" spans="1:19" x14ac:dyDescent="0.25">
      <c r="A16" s="72">
        <v>2</v>
      </c>
      <c r="B16" s="194"/>
      <c r="C16" s="74"/>
      <c r="D16" s="75"/>
      <c r="E16" s="76"/>
      <c r="F16" s="77"/>
      <c r="G16" s="78"/>
      <c r="H16" s="170"/>
      <c r="I16" s="170"/>
      <c r="J16" s="170"/>
      <c r="K16" s="170"/>
      <c r="L16" s="149"/>
      <c r="M16" s="76"/>
      <c r="N16" s="77"/>
      <c r="O16" s="152"/>
      <c r="P16" s="165" t="str">
        <f t="shared" ref="P16:P54" si="2">IF(SUM(D16)&gt;0,SUM(E16:O16),"")</f>
        <v/>
      </c>
      <c r="Q16" s="188" t="str">
        <f t="shared" ref="Q16:Q54" si="3">IF(SUM(D16)&gt;0,IF(P16&gt;=$P$7,$Q$7,IF(P16&gt;=$P$8,$Q$8,IF(P16&gt;=$P$9,$Q$9,$Q$10))),"")</f>
        <v/>
      </c>
      <c r="R16" s="178" t="str">
        <f>IF(B16="","",IF(AND(SUM($D16)=0,COUNTA($E16:$O16)&gt;0),$D$57,IF(OR(E16&gt;E$11,F16&gt;F$11,G16&gt;G$11,H16&gt;H$11,I16&gt;I$11,J16&gt;J$11,K16&gt;K$11,L16&gt;L$11,M16&gt;M$11,N16&gt;N$11,O16&gt;O$11),$D$58,"нет")))</f>
        <v/>
      </c>
      <c r="S16" s="191" t="str">
        <f t="shared" ref="S16:S39" si="4">IF(R16="","",IF(R16="нет",0,1))</f>
        <v/>
      </c>
    </row>
    <row r="17" spans="1:19" x14ac:dyDescent="0.25">
      <c r="A17" s="72">
        <v>3</v>
      </c>
      <c r="B17" s="195"/>
      <c r="C17" s="74"/>
      <c r="D17" s="75"/>
      <c r="E17" s="76"/>
      <c r="F17" s="77"/>
      <c r="G17" s="78"/>
      <c r="H17" s="170"/>
      <c r="I17" s="170"/>
      <c r="J17" s="170"/>
      <c r="K17" s="170"/>
      <c r="L17" s="149"/>
      <c r="M17" s="76"/>
      <c r="N17" s="77"/>
      <c r="O17" s="152"/>
      <c r="P17" s="165" t="str">
        <f t="shared" si="2"/>
        <v/>
      </c>
      <c r="Q17" s="188" t="str">
        <f t="shared" si="3"/>
        <v/>
      </c>
      <c r="R17" s="178" t="str">
        <f>IF(B17="","",IF(AND(SUM($D17)=0,COUNTA($E17:$O17)&gt;0),$D$57,IF(OR(E17&gt;E$11,F17&gt;F$11,G17&gt;G$11,H17&gt;H$11,I17&gt;I$11,J17&gt;J$11,K17&gt;K$11,L17&gt;L$11,M17&gt;M$11,N17&gt;N$11,O17&gt;O$11),$D$58,"нет")))</f>
        <v/>
      </c>
      <c r="S17" s="191" t="str">
        <f t="shared" si="4"/>
        <v/>
      </c>
    </row>
    <row r="18" spans="1:19" x14ac:dyDescent="0.25">
      <c r="A18" s="72">
        <v>4</v>
      </c>
      <c r="B18" s="194"/>
      <c r="C18" s="74"/>
      <c r="D18" s="75"/>
      <c r="E18" s="76"/>
      <c r="F18" s="77"/>
      <c r="G18" s="78"/>
      <c r="H18" s="170"/>
      <c r="I18" s="170"/>
      <c r="J18" s="170"/>
      <c r="K18" s="170"/>
      <c r="L18" s="149"/>
      <c r="M18" s="76"/>
      <c r="N18" s="77"/>
      <c r="O18" s="152"/>
      <c r="P18" s="165" t="str">
        <f t="shared" si="2"/>
        <v/>
      </c>
      <c r="Q18" s="188" t="str">
        <f t="shared" si="3"/>
        <v/>
      </c>
      <c r="R18" s="178" t="str">
        <f>IF(B18="","",IF(AND(SUM($D18)=0,COUNTA($E18:$O18)&gt;0),$D$57,IF(OR(E18&gt;E$11,F18&gt;F$11,G18&gt;G$11,H18&gt;H$11,I18&gt;I$11,J18&gt;J$11,K18&gt;K$11,L18&gt;L$11,M18&gt;M$11,N18&gt;N$11,O18&gt;O$11),$D$58,"нет")))</f>
        <v/>
      </c>
      <c r="S18" s="191" t="str">
        <f t="shared" si="4"/>
        <v/>
      </c>
    </row>
    <row r="19" spans="1:19" ht="15.75" thickBot="1" x14ac:dyDescent="0.3">
      <c r="A19" s="79">
        <v>5</v>
      </c>
      <c r="B19" s="194"/>
      <c r="C19" s="81"/>
      <c r="D19" s="82"/>
      <c r="E19" s="83"/>
      <c r="F19" s="84"/>
      <c r="G19" s="85"/>
      <c r="H19" s="171"/>
      <c r="I19" s="171"/>
      <c r="J19" s="171"/>
      <c r="K19" s="171"/>
      <c r="L19" s="150"/>
      <c r="M19" s="83"/>
      <c r="N19" s="84"/>
      <c r="O19" s="153"/>
      <c r="P19" s="167" t="str">
        <f t="shared" si="2"/>
        <v/>
      </c>
      <c r="Q19" s="189" t="str">
        <f t="shared" si="3"/>
        <v/>
      </c>
      <c r="R19" s="179" t="str">
        <f>IF(B19="","",IF(AND(SUM($D19)=0,COUNTA($E19:$O19)&gt;0),$D$57,IF(OR(E19&gt;E$11,F19&gt;F$11,G19&gt;G$11,H19&gt;H$11,I19&gt;I$11,J19&gt;J$11,K19&gt;K$11,L19&gt;L$11,M19&gt;M$11,N19&gt;N$11,O19&gt;O$11),$D$58,"нет")))</f>
        <v/>
      </c>
      <c r="S19" s="192" t="str">
        <f t="shared" si="4"/>
        <v/>
      </c>
    </row>
    <row r="20" spans="1:19" x14ac:dyDescent="0.25">
      <c r="A20" s="86">
        <v>6</v>
      </c>
      <c r="B20" s="194"/>
      <c r="C20" s="67"/>
      <c r="D20" s="68"/>
      <c r="E20" s="69"/>
      <c r="F20" s="70"/>
      <c r="G20" s="71"/>
      <c r="H20" s="169"/>
      <c r="I20" s="169"/>
      <c r="J20" s="169"/>
      <c r="K20" s="169"/>
      <c r="L20" s="148"/>
      <c r="M20" s="69"/>
      <c r="N20" s="70"/>
      <c r="O20" s="151"/>
      <c r="P20" s="29" t="str">
        <f t="shared" si="2"/>
        <v/>
      </c>
      <c r="Q20" s="164" t="str">
        <f t="shared" si="3"/>
        <v/>
      </c>
      <c r="R20" s="177" t="str">
        <f t="shared" ref="R20:R54" si="5">IF(B20="","",IF(AND(SUM($D20)=0,COUNTA($E20:$O20)&gt;0),$D$57,IF(OR(E20&gt;E$11,F20&gt;F$11,G20&gt;G$11,H20&gt;H$11,I20&gt;I$11,J20&gt;J$11,K20&gt;K$11,L20&gt;L$11,M20&gt;M$11,N20&gt;N$11,O20&gt;O$11),$D$58,"нет")))</f>
        <v/>
      </c>
      <c r="S20" s="24" t="str">
        <f t="shared" si="4"/>
        <v/>
      </c>
    </row>
    <row r="21" spans="1:19" x14ac:dyDescent="0.25">
      <c r="A21" s="72">
        <v>7</v>
      </c>
      <c r="B21" s="194"/>
      <c r="C21" s="74"/>
      <c r="D21" s="75"/>
      <c r="E21" s="76"/>
      <c r="F21" s="77"/>
      <c r="G21" s="78"/>
      <c r="H21" s="170"/>
      <c r="I21" s="170"/>
      <c r="J21" s="170"/>
      <c r="K21" s="170"/>
      <c r="L21" s="149"/>
      <c r="M21" s="76"/>
      <c r="N21" s="77"/>
      <c r="O21" s="152"/>
      <c r="P21" s="25" t="str">
        <f t="shared" si="2"/>
        <v/>
      </c>
      <c r="Q21" s="166" t="str">
        <f t="shared" si="3"/>
        <v/>
      </c>
      <c r="R21" s="178" t="str">
        <f t="shared" si="5"/>
        <v/>
      </c>
      <c r="S21" s="26" t="str">
        <f t="shared" si="4"/>
        <v/>
      </c>
    </row>
    <row r="22" spans="1:19" x14ac:dyDescent="0.25">
      <c r="A22" s="72">
        <v>8</v>
      </c>
      <c r="B22" s="194"/>
      <c r="C22" s="74"/>
      <c r="D22" s="75"/>
      <c r="E22" s="76"/>
      <c r="F22" s="77"/>
      <c r="G22" s="78"/>
      <c r="H22" s="170"/>
      <c r="I22" s="170"/>
      <c r="J22" s="170"/>
      <c r="K22" s="170"/>
      <c r="L22" s="149"/>
      <c r="M22" s="76"/>
      <c r="N22" s="77"/>
      <c r="O22" s="152"/>
      <c r="P22" s="25" t="str">
        <f t="shared" si="2"/>
        <v/>
      </c>
      <c r="Q22" s="166" t="str">
        <f t="shared" si="3"/>
        <v/>
      </c>
      <c r="R22" s="178" t="str">
        <f t="shared" si="5"/>
        <v/>
      </c>
      <c r="S22" s="26" t="str">
        <f t="shared" si="4"/>
        <v/>
      </c>
    </row>
    <row r="23" spans="1:19" x14ac:dyDescent="0.25">
      <c r="A23" s="72">
        <v>9</v>
      </c>
      <c r="B23" s="194"/>
      <c r="C23" s="74"/>
      <c r="D23" s="75"/>
      <c r="E23" s="76"/>
      <c r="F23" s="77"/>
      <c r="G23" s="78"/>
      <c r="H23" s="170"/>
      <c r="I23" s="170"/>
      <c r="J23" s="170"/>
      <c r="K23" s="170"/>
      <c r="L23" s="149"/>
      <c r="M23" s="76"/>
      <c r="N23" s="77"/>
      <c r="O23" s="152"/>
      <c r="P23" s="25" t="str">
        <f t="shared" si="2"/>
        <v/>
      </c>
      <c r="Q23" s="166" t="str">
        <f t="shared" si="3"/>
        <v/>
      </c>
      <c r="R23" s="178" t="str">
        <f t="shared" si="5"/>
        <v/>
      </c>
      <c r="S23" s="26" t="str">
        <f t="shared" si="4"/>
        <v/>
      </c>
    </row>
    <row r="24" spans="1:19" ht="15.75" thickBot="1" x14ac:dyDescent="0.3">
      <c r="A24" s="87">
        <v>10</v>
      </c>
      <c r="B24" s="194"/>
      <c r="C24" s="81"/>
      <c r="D24" s="82"/>
      <c r="E24" s="83"/>
      <c r="F24" s="84"/>
      <c r="G24" s="85"/>
      <c r="H24" s="171"/>
      <c r="I24" s="171"/>
      <c r="J24" s="171"/>
      <c r="K24" s="171"/>
      <c r="L24" s="150"/>
      <c r="M24" s="83"/>
      <c r="N24" s="84"/>
      <c r="O24" s="153"/>
      <c r="P24" s="30" t="str">
        <f t="shared" si="2"/>
        <v/>
      </c>
      <c r="Q24" s="168" t="str">
        <f t="shared" si="3"/>
        <v/>
      </c>
      <c r="R24" s="179" t="str">
        <f t="shared" si="5"/>
        <v/>
      </c>
      <c r="S24" s="28" t="str">
        <f t="shared" si="4"/>
        <v/>
      </c>
    </row>
    <row r="25" spans="1:19" x14ac:dyDescent="0.25">
      <c r="A25" s="65">
        <v>11</v>
      </c>
      <c r="B25" s="194"/>
      <c r="C25" s="67"/>
      <c r="D25" s="68"/>
      <c r="E25" s="69"/>
      <c r="F25" s="70"/>
      <c r="G25" s="71"/>
      <c r="H25" s="169"/>
      <c r="I25" s="169"/>
      <c r="J25" s="169"/>
      <c r="K25" s="169"/>
      <c r="L25" s="148"/>
      <c r="M25" s="69"/>
      <c r="N25" s="70"/>
      <c r="O25" s="151"/>
      <c r="P25" s="23" t="str">
        <f t="shared" si="2"/>
        <v/>
      </c>
      <c r="Q25" s="164" t="str">
        <f t="shared" si="3"/>
        <v/>
      </c>
      <c r="R25" s="177" t="str">
        <f t="shared" si="5"/>
        <v/>
      </c>
      <c r="S25" s="24" t="str">
        <f t="shared" si="4"/>
        <v/>
      </c>
    </row>
    <row r="26" spans="1:19" x14ac:dyDescent="0.25">
      <c r="A26" s="72">
        <v>12</v>
      </c>
      <c r="B26" s="194"/>
      <c r="C26" s="74"/>
      <c r="D26" s="75"/>
      <c r="E26" s="76"/>
      <c r="F26" s="77"/>
      <c r="G26" s="78"/>
      <c r="H26" s="170"/>
      <c r="I26" s="170"/>
      <c r="J26" s="170"/>
      <c r="K26" s="170"/>
      <c r="L26" s="149"/>
      <c r="M26" s="76"/>
      <c r="N26" s="77"/>
      <c r="O26" s="152"/>
      <c r="P26" s="25" t="str">
        <f t="shared" si="2"/>
        <v/>
      </c>
      <c r="Q26" s="166" t="str">
        <f t="shared" si="3"/>
        <v/>
      </c>
      <c r="R26" s="178" t="str">
        <f t="shared" si="5"/>
        <v/>
      </c>
      <c r="S26" s="26" t="str">
        <f t="shared" si="4"/>
        <v/>
      </c>
    </row>
    <row r="27" spans="1:19" x14ac:dyDescent="0.25">
      <c r="A27" s="72">
        <v>13</v>
      </c>
      <c r="B27" s="194"/>
      <c r="C27" s="74" t="s">
        <v>150</v>
      </c>
      <c r="D27" s="75">
        <v>3</v>
      </c>
      <c r="E27" s="76">
        <v>1</v>
      </c>
      <c r="F27" s="77">
        <v>1</v>
      </c>
      <c r="G27" s="78">
        <v>1</v>
      </c>
      <c r="H27" s="170">
        <v>0</v>
      </c>
      <c r="I27" s="170">
        <v>1</v>
      </c>
      <c r="J27" s="170">
        <v>1</v>
      </c>
      <c r="K27" s="170">
        <v>1</v>
      </c>
      <c r="L27" s="149">
        <v>1</v>
      </c>
      <c r="M27" s="76">
        <v>1</v>
      </c>
      <c r="N27" s="77">
        <v>2</v>
      </c>
      <c r="O27" s="152">
        <v>0</v>
      </c>
      <c r="P27" s="25">
        <f t="shared" si="2"/>
        <v>10</v>
      </c>
      <c r="Q27" s="166" t="str">
        <f t="shared" si="3"/>
        <v>"3"</v>
      </c>
      <c r="R27" s="178" t="str">
        <f t="shared" si="5"/>
        <v/>
      </c>
      <c r="S27" s="26" t="str">
        <f t="shared" si="4"/>
        <v/>
      </c>
    </row>
    <row r="28" spans="1:19" x14ac:dyDescent="0.25">
      <c r="A28" s="72">
        <v>14</v>
      </c>
      <c r="B28" s="194"/>
      <c r="C28" s="74"/>
      <c r="D28" s="75"/>
      <c r="E28" s="76"/>
      <c r="F28" s="77"/>
      <c r="G28" s="78"/>
      <c r="H28" s="170"/>
      <c r="I28" s="170"/>
      <c r="J28" s="170"/>
      <c r="K28" s="170"/>
      <c r="L28" s="149"/>
      <c r="M28" s="76"/>
      <c r="N28" s="77"/>
      <c r="O28" s="152"/>
      <c r="P28" s="25" t="str">
        <f t="shared" si="2"/>
        <v/>
      </c>
      <c r="Q28" s="166" t="str">
        <f t="shared" si="3"/>
        <v/>
      </c>
      <c r="R28" s="178" t="str">
        <f t="shared" si="5"/>
        <v/>
      </c>
      <c r="S28" s="26" t="str">
        <f t="shared" si="4"/>
        <v/>
      </c>
    </row>
    <row r="29" spans="1:19" ht="15.75" thickBot="1" x14ac:dyDescent="0.3">
      <c r="A29" s="79">
        <v>15</v>
      </c>
      <c r="B29" s="194"/>
      <c r="C29" s="81"/>
      <c r="D29" s="82"/>
      <c r="E29" s="83"/>
      <c r="F29" s="84"/>
      <c r="G29" s="85"/>
      <c r="H29" s="171"/>
      <c r="I29" s="171"/>
      <c r="J29" s="171"/>
      <c r="K29" s="171"/>
      <c r="L29" s="150"/>
      <c r="M29" s="83"/>
      <c r="N29" s="84"/>
      <c r="O29" s="153"/>
      <c r="P29" s="27" t="str">
        <f t="shared" si="2"/>
        <v/>
      </c>
      <c r="Q29" s="168" t="str">
        <f t="shared" si="3"/>
        <v/>
      </c>
      <c r="R29" s="179" t="str">
        <f t="shared" si="5"/>
        <v/>
      </c>
      <c r="S29" s="28" t="str">
        <f t="shared" si="4"/>
        <v/>
      </c>
    </row>
    <row r="30" spans="1:19" x14ac:dyDescent="0.25">
      <c r="A30" s="86">
        <v>16</v>
      </c>
      <c r="B30" s="194"/>
      <c r="C30" s="67"/>
      <c r="D30" s="68"/>
      <c r="E30" s="69"/>
      <c r="F30" s="70"/>
      <c r="G30" s="71"/>
      <c r="H30" s="169"/>
      <c r="I30" s="169"/>
      <c r="J30" s="169"/>
      <c r="K30" s="169"/>
      <c r="L30" s="148"/>
      <c r="M30" s="69"/>
      <c r="N30" s="70"/>
      <c r="O30" s="151"/>
      <c r="P30" s="29" t="str">
        <f t="shared" si="2"/>
        <v/>
      </c>
      <c r="Q30" s="164" t="str">
        <f t="shared" si="3"/>
        <v/>
      </c>
      <c r="R30" s="177" t="str">
        <f t="shared" si="5"/>
        <v/>
      </c>
      <c r="S30" s="24" t="str">
        <f t="shared" si="4"/>
        <v/>
      </c>
    </row>
    <row r="31" spans="1:19" x14ac:dyDescent="0.25">
      <c r="A31" s="72">
        <v>17</v>
      </c>
      <c r="B31" s="194"/>
      <c r="C31" s="74"/>
      <c r="D31" s="75"/>
      <c r="E31" s="76"/>
      <c r="F31" s="77"/>
      <c r="G31" s="78"/>
      <c r="H31" s="170"/>
      <c r="I31" s="170"/>
      <c r="J31" s="170"/>
      <c r="K31" s="170"/>
      <c r="L31" s="149"/>
      <c r="M31" s="76"/>
      <c r="N31" s="77"/>
      <c r="O31" s="152"/>
      <c r="P31" s="25" t="str">
        <f t="shared" si="2"/>
        <v/>
      </c>
      <c r="Q31" s="166" t="str">
        <f t="shared" si="3"/>
        <v/>
      </c>
      <c r="R31" s="178" t="str">
        <f t="shared" si="5"/>
        <v/>
      </c>
      <c r="S31" s="26" t="str">
        <f t="shared" si="4"/>
        <v/>
      </c>
    </row>
    <row r="32" spans="1:19" x14ac:dyDescent="0.25">
      <c r="A32" s="72">
        <v>18</v>
      </c>
      <c r="B32" s="194"/>
      <c r="C32" s="74" t="s">
        <v>150</v>
      </c>
      <c r="D32" s="75">
        <v>2</v>
      </c>
      <c r="E32" s="76">
        <v>1</v>
      </c>
      <c r="F32" s="77">
        <v>1</v>
      </c>
      <c r="G32" s="78">
        <v>1</v>
      </c>
      <c r="H32" s="170">
        <v>1</v>
      </c>
      <c r="I32" s="170">
        <v>1</v>
      </c>
      <c r="J32" s="170">
        <v>1</v>
      </c>
      <c r="K32" s="170">
        <v>1</v>
      </c>
      <c r="L32" s="149">
        <v>1</v>
      </c>
      <c r="M32" s="76">
        <v>1</v>
      </c>
      <c r="N32" s="77">
        <v>0</v>
      </c>
      <c r="O32" s="152">
        <v>0</v>
      </c>
      <c r="P32" s="25">
        <f t="shared" si="2"/>
        <v>9</v>
      </c>
      <c r="Q32" s="166" t="str">
        <f t="shared" si="3"/>
        <v>"3"</v>
      </c>
      <c r="R32" s="178" t="str">
        <f t="shared" si="5"/>
        <v/>
      </c>
      <c r="S32" s="26" t="str">
        <f t="shared" si="4"/>
        <v/>
      </c>
    </row>
    <row r="33" spans="1:19" x14ac:dyDescent="0.25">
      <c r="A33" s="72">
        <v>19</v>
      </c>
      <c r="B33" s="194"/>
      <c r="C33" s="74"/>
      <c r="D33" s="75"/>
      <c r="E33" s="76"/>
      <c r="F33" s="77"/>
      <c r="G33" s="78"/>
      <c r="H33" s="170"/>
      <c r="I33" s="170"/>
      <c r="J33" s="170"/>
      <c r="K33" s="170"/>
      <c r="L33" s="149"/>
      <c r="M33" s="76"/>
      <c r="N33" s="77"/>
      <c r="O33" s="152"/>
      <c r="P33" s="25" t="str">
        <f t="shared" si="2"/>
        <v/>
      </c>
      <c r="Q33" s="166" t="str">
        <f t="shared" si="3"/>
        <v/>
      </c>
      <c r="R33" s="178" t="str">
        <f t="shared" si="5"/>
        <v/>
      </c>
      <c r="S33" s="26" t="str">
        <f t="shared" si="4"/>
        <v/>
      </c>
    </row>
    <row r="34" spans="1:19" ht="15.75" thickBot="1" x14ac:dyDescent="0.3">
      <c r="A34" s="87">
        <v>20</v>
      </c>
      <c r="B34" s="194"/>
      <c r="C34" s="81" t="s">
        <v>150</v>
      </c>
      <c r="D34" s="82">
        <v>1</v>
      </c>
      <c r="E34" s="83">
        <v>0</v>
      </c>
      <c r="F34" s="84">
        <v>1</v>
      </c>
      <c r="G34" s="85">
        <v>0</v>
      </c>
      <c r="H34" s="171">
        <v>0</v>
      </c>
      <c r="I34" s="171">
        <v>0</v>
      </c>
      <c r="J34" s="171">
        <v>1</v>
      </c>
      <c r="K34" s="171">
        <v>1</v>
      </c>
      <c r="L34" s="150">
        <v>1</v>
      </c>
      <c r="M34" s="83">
        <v>1</v>
      </c>
      <c r="N34" s="84">
        <v>2</v>
      </c>
      <c r="O34" s="153">
        <v>3</v>
      </c>
      <c r="P34" s="30">
        <f t="shared" si="2"/>
        <v>10</v>
      </c>
      <c r="Q34" s="168" t="str">
        <f t="shared" si="3"/>
        <v>"3"</v>
      </c>
      <c r="R34" s="179" t="str">
        <f t="shared" si="5"/>
        <v/>
      </c>
      <c r="S34" s="28" t="str">
        <f t="shared" si="4"/>
        <v/>
      </c>
    </row>
    <row r="35" spans="1:19" x14ac:dyDescent="0.25">
      <c r="A35" s="65">
        <v>21</v>
      </c>
      <c r="B35" s="194"/>
      <c r="C35" s="67"/>
      <c r="D35" s="68"/>
      <c r="E35" s="69"/>
      <c r="F35" s="70"/>
      <c r="G35" s="71"/>
      <c r="H35" s="169"/>
      <c r="I35" s="169"/>
      <c r="J35" s="169"/>
      <c r="K35" s="169"/>
      <c r="L35" s="148"/>
      <c r="M35" s="69"/>
      <c r="N35" s="70"/>
      <c r="O35" s="151"/>
      <c r="P35" s="23" t="str">
        <f t="shared" si="2"/>
        <v/>
      </c>
      <c r="Q35" s="164" t="str">
        <f t="shared" si="3"/>
        <v/>
      </c>
      <c r="R35" s="177" t="str">
        <f t="shared" si="5"/>
        <v/>
      </c>
      <c r="S35" s="24" t="str">
        <f t="shared" si="4"/>
        <v/>
      </c>
    </row>
    <row r="36" spans="1:19" x14ac:dyDescent="0.25">
      <c r="A36" s="72">
        <v>22</v>
      </c>
      <c r="B36" s="194"/>
      <c r="C36" s="74"/>
      <c r="D36" s="75"/>
      <c r="E36" s="76"/>
      <c r="F36" s="77"/>
      <c r="G36" s="78"/>
      <c r="H36" s="170"/>
      <c r="I36" s="170"/>
      <c r="J36" s="170"/>
      <c r="K36" s="170"/>
      <c r="L36" s="149"/>
      <c r="M36" s="76"/>
      <c r="N36" s="77"/>
      <c r="O36" s="152"/>
      <c r="P36" s="25" t="str">
        <f t="shared" si="2"/>
        <v/>
      </c>
      <c r="Q36" s="166" t="str">
        <f t="shared" si="3"/>
        <v/>
      </c>
      <c r="R36" s="178" t="str">
        <f t="shared" si="5"/>
        <v/>
      </c>
      <c r="S36" s="26" t="str">
        <f t="shared" si="4"/>
        <v/>
      </c>
    </row>
    <row r="37" spans="1:19" x14ac:dyDescent="0.25">
      <c r="A37" s="72">
        <v>23</v>
      </c>
      <c r="B37" s="194"/>
      <c r="C37" s="74"/>
      <c r="D37" s="75"/>
      <c r="E37" s="76"/>
      <c r="F37" s="77"/>
      <c r="G37" s="78"/>
      <c r="H37" s="170"/>
      <c r="I37" s="170"/>
      <c r="J37" s="170"/>
      <c r="K37" s="170"/>
      <c r="L37" s="149"/>
      <c r="M37" s="76"/>
      <c r="N37" s="77"/>
      <c r="O37" s="152"/>
      <c r="P37" s="25" t="str">
        <f t="shared" si="2"/>
        <v/>
      </c>
      <c r="Q37" s="166" t="str">
        <f t="shared" si="3"/>
        <v/>
      </c>
      <c r="R37" s="178" t="str">
        <f t="shared" si="5"/>
        <v/>
      </c>
      <c r="S37" s="26" t="str">
        <f t="shared" si="4"/>
        <v/>
      </c>
    </row>
    <row r="38" spans="1:19" x14ac:dyDescent="0.25">
      <c r="A38" s="72">
        <v>24</v>
      </c>
      <c r="B38" s="194"/>
      <c r="C38" s="74"/>
      <c r="D38" s="75"/>
      <c r="E38" s="76"/>
      <c r="F38" s="77"/>
      <c r="G38" s="78"/>
      <c r="H38" s="170"/>
      <c r="I38" s="170"/>
      <c r="J38" s="170"/>
      <c r="K38" s="170"/>
      <c r="L38" s="149"/>
      <c r="M38" s="76"/>
      <c r="N38" s="77"/>
      <c r="O38" s="152"/>
      <c r="P38" s="25" t="str">
        <f t="shared" si="2"/>
        <v/>
      </c>
      <c r="Q38" s="166" t="str">
        <f t="shared" si="3"/>
        <v/>
      </c>
      <c r="R38" s="178" t="str">
        <f t="shared" si="5"/>
        <v/>
      </c>
      <c r="S38" s="26" t="str">
        <f t="shared" si="4"/>
        <v/>
      </c>
    </row>
    <row r="39" spans="1:19" ht="15.75" thickBot="1" x14ac:dyDescent="0.3">
      <c r="A39" s="79">
        <v>25</v>
      </c>
      <c r="B39" s="194"/>
      <c r="C39" s="81"/>
      <c r="D39" s="82"/>
      <c r="E39" s="83"/>
      <c r="F39" s="84"/>
      <c r="G39" s="85"/>
      <c r="H39" s="171"/>
      <c r="I39" s="171"/>
      <c r="J39" s="171"/>
      <c r="K39" s="171"/>
      <c r="L39" s="150"/>
      <c r="M39" s="83"/>
      <c r="N39" s="84"/>
      <c r="O39" s="153"/>
      <c r="P39" s="27" t="str">
        <f t="shared" si="2"/>
        <v/>
      </c>
      <c r="Q39" s="168" t="str">
        <f t="shared" si="3"/>
        <v/>
      </c>
      <c r="R39" s="179" t="str">
        <f>IF(B39="","",IF(AND(SUM($D39)=0,COUNTA($E39:$O39)&gt;0),$D$57,IF(OR(E39&gt;E$11,F39&gt;F$11,G39&gt;G$11,H39&gt;H$11,I39&gt;I$11,J39&gt;J$11,K39&gt;K$11,L39&gt;L$11,M39&gt;M$11,N39&gt;N$11,O39&gt;O$11),$D$58,"нет")))</f>
        <v/>
      </c>
      <c r="S39" s="28" t="str">
        <f t="shared" si="4"/>
        <v/>
      </c>
    </row>
    <row r="40" spans="1:19" x14ac:dyDescent="0.25">
      <c r="A40" s="65">
        <v>26</v>
      </c>
      <c r="B40" s="194"/>
      <c r="C40" s="67"/>
      <c r="D40" s="68"/>
      <c r="E40" s="69"/>
      <c r="F40" s="70"/>
      <c r="G40" s="71"/>
      <c r="H40" s="169"/>
      <c r="I40" s="169"/>
      <c r="J40" s="169"/>
      <c r="K40" s="169"/>
      <c r="L40" s="148"/>
      <c r="M40" s="69"/>
      <c r="N40" s="70"/>
      <c r="O40" s="151"/>
      <c r="P40" s="23" t="str">
        <f t="shared" si="2"/>
        <v/>
      </c>
      <c r="Q40" s="164" t="str">
        <f t="shared" si="3"/>
        <v/>
      </c>
      <c r="R40" s="177" t="str">
        <f t="shared" si="5"/>
        <v/>
      </c>
      <c r="S40" s="24" t="str">
        <f t="shared" ref="S40:S54" si="6">IF(R40="","",IF(R40="нет",0,1))</f>
        <v/>
      </c>
    </row>
    <row r="41" spans="1:19" x14ac:dyDescent="0.25">
      <c r="A41" s="72">
        <v>27</v>
      </c>
      <c r="B41" s="196"/>
      <c r="C41" s="74"/>
      <c r="D41" s="75"/>
      <c r="E41" s="76"/>
      <c r="F41" s="77"/>
      <c r="G41" s="78"/>
      <c r="H41" s="170"/>
      <c r="I41" s="170"/>
      <c r="J41" s="170"/>
      <c r="K41" s="170"/>
      <c r="L41" s="149"/>
      <c r="M41" s="76"/>
      <c r="N41" s="77"/>
      <c r="O41" s="152"/>
      <c r="P41" s="25" t="str">
        <f t="shared" si="2"/>
        <v/>
      </c>
      <c r="Q41" s="166" t="str">
        <f t="shared" si="3"/>
        <v/>
      </c>
      <c r="R41" s="178" t="str">
        <f t="shared" si="5"/>
        <v/>
      </c>
      <c r="S41" s="26" t="str">
        <f t="shared" si="6"/>
        <v/>
      </c>
    </row>
    <row r="42" spans="1:19" x14ac:dyDescent="0.25">
      <c r="A42" s="72">
        <v>28</v>
      </c>
      <c r="B42" s="195"/>
      <c r="C42" s="74"/>
      <c r="D42" s="75"/>
      <c r="E42" s="76"/>
      <c r="F42" s="77"/>
      <c r="G42" s="78"/>
      <c r="H42" s="170"/>
      <c r="I42" s="170"/>
      <c r="J42" s="170"/>
      <c r="K42" s="170"/>
      <c r="L42" s="149"/>
      <c r="M42" s="76"/>
      <c r="N42" s="77"/>
      <c r="O42" s="152"/>
      <c r="P42" s="25" t="str">
        <f t="shared" si="2"/>
        <v/>
      </c>
      <c r="Q42" s="166" t="str">
        <f t="shared" si="3"/>
        <v/>
      </c>
      <c r="R42" s="178" t="str">
        <f t="shared" si="5"/>
        <v/>
      </c>
      <c r="S42" s="26" t="str">
        <f t="shared" si="6"/>
        <v/>
      </c>
    </row>
    <row r="43" spans="1:19" x14ac:dyDescent="0.25">
      <c r="A43" s="72">
        <v>29</v>
      </c>
      <c r="B43" s="73"/>
      <c r="C43" s="74"/>
      <c r="D43" s="75"/>
      <c r="E43" s="76"/>
      <c r="F43" s="77"/>
      <c r="G43" s="78"/>
      <c r="H43" s="170"/>
      <c r="I43" s="170"/>
      <c r="J43" s="170"/>
      <c r="K43" s="170"/>
      <c r="L43" s="149"/>
      <c r="M43" s="76"/>
      <c r="N43" s="77"/>
      <c r="O43" s="152"/>
      <c r="P43" s="25" t="str">
        <f t="shared" si="2"/>
        <v/>
      </c>
      <c r="Q43" s="166" t="str">
        <f t="shared" si="3"/>
        <v/>
      </c>
      <c r="R43" s="178" t="str">
        <f t="shared" si="5"/>
        <v/>
      </c>
      <c r="S43" s="26" t="str">
        <f t="shared" si="6"/>
        <v/>
      </c>
    </row>
    <row r="44" spans="1:19" ht="15.75" thickBot="1" x14ac:dyDescent="0.3">
      <c r="A44" s="79">
        <v>30</v>
      </c>
      <c r="B44" s="80"/>
      <c r="C44" s="81"/>
      <c r="D44" s="82"/>
      <c r="E44" s="83"/>
      <c r="F44" s="84"/>
      <c r="G44" s="85"/>
      <c r="H44" s="171"/>
      <c r="I44" s="171"/>
      <c r="J44" s="171"/>
      <c r="K44" s="171"/>
      <c r="L44" s="150"/>
      <c r="M44" s="83"/>
      <c r="N44" s="84"/>
      <c r="O44" s="153"/>
      <c r="P44" s="27" t="str">
        <f t="shared" si="2"/>
        <v/>
      </c>
      <c r="Q44" s="168" t="str">
        <f t="shared" si="3"/>
        <v/>
      </c>
      <c r="R44" s="179" t="str">
        <f t="shared" si="5"/>
        <v/>
      </c>
      <c r="S44" s="28" t="str">
        <f t="shared" si="6"/>
        <v/>
      </c>
    </row>
    <row r="45" spans="1:19" x14ac:dyDescent="0.25">
      <c r="A45" s="65">
        <v>31</v>
      </c>
      <c r="B45" s="66"/>
      <c r="C45" s="67"/>
      <c r="D45" s="68"/>
      <c r="E45" s="69"/>
      <c r="F45" s="70"/>
      <c r="G45" s="71"/>
      <c r="H45" s="169"/>
      <c r="I45" s="169"/>
      <c r="J45" s="169"/>
      <c r="K45" s="169"/>
      <c r="L45" s="148"/>
      <c r="M45" s="69"/>
      <c r="N45" s="70"/>
      <c r="O45" s="151"/>
      <c r="P45" s="23" t="str">
        <f t="shared" si="2"/>
        <v/>
      </c>
      <c r="Q45" s="164" t="str">
        <f t="shared" si="3"/>
        <v/>
      </c>
      <c r="R45" s="177" t="str">
        <f t="shared" si="5"/>
        <v/>
      </c>
      <c r="S45" s="24" t="str">
        <f t="shared" si="6"/>
        <v/>
      </c>
    </row>
    <row r="46" spans="1:19" x14ac:dyDescent="0.25">
      <c r="A46" s="72">
        <v>32</v>
      </c>
      <c r="B46" s="73"/>
      <c r="C46" s="74"/>
      <c r="D46" s="75"/>
      <c r="E46" s="76"/>
      <c r="F46" s="77"/>
      <c r="G46" s="78"/>
      <c r="H46" s="170"/>
      <c r="I46" s="170"/>
      <c r="J46" s="170"/>
      <c r="K46" s="170"/>
      <c r="L46" s="149"/>
      <c r="M46" s="76"/>
      <c r="N46" s="77"/>
      <c r="O46" s="152"/>
      <c r="P46" s="25" t="str">
        <f t="shared" si="2"/>
        <v/>
      </c>
      <c r="Q46" s="166" t="str">
        <f t="shared" si="3"/>
        <v/>
      </c>
      <c r="R46" s="178" t="str">
        <f t="shared" si="5"/>
        <v/>
      </c>
      <c r="S46" s="26" t="str">
        <f t="shared" si="6"/>
        <v/>
      </c>
    </row>
    <row r="47" spans="1:19" x14ac:dyDescent="0.25">
      <c r="A47" s="72">
        <v>33</v>
      </c>
      <c r="B47" s="73"/>
      <c r="C47" s="74"/>
      <c r="D47" s="75"/>
      <c r="E47" s="76"/>
      <c r="F47" s="77"/>
      <c r="G47" s="78"/>
      <c r="H47" s="170"/>
      <c r="I47" s="170"/>
      <c r="J47" s="170"/>
      <c r="K47" s="170"/>
      <c r="L47" s="149"/>
      <c r="M47" s="76"/>
      <c r="N47" s="77"/>
      <c r="O47" s="152"/>
      <c r="P47" s="25" t="str">
        <f t="shared" si="2"/>
        <v/>
      </c>
      <c r="Q47" s="166" t="str">
        <f t="shared" si="3"/>
        <v/>
      </c>
      <c r="R47" s="178" t="str">
        <f t="shared" si="5"/>
        <v/>
      </c>
      <c r="S47" s="26" t="str">
        <f t="shared" si="6"/>
        <v/>
      </c>
    </row>
    <row r="48" spans="1:19" x14ac:dyDescent="0.25">
      <c r="A48" s="72">
        <v>34</v>
      </c>
      <c r="B48" s="73"/>
      <c r="C48" s="74"/>
      <c r="D48" s="75"/>
      <c r="E48" s="76"/>
      <c r="F48" s="77"/>
      <c r="G48" s="78"/>
      <c r="H48" s="170"/>
      <c r="I48" s="170"/>
      <c r="J48" s="170"/>
      <c r="K48" s="170"/>
      <c r="L48" s="149"/>
      <c r="M48" s="76"/>
      <c r="N48" s="77"/>
      <c r="O48" s="152"/>
      <c r="P48" s="25" t="str">
        <f t="shared" si="2"/>
        <v/>
      </c>
      <c r="Q48" s="166" t="str">
        <f t="shared" si="3"/>
        <v/>
      </c>
      <c r="R48" s="178" t="str">
        <f t="shared" si="5"/>
        <v/>
      </c>
      <c r="S48" s="26" t="str">
        <f t="shared" si="6"/>
        <v/>
      </c>
    </row>
    <row r="49" spans="1:19" ht="15.75" thickBot="1" x14ac:dyDescent="0.3">
      <c r="A49" s="79">
        <v>35</v>
      </c>
      <c r="B49" s="80"/>
      <c r="C49" s="81"/>
      <c r="D49" s="82"/>
      <c r="E49" s="83"/>
      <c r="F49" s="84"/>
      <c r="G49" s="85"/>
      <c r="H49" s="171"/>
      <c r="I49" s="171"/>
      <c r="J49" s="171"/>
      <c r="K49" s="171"/>
      <c r="L49" s="150"/>
      <c r="M49" s="83"/>
      <c r="N49" s="84"/>
      <c r="O49" s="153"/>
      <c r="P49" s="27" t="str">
        <f t="shared" si="2"/>
        <v/>
      </c>
      <c r="Q49" s="168" t="str">
        <f t="shared" si="3"/>
        <v/>
      </c>
      <c r="R49" s="179" t="str">
        <f t="shared" si="5"/>
        <v/>
      </c>
      <c r="S49" s="28" t="str">
        <f t="shared" si="6"/>
        <v/>
      </c>
    </row>
    <row r="50" spans="1:19" x14ac:dyDescent="0.25">
      <c r="A50" s="65">
        <v>36</v>
      </c>
      <c r="B50" s="66"/>
      <c r="C50" s="67"/>
      <c r="D50" s="68"/>
      <c r="E50" s="69"/>
      <c r="F50" s="70"/>
      <c r="G50" s="71"/>
      <c r="H50" s="169"/>
      <c r="I50" s="169"/>
      <c r="J50" s="169"/>
      <c r="K50" s="169"/>
      <c r="L50" s="148"/>
      <c r="M50" s="69"/>
      <c r="N50" s="70"/>
      <c r="O50" s="151"/>
      <c r="P50" s="23" t="str">
        <f t="shared" si="2"/>
        <v/>
      </c>
      <c r="Q50" s="164" t="str">
        <f t="shared" si="3"/>
        <v/>
      </c>
      <c r="R50" s="177" t="str">
        <f t="shared" si="5"/>
        <v/>
      </c>
      <c r="S50" s="24" t="str">
        <f t="shared" si="6"/>
        <v/>
      </c>
    </row>
    <row r="51" spans="1:19" x14ac:dyDescent="0.25">
      <c r="A51" s="72">
        <v>37</v>
      </c>
      <c r="B51" s="73"/>
      <c r="C51" s="74"/>
      <c r="D51" s="75"/>
      <c r="E51" s="76"/>
      <c r="F51" s="77"/>
      <c r="G51" s="78"/>
      <c r="H51" s="170"/>
      <c r="I51" s="170"/>
      <c r="J51" s="170"/>
      <c r="K51" s="170"/>
      <c r="L51" s="149"/>
      <c r="M51" s="76"/>
      <c r="N51" s="77"/>
      <c r="O51" s="152"/>
      <c r="P51" s="25" t="str">
        <f t="shared" si="2"/>
        <v/>
      </c>
      <c r="Q51" s="166" t="str">
        <f t="shared" si="3"/>
        <v/>
      </c>
      <c r="R51" s="178" t="str">
        <f t="shared" si="5"/>
        <v/>
      </c>
      <c r="S51" s="26" t="str">
        <f t="shared" si="6"/>
        <v/>
      </c>
    </row>
    <row r="52" spans="1:19" x14ac:dyDescent="0.25">
      <c r="A52" s="72">
        <v>38</v>
      </c>
      <c r="B52" s="73"/>
      <c r="C52" s="74"/>
      <c r="D52" s="75"/>
      <c r="E52" s="76"/>
      <c r="F52" s="77"/>
      <c r="G52" s="78"/>
      <c r="H52" s="170"/>
      <c r="I52" s="170"/>
      <c r="J52" s="170"/>
      <c r="K52" s="170"/>
      <c r="L52" s="149"/>
      <c r="M52" s="76"/>
      <c r="N52" s="77"/>
      <c r="O52" s="152"/>
      <c r="P52" s="25" t="str">
        <f t="shared" si="2"/>
        <v/>
      </c>
      <c r="Q52" s="166" t="str">
        <f t="shared" si="3"/>
        <v/>
      </c>
      <c r="R52" s="178" t="str">
        <f>IF(B52="","",IF(AND(SUM($D52)=0,COUNTA($E52:$O52)&gt;0),$D$57,IF(OR(E52&gt;E$11,F52&gt;F$11,G52&gt;G$11,H52&gt;H$11,I52&gt;I$11,J52&gt;J$11,K52&gt;K$11,L52&gt;L$11,M52&gt;M$11,N52&gt;N$11,O52&gt;O$11),$D$58,"нет")))</f>
        <v/>
      </c>
      <c r="S52" s="26" t="str">
        <f t="shared" si="6"/>
        <v/>
      </c>
    </row>
    <row r="53" spans="1:19" x14ac:dyDescent="0.25">
      <c r="A53" s="72">
        <v>39</v>
      </c>
      <c r="B53" s="73"/>
      <c r="C53" s="74"/>
      <c r="D53" s="75"/>
      <c r="E53" s="76"/>
      <c r="F53" s="77"/>
      <c r="G53" s="78"/>
      <c r="H53" s="170"/>
      <c r="I53" s="170"/>
      <c r="J53" s="170"/>
      <c r="K53" s="170"/>
      <c r="L53" s="149"/>
      <c r="M53" s="76"/>
      <c r="N53" s="77"/>
      <c r="O53" s="152"/>
      <c r="P53" s="25" t="str">
        <f t="shared" si="2"/>
        <v/>
      </c>
      <c r="Q53" s="166" t="str">
        <f t="shared" si="3"/>
        <v/>
      </c>
      <c r="R53" s="178" t="str">
        <f t="shared" si="5"/>
        <v/>
      </c>
      <c r="S53" s="26" t="str">
        <f t="shared" si="6"/>
        <v/>
      </c>
    </row>
    <row r="54" spans="1:19" ht="15.75" thickBot="1" x14ac:dyDescent="0.3">
      <c r="A54" s="79">
        <v>40</v>
      </c>
      <c r="B54" s="80"/>
      <c r="C54" s="81"/>
      <c r="D54" s="82"/>
      <c r="E54" s="83"/>
      <c r="F54" s="84"/>
      <c r="G54" s="85"/>
      <c r="H54" s="171"/>
      <c r="I54" s="171"/>
      <c r="J54" s="171"/>
      <c r="K54" s="171"/>
      <c r="L54" s="150"/>
      <c r="M54" s="83"/>
      <c r="N54" s="84"/>
      <c r="O54" s="153"/>
      <c r="P54" s="27" t="str">
        <f t="shared" si="2"/>
        <v/>
      </c>
      <c r="Q54" s="168" t="str">
        <f t="shared" si="3"/>
        <v/>
      </c>
      <c r="R54" s="179" t="str">
        <f t="shared" si="5"/>
        <v/>
      </c>
      <c r="S54" s="28" t="str">
        <f t="shared" si="6"/>
        <v/>
      </c>
    </row>
    <row r="56" spans="1:19" x14ac:dyDescent="0.25">
      <c r="B56" s="9" t="s">
        <v>92</v>
      </c>
      <c r="D56" s="9" t="s">
        <v>88</v>
      </c>
    </row>
    <row r="57" spans="1:19" x14ac:dyDescent="0.25">
      <c r="B57" s="9">
        <v>1</v>
      </c>
      <c r="D57" s="9" t="s">
        <v>87</v>
      </c>
    </row>
    <row r="58" spans="1:19" x14ac:dyDescent="0.25">
      <c r="B58" s="9">
        <v>2</v>
      </c>
      <c r="D58" s="9" t="s">
        <v>89</v>
      </c>
    </row>
    <row r="59" spans="1:19" x14ac:dyDescent="0.25">
      <c r="A59" s="31"/>
    </row>
  </sheetData>
  <sheetProtection password="A925" sheet="1" objects="1" scenarios="1" formatColumns="0" formatRows="0"/>
  <conditionalFormatting sqref="E15:O54">
    <cfRule type="expression" dxfId="74" priority="11" stopIfTrue="1">
      <formula>E15&gt;E$11</formula>
    </cfRule>
  </conditionalFormatting>
  <conditionalFormatting sqref="D6 E5 N1 P1">
    <cfRule type="containsBlanks" dxfId="73" priority="6" stopIfTrue="1">
      <formula>LEN(TRIM(D1))=0</formula>
    </cfRule>
  </conditionalFormatting>
  <conditionalFormatting sqref="C15:C54">
    <cfRule type="expression" dxfId="72" priority="371">
      <formula>AND(SUM($D15:$O15)&lt;&gt;0,$C15="")</formula>
    </cfRule>
  </conditionalFormatting>
  <conditionalFormatting sqref="D15:O54">
    <cfRule type="expression" dxfId="71" priority="372" stopIfTrue="1">
      <formula>AND($B15&lt;&gt;"",$C15="да",$D15="")</formula>
    </cfRule>
    <cfRule type="expression" dxfId="70" priority="373" stopIfTrue="1">
      <formula>AND(SUM($D15)=0,COUNTA($E15:$O15)&gt;0)</formula>
    </cfRule>
  </conditionalFormatting>
  <dataValidations count="5">
    <dataValidation type="list" errorStyle="warning" allowBlank="1" showInputMessage="1" showErrorMessage="1" sqref="C15:C54">
      <formula1>"да,нет"</formula1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allowBlank="1" showInputMessage="1" showErrorMessage="1" prompt="Укажите наименование образовательной организации, например, СОШ №3" sqref="P1"/>
    <dataValidation allowBlank="1" prompt="Укажите класс с литерой (если есть)" sqref="N1"/>
    <dataValidation type="whole" allowBlank="1" showInputMessage="1" showErrorMessage="1" sqref="E15:O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tabSelected="1" view="pageBreakPreview" topLeftCell="A12" zoomScale="90" zoomScaleNormal="100" zoomScaleSheetLayoutView="90" workbookViewId="0">
      <selection activeCell="B15" sqref="B15:B42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ht="30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63" t="s">
        <v>137</v>
      </c>
      <c r="N1" s="89" t="s">
        <v>149</v>
      </c>
      <c r="O1" s="32" t="s">
        <v>15</v>
      </c>
      <c r="P1" s="90" t="s">
        <v>147</v>
      </c>
      <c r="R1" s="36" t="s">
        <v>0</v>
      </c>
    </row>
    <row r="2" spans="1:19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S2" s="9" t="s">
        <v>8</v>
      </c>
    </row>
    <row r="3" spans="1:19" x14ac:dyDescent="0.25">
      <c r="A3" s="32"/>
      <c r="B3" s="32"/>
      <c r="C3" s="34"/>
      <c r="D3" s="34" t="s">
        <v>5</v>
      </c>
      <c r="E3" s="35" t="s">
        <v>142</v>
      </c>
      <c r="F3" s="35"/>
      <c r="G3" s="35"/>
      <c r="H3" s="35"/>
      <c r="I3" s="35"/>
      <c r="J3" s="35"/>
      <c r="K3" s="35"/>
      <c r="L3" s="35"/>
      <c r="M3" s="32"/>
      <c r="N3" s="32"/>
      <c r="O3" s="32"/>
      <c r="P3" s="32"/>
      <c r="Q3" s="32"/>
      <c r="R3" s="32"/>
      <c r="S3" s="9" t="s">
        <v>23</v>
      </c>
    </row>
    <row r="4" spans="1:19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9" t="s">
        <v>107</v>
      </c>
    </row>
    <row r="5" spans="1:19" x14ac:dyDescent="0.25">
      <c r="A5" s="44"/>
      <c r="B5" s="44"/>
      <c r="C5" s="44"/>
      <c r="D5" s="34" t="s">
        <v>106</v>
      </c>
      <c r="E5" s="88" t="s">
        <v>148</v>
      </c>
      <c r="F5" s="35"/>
      <c r="G5" s="35"/>
      <c r="H5" s="35"/>
      <c r="I5" s="35"/>
      <c r="J5" s="35"/>
      <c r="K5" s="35"/>
      <c r="L5" s="35"/>
      <c r="M5" s="32"/>
      <c r="N5" s="32"/>
      <c r="O5" s="32"/>
      <c r="P5" s="11" t="s">
        <v>13</v>
      </c>
      <c r="Q5" s="11" t="s">
        <v>97</v>
      </c>
      <c r="S5" s="9" t="s">
        <v>108</v>
      </c>
    </row>
    <row r="6" spans="1:19" x14ac:dyDescent="0.25">
      <c r="A6" s="12"/>
      <c r="B6" s="55" t="s">
        <v>8</v>
      </c>
      <c r="D6" s="88" t="s">
        <v>23</v>
      </c>
      <c r="E6" s="10"/>
      <c r="F6" s="10"/>
      <c r="O6" s="11"/>
      <c r="P6" s="13" t="s">
        <v>127</v>
      </c>
      <c r="Q6" s="13"/>
      <c r="S6" s="9" t="s">
        <v>109</v>
      </c>
    </row>
    <row r="7" spans="1:19" x14ac:dyDescent="0.25">
      <c r="A7" s="14"/>
      <c r="B7" s="9" t="s">
        <v>10</v>
      </c>
      <c r="O7" s="15"/>
      <c r="P7" s="15">
        <v>15</v>
      </c>
      <c r="Q7" s="13" t="s">
        <v>98</v>
      </c>
      <c r="S7" s="9" t="s">
        <v>110</v>
      </c>
    </row>
    <row r="8" spans="1:19" x14ac:dyDescent="0.25">
      <c r="A8" s="14"/>
      <c r="B8" s="9" t="s">
        <v>14</v>
      </c>
      <c r="O8" s="15"/>
      <c r="P8" s="15">
        <v>12</v>
      </c>
      <c r="Q8" s="13" t="s">
        <v>99</v>
      </c>
      <c r="S8" s="9" t="s">
        <v>111</v>
      </c>
    </row>
    <row r="9" spans="1:19" x14ac:dyDescent="0.25">
      <c r="A9" s="14"/>
      <c r="B9" s="16" t="s">
        <v>11</v>
      </c>
      <c r="O9" s="15"/>
      <c r="P9" s="15">
        <v>8</v>
      </c>
      <c r="Q9" s="13" t="s">
        <v>100</v>
      </c>
      <c r="S9" s="9" t="s">
        <v>112</v>
      </c>
    </row>
    <row r="10" spans="1:19" x14ac:dyDescent="0.25">
      <c r="A10" s="14"/>
      <c r="B10" s="9" t="s">
        <v>81</v>
      </c>
      <c r="O10" s="15"/>
      <c r="P10" s="15">
        <v>0</v>
      </c>
      <c r="Q10" s="13" t="s">
        <v>101</v>
      </c>
      <c r="R10" s="17"/>
      <c r="S10" s="17"/>
    </row>
    <row r="11" spans="1:19" x14ac:dyDescent="0.25">
      <c r="A11" s="12"/>
      <c r="B11" s="13"/>
      <c r="C11" s="13"/>
      <c r="D11" s="11" t="s">
        <v>12</v>
      </c>
      <c r="E11" s="48">
        <v>1</v>
      </c>
      <c r="F11" s="48">
        <v>1</v>
      </c>
      <c r="G11" s="48">
        <v>1</v>
      </c>
      <c r="H11" s="48">
        <v>1</v>
      </c>
      <c r="I11" s="48">
        <v>1</v>
      </c>
      <c r="J11" s="48">
        <v>1</v>
      </c>
      <c r="K11" s="48">
        <v>1</v>
      </c>
      <c r="L11" s="48">
        <v>1</v>
      </c>
      <c r="M11" s="48">
        <v>1</v>
      </c>
      <c r="N11" s="48">
        <v>2</v>
      </c>
      <c r="O11" s="48">
        <v>5</v>
      </c>
      <c r="R11" s="17"/>
      <c r="S11" s="18" t="s">
        <v>16</v>
      </c>
    </row>
    <row r="12" spans="1:19" x14ac:dyDescent="0.25">
      <c r="A12" s="12"/>
      <c r="B12" s="13"/>
      <c r="C12" s="13"/>
      <c r="D12" s="11" t="s">
        <v>113</v>
      </c>
      <c r="E12" s="185">
        <f t="shared" ref="E12:J12" si="0">IF(COUNTIF($D$15:$D$54,"&gt;0")=0,"",SUMIFS(E$15:E$54,$D$15:$D$54,"&gt;0")/COUNTIF($D$15:$D$54,"&gt;0"))</f>
        <v>1</v>
      </c>
      <c r="F12" s="185">
        <f t="shared" si="0"/>
        <v>1</v>
      </c>
      <c r="G12" s="185">
        <f t="shared" si="0"/>
        <v>0</v>
      </c>
      <c r="H12" s="185">
        <f t="shared" si="0"/>
        <v>0</v>
      </c>
      <c r="I12" s="185">
        <f t="shared" si="0"/>
        <v>1</v>
      </c>
      <c r="J12" s="185">
        <f t="shared" si="0"/>
        <v>0</v>
      </c>
      <c r="K12" s="185">
        <f>IF(COUNTIF($D$15:$D$54,"&gt;0")=0,"",SUMIFS(K$15:K$54,$D$15:$D$54,"&gt;0")/COUNTIF($D$15:$D$54,"&gt;0"))</f>
        <v>1</v>
      </c>
      <c r="L12" s="185">
        <f>IF(COUNTIF($D$15:$D$54,"&gt;0")=0,"",SUMIFS(L$15:L$54,$D$15:$D$54,"&gt;0")/COUNTIF($D$15:$D$54,"&gt;0"))</f>
        <v>1</v>
      </c>
      <c r="M12" s="185">
        <f>IF(COUNTIF($D$15:$D$54,"&gt;0")=0,"",SUMIFS(M$15:M$54,$D$15:$D$54,"&gt;0")/COUNTIF($D$15:$D$54,"&gt;0"))</f>
        <v>1</v>
      </c>
      <c r="N12" s="185">
        <f>IF(COUNTIF($D$15:$D$54,"&gt;0")=0,"",SUMIFS(N$15:N$54,$D$15:$D$54,"&gt;0")/COUNTIF($D$15:$D$54,"&gt;0"))</f>
        <v>2</v>
      </c>
      <c r="O12" s="185">
        <f>IF(COUNTIF($D$15:$D$54,"&gt;0")=0,"",SUMIFS(O$15:O$54,$D$15:$D$54,"&gt;0")/COUNTIF($D$15:$D$54,"&gt;0"))</f>
        <v>0</v>
      </c>
      <c r="R12" s="17"/>
      <c r="S12" s="18"/>
    </row>
    <row r="13" spans="1:19" ht="15.75" thickBot="1" x14ac:dyDescent="0.3">
      <c r="A13" s="12"/>
      <c r="B13" s="49"/>
      <c r="C13" s="49"/>
      <c r="D13" s="50" t="s">
        <v>114</v>
      </c>
      <c r="E13" s="186">
        <f t="shared" ref="E13:O13" si="1">IF(COUNTIF($D$15:$D$54,"&gt;0")=0,"",E12/E11)</f>
        <v>1</v>
      </c>
      <c r="F13" s="186">
        <f t="shared" si="1"/>
        <v>1</v>
      </c>
      <c r="G13" s="186">
        <f t="shared" si="1"/>
        <v>0</v>
      </c>
      <c r="H13" s="186">
        <f t="shared" si="1"/>
        <v>0</v>
      </c>
      <c r="I13" s="186">
        <f t="shared" si="1"/>
        <v>1</v>
      </c>
      <c r="J13" s="186">
        <f t="shared" si="1"/>
        <v>0</v>
      </c>
      <c r="K13" s="186">
        <f t="shared" si="1"/>
        <v>1</v>
      </c>
      <c r="L13" s="186">
        <f t="shared" si="1"/>
        <v>1</v>
      </c>
      <c r="M13" s="186">
        <f t="shared" si="1"/>
        <v>1</v>
      </c>
      <c r="N13" s="186">
        <f t="shared" si="1"/>
        <v>1</v>
      </c>
      <c r="O13" s="186">
        <f t="shared" si="1"/>
        <v>0</v>
      </c>
      <c r="R13" s="17"/>
      <c r="S13" s="18"/>
    </row>
    <row r="14" spans="1:19" ht="60.75" thickBot="1" x14ac:dyDescent="0.3">
      <c r="A14" s="51" t="s">
        <v>1</v>
      </c>
      <c r="B14" s="52" t="s">
        <v>2</v>
      </c>
      <c r="C14" s="53" t="s">
        <v>128</v>
      </c>
      <c r="D14" s="54" t="s">
        <v>3</v>
      </c>
      <c r="E14" s="45">
        <v>1</v>
      </c>
      <c r="F14" s="46">
        <v>2</v>
      </c>
      <c r="G14" s="47">
        <v>3</v>
      </c>
      <c r="H14" s="47">
        <v>4</v>
      </c>
      <c r="I14" s="47">
        <v>5</v>
      </c>
      <c r="J14" s="47">
        <v>6</v>
      </c>
      <c r="K14" s="47">
        <v>7</v>
      </c>
      <c r="L14" s="46">
        <v>8</v>
      </c>
      <c r="M14" s="154">
        <v>9</v>
      </c>
      <c r="N14" s="46">
        <v>10</v>
      </c>
      <c r="O14" s="155">
        <v>11</v>
      </c>
      <c r="P14" s="19" t="s">
        <v>4</v>
      </c>
      <c r="Q14" s="20" t="str">
        <f>Q5</f>
        <v>Оценка</v>
      </c>
      <c r="R14" s="21" t="s">
        <v>91</v>
      </c>
      <c r="S14" s="22" t="s">
        <v>90</v>
      </c>
    </row>
    <row r="15" spans="1:19" x14ac:dyDescent="0.25">
      <c r="A15" s="65">
        <v>1</v>
      </c>
      <c r="B15" s="193"/>
      <c r="C15" s="67"/>
      <c r="D15" s="68"/>
      <c r="E15" s="69"/>
      <c r="F15" s="70"/>
      <c r="G15" s="71"/>
      <c r="H15" s="71"/>
      <c r="I15" s="71"/>
      <c r="J15" s="71"/>
      <c r="K15" s="71"/>
      <c r="L15" s="70"/>
      <c r="M15" s="156"/>
      <c r="N15" s="70"/>
      <c r="O15" s="157"/>
      <c r="P15" s="23" t="str">
        <f t="shared" ref="P15:P54" si="2">IF(SUM(D15)&gt;0,SUM(E15:O15),"")</f>
        <v/>
      </c>
      <c r="Q15" s="164" t="str">
        <f>IF(SUM(D15)&gt;0,IF(P15&gt;=$P$7,$Q$7,IF(P15&gt;=$P$8,$Q$8,IF(P15&gt;=$P$9,$Q$9,$Q$10))),"")</f>
        <v/>
      </c>
      <c r="R15" s="177" t="str">
        <f>IF(B15="","",IF(AND(SUM($D15)=0,COUNTA($E15:$O15)&gt;0),$D$57,IF(OR(E15&gt;E$11,F15&gt;F$11,G15&gt;G$11,H15&gt;H$11,I15&gt;I$11,J15&gt;J$11,K15&gt;K$11,L15&gt;L$11,M15&gt;M$11,N15&gt;N$11,O15&gt;O$11),$D$58,"нет")))</f>
        <v/>
      </c>
      <c r="S15" s="24" t="str">
        <f>IF(R15="","",IF(R15="нет",0,1))</f>
        <v/>
      </c>
    </row>
    <row r="16" spans="1:19" x14ac:dyDescent="0.25">
      <c r="A16" s="72">
        <v>2</v>
      </c>
      <c r="B16" s="194"/>
      <c r="C16" s="74"/>
      <c r="D16" s="75"/>
      <c r="E16" s="76"/>
      <c r="F16" s="77"/>
      <c r="G16" s="78"/>
      <c r="H16" s="78"/>
      <c r="I16" s="78"/>
      <c r="J16" s="78"/>
      <c r="K16" s="78"/>
      <c r="L16" s="77"/>
      <c r="M16" s="158"/>
      <c r="N16" s="77"/>
      <c r="O16" s="159"/>
      <c r="P16" s="25" t="str">
        <f t="shared" si="2"/>
        <v/>
      </c>
      <c r="Q16" s="166" t="str">
        <f t="shared" ref="Q16:Q54" si="3">IF(SUM(D16)&gt;0,IF(P16&gt;=$P$7,$Q$7,IF(P16&gt;=$P$8,$Q$8,IF(P16&gt;=$P$9,$Q$9,$Q$10))),"")</f>
        <v/>
      </c>
      <c r="R16" s="178" t="str">
        <f>IF(B16="","",IF(AND(SUM($D16)=0,COUNTA($E16:$O16)&gt;0),$D$57,IF(OR(E16&gt;E$11,F16&gt;F$11,G16&gt;G$11,H16&gt;H$11,I16&gt;I$11,J16&gt;J$11,K16&gt;K$11,L16&gt;L$11,M16&gt;M$11,N16&gt;N$11,O16&gt;O$11),$D$58,"нет")))</f>
        <v/>
      </c>
      <c r="S16" s="26" t="str">
        <f t="shared" ref="S16:S54" si="4">IF(R16="","",IF(R16="нет",0,1))</f>
        <v/>
      </c>
    </row>
    <row r="17" spans="1:19" x14ac:dyDescent="0.25">
      <c r="A17" s="72">
        <v>3</v>
      </c>
      <c r="B17" s="195"/>
      <c r="C17" s="74"/>
      <c r="D17" s="75"/>
      <c r="E17" s="76"/>
      <c r="F17" s="77"/>
      <c r="G17" s="78"/>
      <c r="H17" s="78"/>
      <c r="I17" s="78"/>
      <c r="J17" s="78"/>
      <c r="K17" s="78"/>
      <c r="L17" s="77"/>
      <c r="M17" s="158"/>
      <c r="N17" s="77"/>
      <c r="O17" s="159"/>
      <c r="P17" s="25" t="str">
        <f t="shared" si="2"/>
        <v/>
      </c>
      <c r="Q17" s="166" t="str">
        <f t="shared" si="3"/>
        <v/>
      </c>
      <c r="R17" s="178" t="str">
        <f>IF(B17="","",IF(AND(SUM($D17)=0,COUNTA($E17:$O17)&gt;0),$D$57,IF(OR(E17&gt;E$11,F17&gt;F$11,G17&gt;G$11,H17&gt;H$11,I17&gt;I$11,J17&gt;J$11,K17&gt;K$11,L17&gt;L$11,M17&gt;M$11,N17&gt;N$11,O17&gt;O$11),$D$58,"нет")))</f>
        <v/>
      </c>
      <c r="S17" s="26" t="str">
        <f t="shared" si="4"/>
        <v/>
      </c>
    </row>
    <row r="18" spans="1:19" x14ac:dyDescent="0.25">
      <c r="A18" s="72">
        <v>4</v>
      </c>
      <c r="B18" s="194"/>
      <c r="C18" s="74"/>
      <c r="D18" s="75"/>
      <c r="E18" s="76"/>
      <c r="F18" s="77"/>
      <c r="G18" s="78"/>
      <c r="H18" s="78"/>
      <c r="I18" s="78"/>
      <c r="J18" s="78"/>
      <c r="K18" s="78"/>
      <c r="L18" s="77"/>
      <c r="M18" s="158"/>
      <c r="N18" s="77"/>
      <c r="O18" s="159"/>
      <c r="P18" s="25" t="str">
        <f t="shared" si="2"/>
        <v/>
      </c>
      <c r="Q18" s="166" t="str">
        <f t="shared" si="3"/>
        <v/>
      </c>
      <c r="R18" s="178" t="str">
        <f>IF(B18="","",IF(AND(SUM($D18)=0,COUNTA($E18:$O18)&gt;0),$D$57,IF(OR(E18&gt;E$11,F18&gt;F$11,G18&gt;G$11,H18&gt;H$11,I18&gt;I$11,J18&gt;J$11,K18&gt;K$11,L18&gt;L$11,M18&gt;M$11,N18&gt;N$11,O18&gt;O$11),$D$58,"нет")))</f>
        <v/>
      </c>
      <c r="S18" s="26" t="str">
        <f t="shared" si="4"/>
        <v/>
      </c>
    </row>
    <row r="19" spans="1:19" ht="15.75" thickBot="1" x14ac:dyDescent="0.3">
      <c r="A19" s="79">
        <v>5</v>
      </c>
      <c r="B19" s="194"/>
      <c r="C19" s="81"/>
      <c r="D19" s="82"/>
      <c r="E19" s="83"/>
      <c r="F19" s="84"/>
      <c r="G19" s="85"/>
      <c r="H19" s="85"/>
      <c r="I19" s="85"/>
      <c r="J19" s="85"/>
      <c r="K19" s="85"/>
      <c r="L19" s="84"/>
      <c r="M19" s="160"/>
      <c r="N19" s="84"/>
      <c r="O19" s="161"/>
      <c r="P19" s="27" t="str">
        <f t="shared" si="2"/>
        <v/>
      </c>
      <c r="Q19" s="168" t="str">
        <f t="shared" si="3"/>
        <v/>
      </c>
      <c r="R19" s="179" t="str">
        <f>IF(B19="","",IF(AND(SUM($D19)=0,COUNTA($E19:$O19)&gt;0),$D$57,IF(OR(E19&gt;E$11,F19&gt;F$11,G19&gt;G$11,H19&gt;H$11,I19&gt;I$11,J19&gt;J$11,K19&gt;K$11,L19&gt;L$11,M19&gt;M$11,N19&gt;N$11,O19&gt;O$11),$D$58,"нет")))</f>
        <v/>
      </c>
      <c r="S19" s="28" t="str">
        <f t="shared" si="4"/>
        <v/>
      </c>
    </row>
    <row r="20" spans="1:19" x14ac:dyDescent="0.25">
      <c r="A20" s="86">
        <v>6</v>
      </c>
      <c r="B20" s="194"/>
      <c r="C20" s="67"/>
      <c r="D20" s="68"/>
      <c r="E20" s="69"/>
      <c r="F20" s="70"/>
      <c r="G20" s="71"/>
      <c r="H20" s="71"/>
      <c r="I20" s="71"/>
      <c r="J20" s="71"/>
      <c r="K20" s="71"/>
      <c r="L20" s="70"/>
      <c r="M20" s="156"/>
      <c r="N20" s="70"/>
      <c r="O20" s="157"/>
      <c r="P20" s="29" t="str">
        <f t="shared" si="2"/>
        <v/>
      </c>
      <c r="Q20" s="164" t="str">
        <f t="shared" si="3"/>
        <v/>
      </c>
      <c r="R20" s="177" t="str">
        <f t="shared" ref="R20:R54" si="5">IF(B20="","",IF(AND(SUM($D20)=0,COUNTA($E20:$O20)&gt;0),$D$57,IF(OR(E20&gt;E$11,F20&gt;F$11,G20&gt;G$11,H20&gt;H$11,I20&gt;I$11,J20&gt;J$11,K20&gt;K$11,L20&gt;L$11,M20&gt;M$11,N20&gt;N$11,O20&gt;O$11),$D$58,"нет")))</f>
        <v/>
      </c>
      <c r="S20" s="24" t="str">
        <f t="shared" si="4"/>
        <v/>
      </c>
    </row>
    <row r="21" spans="1:19" x14ac:dyDescent="0.25">
      <c r="A21" s="72">
        <v>7</v>
      </c>
      <c r="B21" s="194"/>
      <c r="C21" s="74"/>
      <c r="D21" s="75"/>
      <c r="E21" s="76"/>
      <c r="F21" s="77"/>
      <c r="G21" s="78"/>
      <c r="H21" s="78"/>
      <c r="I21" s="78"/>
      <c r="J21" s="78"/>
      <c r="K21" s="78"/>
      <c r="L21" s="77"/>
      <c r="M21" s="158"/>
      <c r="N21" s="77"/>
      <c r="O21" s="159"/>
      <c r="P21" s="25" t="str">
        <f t="shared" si="2"/>
        <v/>
      </c>
      <c r="Q21" s="166" t="str">
        <f t="shared" si="3"/>
        <v/>
      </c>
      <c r="R21" s="178" t="str">
        <f t="shared" si="5"/>
        <v/>
      </c>
      <c r="S21" s="26" t="str">
        <f t="shared" si="4"/>
        <v/>
      </c>
    </row>
    <row r="22" spans="1:19" x14ac:dyDescent="0.25">
      <c r="A22" s="72">
        <v>8</v>
      </c>
      <c r="B22" s="194"/>
      <c r="C22" s="74"/>
      <c r="D22" s="75"/>
      <c r="E22" s="76"/>
      <c r="F22" s="77"/>
      <c r="G22" s="78"/>
      <c r="H22" s="78"/>
      <c r="I22" s="78"/>
      <c r="J22" s="78"/>
      <c r="K22" s="78"/>
      <c r="L22" s="77"/>
      <c r="M22" s="158"/>
      <c r="N22" s="77"/>
      <c r="O22" s="159"/>
      <c r="P22" s="25" t="str">
        <f t="shared" si="2"/>
        <v/>
      </c>
      <c r="Q22" s="166" t="str">
        <f t="shared" si="3"/>
        <v/>
      </c>
      <c r="R22" s="178" t="str">
        <f t="shared" si="5"/>
        <v/>
      </c>
      <c r="S22" s="26" t="str">
        <f t="shared" si="4"/>
        <v/>
      </c>
    </row>
    <row r="23" spans="1:19" x14ac:dyDescent="0.25">
      <c r="A23" s="72">
        <v>9</v>
      </c>
      <c r="B23" s="194"/>
      <c r="C23" s="74" t="s">
        <v>150</v>
      </c>
      <c r="D23" s="75">
        <v>4</v>
      </c>
      <c r="E23" s="76">
        <v>1</v>
      </c>
      <c r="F23" s="77">
        <v>1</v>
      </c>
      <c r="G23" s="78">
        <v>0</v>
      </c>
      <c r="H23" s="78">
        <v>0</v>
      </c>
      <c r="I23" s="78">
        <v>1</v>
      </c>
      <c r="J23" s="78">
        <v>0</v>
      </c>
      <c r="K23" s="78">
        <v>1</v>
      </c>
      <c r="L23" s="77">
        <v>1</v>
      </c>
      <c r="M23" s="158">
        <v>1</v>
      </c>
      <c r="N23" s="77">
        <v>2</v>
      </c>
      <c r="O23" s="159">
        <v>0</v>
      </c>
      <c r="P23" s="25">
        <f t="shared" si="2"/>
        <v>8</v>
      </c>
      <c r="Q23" s="166" t="str">
        <f t="shared" si="3"/>
        <v>"3"</v>
      </c>
      <c r="R23" s="178" t="str">
        <f t="shared" si="5"/>
        <v/>
      </c>
      <c r="S23" s="26" t="str">
        <f t="shared" si="4"/>
        <v/>
      </c>
    </row>
    <row r="24" spans="1:19" ht="15.75" thickBot="1" x14ac:dyDescent="0.3">
      <c r="A24" s="87">
        <v>10</v>
      </c>
      <c r="B24" s="194"/>
      <c r="C24" s="81"/>
      <c r="D24" s="82"/>
      <c r="E24" s="83"/>
      <c r="F24" s="84"/>
      <c r="G24" s="85"/>
      <c r="H24" s="85"/>
      <c r="I24" s="85"/>
      <c r="J24" s="85"/>
      <c r="K24" s="85"/>
      <c r="L24" s="84"/>
      <c r="M24" s="160"/>
      <c r="N24" s="84"/>
      <c r="O24" s="161"/>
      <c r="P24" s="30" t="str">
        <f t="shared" si="2"/>
        <v/>
      </c>
      <c r="Q24" s="168" t="str">
        <f t="shared" si="3"/>
        <v/>
      </c>
      <c r="R24" s="179" t="str">
        <f t="shared" si="5"/>
        <v/>
      </c>
      <c r="S24" s="28" t="str">
        <f t="shared" si="4"/>
        <v/>
      </c>
    </row>
    <row r="25" spans="1:19" x14ac:dyDescent="0.25">
      <c r="A25" s="65">
        <v>11</v>
      </c>
      <c r="B25" s="194"/>
      <c r="C25" s="67"/>
      <c r="D25" s="68"/>
      <c r="E25" s="69"/>
      <c r="F25" s="70"/>
      <c r="G25" s="71"/>
      <c r="H25" s="71"/>
      <c r="I25" s="71"/>
      <c r="J25" s="71"/>
      <c r="K25" s="71"/>
      <c r="L25" s="70"/>
      <c r="M25" s="156"/>
      <c r="N25" s="70"/>
      <c r="O25" s="157"/>
      <c r="P25" s="23" t="str">
        <f t="shared" si="2"/>
        <v/>
      </c>
      <c r="Q25" s="164" t="str">
        <f t="shared" si="3"/>
        <v/>
      </c>
      <c r="R25" s="177" t="str">
        <f t="shared" si="5"/>
        <v/>
      </c>
      <c r="S25" s="24" t="str">
        <f t="shared" si="4"/>
        <v/>
      </c>
    </row>
    <row r="26" spans="1:19" x14ac:dyDescent="0.25">
      <c r="A26" s="72">
        <v>12</v>
      </c>
      <c r="B26" s="194"/>
      <c r="C26" s="74"/>
      <c r="D26" s="75"/>
      <c r="E26" s="76"/>
      <c r="F26" s="77"/>
      <c r="G26" s="78"/>
      <c r="H26" s="78"/>
      <c r="I26" s="78"/>
      <c r="J26" s="78"/>
      <c r="K26" s="78"/>
      <c r="L26" s="77"/>
      <c r="M26" s="158"/>
      <c r="N26" s="77"/>
      <c r="O26" s="159"/>
      <c r="P26" s="25" t="str">
        <f t="shared" si="2"/>
        <v/>
      </c>
      <c r="Q26" s="166" t="str">
        <f t="shared" si="3"/>
        <v/>
      </c>
      <c r="R26" s="178" t="str">
        <f t="shared" si="5"/>
        <v/>
      </c>
      <c r="S26" s="26" t="str">
        <f t="shared" si="4"/>
        <v/>
      </c>
    </row>
    <row r="27" spans="1:19" x14ac:dyDescent="0.25">
      <c r="A27" s="72">
        <v>13</v>
      </c>
      <c r="B27" s="194"/>
      <c r="C27" s="74"/>
      <c r="D27" s="75"/>
      <c r="E27" s="76"/>
      <c r="F27" s="77"/>
      <c r="G27" s="78"/>
      <c r="H27" s="78"/>
      <c r="I27" s="78"/>
      <c r="J27" s="78"/>
      <c r="K27" s="78"/>
      <c r="L27" s="77"/>
      <c r="M27" s="158"/>
      <c r="N27" s="77"/>
      <c r="O27" s="159"/>
      <c r="P27" s="25" t="str">
        <f t="shared" si="2"/>
        <v/>
      </c>
      <c r="Q27" s="166" t="str">
        <f t="shared" si="3"/>
        <v/>
      </c>
      <c r="R27" s="178" t="str">
        <f t="shared" si="5"/>
        <v/>
      </c>
      <c r="S27" s="26" t="str">
        <f t="shared" si="4"/>
        <v/>
      </c>
    </row>
    <row r="28" spans="1:19" x14ac:dyDescent="0.25">
      <c r="A28" s="72">
        <v>14</v>
      </c>
      <c r="B28" s="194"/>
      <c r="C28" s="74"/>
      <c r="D28" s="75"/>
      <c r="E28" s="76"/>
      <c r="F28" s="77"/>
      <c r="G28" s="78"/>
      <c r="H28" s="78"/>
      <c r="I28" s="78"/>
      <c r="J28" s="78"/>
      <c r="K28" s="78"/>
      <c r="L28" s="77"/>
      <c r="M28" s="158"/>
      <c r="N28" s="77"/>
      <c r="O28" s="159"/>
      <c r="P28" s="25" t="str">
        <f t="shared" si="2"/>
        <v/>
      </c>
      <c r="Q28" s="166" t="str">
        <f t="shared" si="3"/>
        <v/>
      </c>
      <c r="R28" s="178" t="str">
        <f t="shared" si="5"/>
        <v/>
      </c>
      <c r="S28" s="26" t="str">
        <f t="shared" si="4"/>
        <v/>
      </c>
    </row>
    <row r="29" spans="1:19" ht="15.75" thickBot="1" x14ac:dyDescent="0.3">
      <c r="A29" s="79">
        <v>15</v>
      </c>
      <c r="B29" s="194"/>
      <c r="C29" s="81"/>
      <c r="D29" s="82"/>
      <c r="E29" s="83"/>
      <c r="F29" s="84"/>
      <c r="G29" s="85"/>
      <c r="H29" s="85"/>
      <c r="I29" s="85"/>
      <c r="J29" s="85"/>
      <c r="K29" s="85"/>
      <c r="L29" s="84"/>
      <c r="M29" s="160"/>
      <c r="N29" s="84"/>
      <c r="O29" s="161"/>
      <c r="P29" s="27" t="str">
        <f t="shared" si="2"/>
        <v/>
      </c>
      <c r="Q29" s="168" t="str">
        <f t="shared" si="3"/>
        <v/>
      </c>
      <c r="R29" s="179" t="str">
        <f t="shared" si="5"/>
        <v/>
      </c>
      <c r="S29" s="28" t="str">
        <f t="shared" si="4"/>
        <v/>
      </c>
    </row>
    <row r="30" spans="1:19" x14ac:dyDescent="0.25">
      <c r="A30" s="86">
        <v>16</v>
      </c>
      <c r="B30" s="194"/>
      <c r="C30" s="67"/>
      <c r="D30" s="68"/>
      <c r="E30" s="69"/>
      <c r="F30" s="70"/>
      <c r="G30" s="71"/>
      <c r="H30" s="71"/>
      <c r="I30" s="71"/>
      <c r="J30" s="71"/>
      <c r="K30" s="71"/>
      <c r="L30" s="70"/>
      <c r="M30" s="156"/>
      <c r="N30" s="70"/>
      <c r="O30" s="157"/>
      <c r="P30" s="29" t="str">
        <f t="shared" si="2"/>
        <v/>
      </c>
      <c r="Q30" s="164" t="str">
        <f t="shared" si="3"/>
        <v/>
      </c>
      <c r="R30" s="177" t="str">
        <f t="shared" si="5"/>
        <v/>
      </c>
      <c r="S30" s="24" t="str">
        <f t="shared" si="4"/>
        <v/>
      </c>
    </row>
    <row r="31" spans="1:19" x14ac:dyDescent="0.25">
      <c r="A31" s="72">
        <v>17</v>
      </c>
      <c r="B31" s="194"/>
      <c r="C31" s="74"/>
      <c r="D31" s="75"/>
      <c r="E31" s="76"/>
      <c r="F31" s="77"/>
      <c r="G31" s="78"/>
      <c r="H31" s="78"/>
      <c r="I31" s="78"/>
      <c r="J31" s="78"/>
      <c r="K31" s="78"/>
      <c r="L31" s="77"/>
      <c r="M31" s="158"/>
      <c r="N31" s="77"/>
      <c r="O31" s="159"/>
      <c r="P31" s="25" t="str">
        <f t="shared" si="2"/>
        <v/>
      </c>
      <c r="Q31" s="166" t="str">
        <f t="shared" si="3"/>
        <v/>
      </c>
      <c r="R31" s="178" t="str">
        <f t="shared" si="5"/>
        <v/>
      </c>
      <c r="S31" s="26" t="str">
        <f t="shared" si="4"/>
        <v/>
      </c>
    </row>
    <row r="32" spans="1:19" x14ac:dyDescent="0.25">
      <c r="A32" s="72">
        <v>18</v>
      </c>
      <c r="B32" s="195"/>
      <c r="C32" s="74"/>
      <c r="D32" s="75"/>
      <c r="E32" s="76"/>
      <c r="F32" s="77"/>
      <c r="G32" s="78"/>
      <c r="H32" s="78"/>
      <c r="I32" s="78"/>
      <c r="J32" s="78"/>
      <c r="K32" s="78"/>
      <c r="L32" s="77"/>
      <c r="M32" s="158"/>
      <c r="N32" s="77"/>
      <c r="O32" s="159"/>
      <c r="P32" s="25" t="str">
        <f t="shared" si="2"/>
        <v/>
      </c>
      <c r="Q32" s="166" t="str">
        <f t="shared" si="3"/>
        <v/>
      </c>
      <c r="R32" s="178" t="str">
        <f t="shared" si="5"/>
        <v/>
      </c>
      <c r="S32" s="26" t="str">
        <f t="shared" si="4"/>
        <v/>
      </c>
    </row>
    <row r="33" spans="1:19" x14ac:dyDescent="0.25">
      <c r="A33" s="72">
        <v>19</v>
      </c>
      <c r="B33" s="194"/>
      <c r="C33" s="74"/>
      <c r="D33" s="75"/>
      <c r="E33" s="76"/>
      <c r="F33" s="77"/>
      <c r="G33" s="78"/>
      <c r="H33" s="78"/>
      <c r="I33" s="78"/>
      <c r="J33" s="78"/>
      <c r="K33" s="78"/>
      <c r="L33" s="77"/>
      <c r="M33" s="158"/>
      <c r="N33" s="77"/>
      <c r="O33" s="159"/>
      <c r="P33" s="25" t="str">
        <f t="shared" si="2"/>
        <v/>
      </c>
      <c r="Q33" s="166" t="str">
        <f t="shared" si="3"/>
        <v/>
      </c>
      <c r="R33" s="178" t="str">
        <f t="shared" si="5"/>
        <v/>
      </c>
      <c r="S33" s="26" t="str">
        <f t="shared" si="4"/>
        <v/>
      </c>
    </row>
    <row r="34" spans="1:19" ht="15.75" thickBot="1" x14ac:dyDescent="0.3">
      <c r="A34" s="87">
        <v>20</v>
      </c>
      <c r="B34" s="195"/>
      <c r="C34" s="81"/>
      <c r="D34" s="82"/>
      <c r="E34" s="83"/>
      <c r="F34" s="84"/>
      <c r="G34" s="85"/>
      <c r="H34" s="85"/>
      <c r="I34" s="85"/>
      <c r="J34" s="85"/>
      <c r="K34" s="85"/>
      <c r="L34" s="84"/>
      <c r="M34" s="160"/>
      <c r="N34" s="84"/>
      <c r="O34" s="161"/>
      <c r="P34" s="30" t="str">
        <f t="shared" si="2"/>
        <v/>
      </c>
      <c r="Q34" s="168" t="str">
        <f t="shared" si="3"/>
        <v/>
      </c>
      <c r="R34" s="179" t="str">
        <f t="shared" si="5"/>
        <v/>
      </c>
      <c r="S34" s="28" t="str">
        <f t="shared" si="4"/>
        <v/>
      </c>
    </row>
    <row r="35" spans="1:19" x14ac:dyDescent="0.25">
      <c r="A35" s="65">
        <v>21</v>
      </c>
      <c r="B35" s="194"/>
      <c r="C35" s="67"/>
      <c r="D35" s="68"/>
      <c r="E35" s="69"/>
      <c r="F35" s="70"/>
      <c r="G35" s="71"/>
      <c r="H35" s="71"/>
      <c r="I35" s="71"/>
      <c r="J35" s="71"/>
      <c r="K35" s="71"/>
      <c r="L35" s="70"/>
      <c r="M35" s="156"/>
      <c r="N35" s="70"/>
      <c r="O35" s="157"/>
      <c r="P35" s="23" t="str">
        <f t="shared" si="2"/>
        <v/>
      </c>
      <c r="Q35" s="164" t="str">
        <f t="shared" si="3"/>
        <v/>
      </c>
      <c r="R35" s="177" t="str">
        <f t="shared" si="5"/>
        <v/>
      </c>
      <c r="S35" s="24" t="str">
        <f t="shared" si="4"/>
        <v/>
      </c>
    </row>
    <row r="36" spans="1:19" x14ac:dyDescent="0.25">
      <c r="A36" s="72">
        <v>22</v>
      </c>
      <c r="B36" s="194"/>
      <c r="C36" s="74"/>
      <c r="D36" s="75"/>
      <c r="E36" s="76"/>
      <c r="F36" s="77"/>
      <c r="G36" s="78"/>
      <c r="H36" s="78"/>
      <c r="I36" s="78"/>
      <c r="J36" s="78"/>
      <c r="K36" s="78"/>
      <c r="L36" s="77"/>
      <c r="M36" s="158"/>
      <c r="N36" s="77"/>
      <c r="O36" s="159"/>
      <c r="P36" s="25" t="str">
        <f t="shared" si="2"/>
        <v/>
      </c>
      <c r="Q36" s="166" t="str">
        <f t="shared" si="3"/>
        <v/>
      </c>
      <c r="R36" s="178" t="str">
        <f t="shared" si="5"/>
        <v/>
      </c>
      <c r="S36" s="26" t="str">
        <f t="shared" si="4"/>
        <v/>
      </c>
    </row>
    <row r="37" spans="1:19" x14ac:dyDescent="0.25">
      <c r="A37" s="72">
        <v>23</v>
      </c>
      <c r="B37" s="194"/>
      <c r="C37" s="74"/>
      <c r="D37" s="75"/>
      <c r="E37" s="76"/>
      <c r="F37" s="77"/>
      <c r="G37" s="78"/>
      <c r="H37" s="78"/>
      <c r="I37" s="78"/>
      <c r="J37" s="78"/>
      <c r="K37" s="78"/>
      <c r="L37" s="77"/>
      <c r="M37" s="158"/>
      <c r="N37" s="77"/>
      <c r="O37" s="159"/>
      <c r="P37" s="25" t="str">
        <f t="shared" si="2"/>
        <v/>
      </c>
      <c r="Q37" s="166" t="str">
        <f t="shared" si="3"/>
        <v/>
      </c>
      <c r="R37" s="178" t="str">
        <f t="shared" si="5"/>
        <v/>
      </c>
      <c r="S37" s="26" t="str">
        <f t="shared" si="4"/>
        <v/>
      </c>
    </row>
    <row r="38" spans="1:19" x14ac:dyDescent="0.25">
      <c r="A38" s="72">
        <v>24</v>
      </c>
      <c r="B38" s="194"/>
      <c r="C38" s="74"/>
      <c r="D38" s="75"/>
      <c r="E38" s="76"/>
      <c r="F38" s="77"/>
      <c r="G38" s="78"/>
      <c r="H38" s="78"/>
      <c r="I38" s="78"/>
      <c r="J38" s="78"/>
      <c r="K38" s="78"/>
      <c r="L38" s="77"/>
      <c r="M38" s="158"/>
      <c r="N38" s="77"/>
      <c r="O38" s="159"/>
      <c r="P38" s="25" t="str">
        <f t="shared" si="2"/>
        <v/>
      </c>
      <c r="Q38" s="166" t="str">
        <f t="shared" si="3"/>
        <v/>
      </c>
      <c r="R38" s="178" t="str">
        <f t="shared" si="5"/>
        <v/>
      </c>
      <c r="S38" s="26" t="str">
        <f t="shared" si="4"/>
        <v/>
      </c>
    </row>
    <row r="39" spans="1:19" ht="15.75" thickBot="1" x14ac:dyDescent="0.3">
      <c r="A39" s="79">
        <v>25</v>
      </c>
      <c r="B39" s="194"/>
      <c r="C39" s="81"/>
      <c r="D39" s="82"/>
      <c r="E39" s="83"/>
      <c r="F39" s="84"/>
      <c r="G39" s="85"/>
      <c r="H39" s="85"/>
      <c r="I39" s="85"/>
      <c r="J39" s="85"/>
      <c r="K39" s="85"/>
      <c r="L39" s="84"/>
      <c r="M39" s="160"/>
      <c r="N39" s="84"/>
      <c r="O39" s="161"/>
      <c r="P39" s="27" t="str">
        <f t="shared" si="2"/>
        <v/>
      </c>
      <c r="Q39" s="168" t="str">
        <f t="shared" si="3"/>
        <v/>
      </c>
      <c r="R39" s="179" t="str">
        <f>IF(B39="","",IF(AND(SUM($D39)=0,COUNTA($E39:$O39)&gt;0),$D$57,IF(OR(E39&gt;E$11,F39&gt;F$11,G39&gt;G$11,H39&gt;H$11,I39&gt;I$11,J39&gt;J$11,K39&gt;K$11,L39&gt;L$11,M39&gt;M$11,N39&gt;N$11,O39&gt;O$11),$D$58,"нет")))</f>
        <v/>
      </c>
      <c r="S39" s="28" t="str">
        <f t="shared" si="4"/>
        <v/>
      </c>
    </row>
    <row r="40" spans="1:19" x14ac:dyDescent="0.25">
      <c r="A40" s="65">
        <v>26</v>
      </c>
      <c r="B40" s="194"/>
      <c r="C40" s="67"/>
      <c r="D40" s="68"/>
      <c r="E40" s="69"/>
      <c r="F40" s="70"/>
      <c r="G40" s="71"/>
      <c r="H40" s="71"/>
      <c r="I40" s="71"/>
      <c r="J40" s="71"/>
      <c r="K40" s="71"/>
      <c r="L40" s="70"/>
      <c r="M40" s="156"/>
      <c r="N40" s="70"/>
      <c r="O40" s="157"/>
      <c r="P40" s="23" t="str">
        <f t="shared" si="2"/>
        <v/>
      </c>
      <c r="Q40" s="164" t="str">
        <f t="shared" si="3"/>
        <v/>
      </c>
      <c r="R40" s="177" t="str">
        <f t="shared" si="5"/>
        <v/>
      </c>
      <c r="S40" s="24" t="str">
        <f t="shared" si="4"/>
        <v/>
      </c>
    </row>
    <row r="41" spans="1:19" x14ac:dyDescent="0.25">
      <c r="A41" s="72">
        <v>27</v>
      </c>
      <c r="B41" s="194"/>
      <c r="C41" s="74"/>
      <c r="D41" s="75"/>
      <c r="E41" s="76"/>
      <c r="F41" s="77"/>
      <c r="G41" s="78"/>
      <c r="H41" s="78"/>
      <c r="I41" s="78"/>
      <c r="J41" s="78"/>
      <c r="K41" s="78"/>
      <c r="L41" s="77"/>
      <c r="M41" s="158"/>
      <c r="N41" s="77"/>
      <c r="O41" s="159"/>
      <c r="P41" s="25" t="str">
        <f t="shared" si="2"/>
        <v/>
      </c>
      <c r="Q41" s="166" t="str">
        <f t="shared" si="3"/>
        <v/>
      </c>
      <c r="R41" s="178" t="str">
        <f t="shared" si="5"/>
        <v/>
      </c>
      <c r="S41" s="26" t="str">
        <f t="shared" si="4"/>
        <v/>
      </c>
    </row>
    <row r="42" spans="1:19" x14ac:dyDescent="0.25">
      <c r="A42" s="72">
        <v>28</v>
      </c>
      <c r="B42" s="194"/>
      <c r="C42" s="74"/>
      <c r="D42" s="75"/>
      <c r="E42" s="76"/>
      <c r="F42" s="77"/>
      <c r="G42" s="78"/>
      <c r="H42" s="78"/>
      <c r="I42" s="78"/>
      <c r="J42" s="78"/>
      <c r="K42" s="78"/>
      <c r="L42" s="77"/>
      <c r="M42" s="158"/>
      <c r="N42" s="77"/>
      <c r="O42" s="159"/>
      <c r="P42" s="25" t="str">
        <f t="shared" si="2"/>
        <v/>
      </c>
      <c r="Q42" s="166" t="str">
        <f t="shared" si="3"/>
        <v/>
      </c>
      <c r="R42" s="178" t="str">
        <f t="shared" si="5"/>
        <v/>
      </c>
      <c r="S42" s="26" t="str">
        <f t="shared" si="4"/>
        <v/>
      </c>
    </row>
    <row r="43" spans="1:19" x14ac:dyDescent="0.25">
      <c r="A43" s="72">
        <v>29</v>
      </c>
      <c r="B43" s="73"/>
      <c r="C43" s="74"/>
      <c r="D43" s="75"/>
      <c r="E43" s="76"/>
      <c r="F43" s="77"/>
      <c r="G43" s="78"/>
      <c r="H43" s="78"/>
      <c r="I43" s="78"/>
      <c r="J43" s="78"/>
      <c r="K43" s="78"/>
      <c r="L43" s="77"/>
      <c r="M43" s="158"/>
      <c r="N43" s="77"/>
      <c r="O43" s="159"/>
      <c r="P43" s="25" t="str">
        <f t="shared" si="2"/>
        <v/>
      </c>
      <c r="Q43" s="166" t="str">
        <f t="shared" si="3"/>
        <v/>
      </c>
      <c r="R43" s="178" t="str">
        <f t="shared" si="5"/>
        <v/>
      </c>
      <c r="S43" s="26" t="str">
        <f t="shared" si="4"/>
        <v/>
      </c>
    </row>
    <row r="44" spans="1:19" ht="15.75" thickBot="1" x14ac:dyDescent="0.3">
      <c r="A44" s="79">
        <v>30</v>
      </c>
      <c r="B44" s="80"/>
      <c r="C44" s="81"/>
      <c r="D44" s="82"/>
      <c r="E44" s="83"/>
      <c r="F44" s="84"/>
      <c r="G44" s="85"/>
      <c r="H44" s="85"/>
      <c r="I44" s="85"/>
      <c r="J44" s="85"/>
      <c r="K44" s="85"/>
      <c r="L44" s="84"/>
      <c r="M44" s="160"/>
      <c r="N44" s="84"/>
      <c r="O44" s="161"/>
      <c r="P44" s="27" t="str">
        <f t="shared" si="2"/>
        <v/>
      </c>
      <c r="Q44" s="168" t="str">
        <f t="shared" si="3"/>
        <v/>
      </c>
      <c r="R44" s="179" t="str">
        <f t="shared" si="5"/>
        <v/>
      </c>
      <c r="S44" s="28" t="str">
        <f t="shared" si="4"/>
        <v/>
      </c>
    </row>
    <row r="45" spans="1:19" x14ac:dyDescent="0.25">
      <c r="A45" s="65">
        <v>31</v>
      </c>
      <c r="B45" s="66"/>
      <c r="C45" s="67"/>
      <c r="D45" s="68"/>
      <c r="E45" s="69"/>
      <c r="F45" s="70"/>
      <c r="G45" s="71"/>
      <c r="H45" s="71"/>
      <c r="I45" s="71"/>
      <c r="J45" s="71"/>
      <c r="K45" s="71"/>
      <c r="L45" s="70"/>
      <c r="M45" s="156"/>
      <c r="N45" s="70"/>
      <c r="O45" s="157"/>
      <c r="P45" s="23" t="str">
        <f t="shared" si="2"/>
        <v/>
      </c>
      <c r="Q45" s="164" t="str">
        <f t="shared" si="3"/>
        <v/>
      </c>
      <c r="R45" s="177" t="str">
        <f t="shared" si="5"/>
        <v/>
      </c>
      <c r="S45" s="24" t="str">
        <f t="shared" si="4"/>
        <v/>
      </c>
    </row>
    <row r="46" spans="1:19" x14ac:dyDescent="0.25">
      <c r="A46" s="72">
        <v>32</v>
      </c>
      <c r="B46" s="73"/>
      <c r="C46" s="74"/>
      <c r="D46" s="75"/>
      <c r="E46" s="76"/>
      <c r="F46" s="77"/>
      <c r="G46" s="78"/>
      <c r="H46" s="78"/>
      <c r="I46" s="78"/>
      <c r="J46" s="78"/>
      <c r="K46" s="78"/>
      <c r="L46" s="77"/>
      <c r="M46" s="158"/>
      <c r="N46" s="77"/>
      <c r="O46" s="159"/>
      <c r="P46" s="25" t="str">
        <f t="shared" si="2"/>
        <v/>
      </c>
      <c r="Q46" s="166" t="str">
        <f t="shared" si="3"/>
        <v/>
      </c>
      <c r="R46" s="178" t="str">
        <f t="shared" si="5"/>
        <v/>
      </c>
      <c r="S46" s="26" t="str">
        <f t="shared" si="4"/>
        <v/>
      </c>
    </row>
    <row r="47" spans="1:19" x14ac:dyDescent="0.25">
      <c r="A47" s="72">
        <v>33</v>
      </c>
      <c r="B47" s="73"/>
      <c r="C47" s="74"/>
      <c r="D47" s="75"/>
      <c r="E47" s="76"/>
      <c r="F47" s="77"/>
      <c r="G47" s="78"/>
      <c r="H47" s="78"/>
      <c r="I47" s="78"/>
      <c r="J47" s="78"/>
      <c r="K47" s="78"/>
      <c r="L47" s="77"/>
      <c r="M47" s="158"/>
      <c r="N47" s="77"/>
      <c r="O47" s="159"/>
      <c r="P47" s="25" t="str">
        <f t="shared" si="2"/>
        <v/>
      </c>
      <c r="Q47" s="166" t="str">
        <f t="shared" si="3"/>
        <v/>
      </c>
      <c r="R47" s="178" t="str">
        <f t="shared" si="5"/>
        <v/>
      </c>
      <c r="S47" s="26" t="str">
        <f t="shared" si="4"/>
        <v/>
      </c>
    </row>
    <row r="48" spans="1:19" x14ac:dyDescent="0.25">
      <c r="A48" s="72">
        <v>34</v>
      </c>
      <c r="B48" s="73"/>
      <c r="C48" s="74"/>
      <c r="D48" s="75"/>
      <c r="E48" s="76"/>
      <c r="F48" s="77"/>
      <c r="G48" s="78"/>
      <c r="H48" s="78"/>
      <c r="I48" s="78"/>
      <c r="J48" s="78"/>
      <c r="K48" s="78"/>
      <c r="L48" s="77"/>
      <c r="M48" s="158"/>
      <c r="N48" s="77"/>
      <c r="O48" s="159"/>
      <c r="P48" s="25" t="str">
        <f t="shared" si="2"/>
        <v/>
      </c>
      <c r="Q48" s="166" t="str">
        <f t="shared" si="3"/>
        <v/>
      </c>
      <c r="R48" s="178" t="str">
        <f t="shared" si="5"/>
        <v/>
      </c>
      <c r="S48" s="26" t="str">
        <f t="shared" si="4"/>
        <v/>
      </c>
    </row>
    <row r="49" spans="1:19" ht="15.75" thickBot="1" x14ac:dyDescent="0.3">
      <c r="A49" s="79">
        <v>35</v>
      </c>
      <c r="B49" s="80"/>
      <c r="C49" s="81"/>
      <c r="D49" s="82"/>
      <c r="E49" s="83"/>
      <c r="F49" s="84"/>
      <c r="G49" s="85"/>
      <c r="H49" s="85"/>
      <c r="I49" s="85"/>
      <c r="J49" s="85"/>
      <c r="K49" s="85"/>
      <c r="L49" s="84"/>
      <c r="M49" s="160"/>
      <c r="N49" s="84"/>
      <c r="O49" s="161"/>
      <c r="P49" s="27" t="str">
        <f t="shared" si="2"/>
        <v/>
      </c>
      <c r="Q49" s="168" t="str">
        <f t="shared" si="3"/>
        <v/>
      </c>
      <c r="R49" s="179" t="str">
        <f t="shared" si="5"/>
        <v/>
      </c>
      <c r="S49" s="28" t="str">
        <f t="shared" si="4"/>
        <v/>
      </c>
    </row>
    <row r="50" spans="1:19" x14ac:dyDescent="0.25">
      <c r="A50" s="65">
        <v>36</v>
      </c>
      <c r="B50" s="66"/>
      <c r="C50" s="67"/>
      <c r="D50" s="68"/>
      <c r="E50" s="69"/>
      <c r="F50" s="70"/>
      <c r="G50" s="71"/>
      <c r="H50" s="71"/>
      <c r="I50" s="71"/>
      <c r="J50" s="71"/>
      <c r="K50" s="71"/>
      <c r="L50" s="70"/>
      <c r="M50" s="156"/>
      <c r="N50" s="70"/>
      <c r="O50" s="157"/>
      <c r="P50" s="23" t="str">
        <f t="shared" si="2"/>
        <v/>
      </c>
      <c r="Q50" s="164" t="str">
        <f t="shared" si="3"/>
        <v/>
      </c>
      <c r="R50" s="177" t="str">
        <f t="shared" si="5"/>
        <v/>
      </c>
      <c r="S50" s="24" t="str">
        <f t="shared" si="4"/>
        <v/>
      </c>
    </row>
    <row r="51" spans="1:19" x14ac:dyDescent="0.25">
      <c r="A51" s="72">
        <v>37</v>
      </c>
      <c r="B51" s="73"/>
      <c r="C51" s="74"/>
      <c r="D51" s="75"/>
      <c r="E51" s="76"/>
      <c r="F51" s="77"/>
      <c r="G51" s="78"/>
      <c r="H51" s="78"/>
      <c r="I51" s="78"/>
      <c r="J51" s="78"/>
      <c r="K51" s="78"/>
      <c r="L51" s="77"/>
      <c r="M51" s="158"/>
      <c r="N51" s="77"/>
      <c r="O51" s="159"/>
      <c r="P51" s="25" t="str">
        <f t="shared" si="2"/>
        <v/>
      </c>
      <c r="Q51" s="166" t="str">
        <f t="shared" si="3"/>
        <v/>
      </c>
      <c r="R51" s="178" t="str">
        <f t="shared" si="5"/>
        <v/>
      </c>
      <c r="S51" s="26" t="str">
        <f t="shared" si="4"/>
        <v/>
      </c>
    </row>
    <row r="52" spans="1:19" x14ac:dyDescent="0.25">
      <c r="A52" s="72">
        <v>38</v>
      </c>
      <c r="B52" s="73"/>
      <c r="C52" s="74"/>
      <c r="D52" s="75"/>
      <c r="E52" s="76"/>
      <c r="F52" s="77"/>
      <c r="G52" s="78"/>
      <c r="H52" s="78"/>
      <c r="I52" s="78"/>
      <c r="J52" s="78"/>
      <c r="K52" s="78"/>
      <c r="L52" s="77"/>
      <c r="M52" s="158"/>
      <c r="N52" s="77"/>
      <c r="O52" s="159"/>
      <c r="P52" s="25" t="str">
        <f t="shared" si="2"/>
        <v/>
      </c>
      <c r="Q52" s="166" t="str">
        <f t="shared" si="3"/>
        <v/>
      </c>
      <c r="R52" s="178" t="str">
        <f t="shared" si="5"/>
        <v/>
      </c>
      <c r="S52" s="26" t="str">
        <f t="shared" si="4"/>
        <v/>
      </c>
    </row>
    <row r="53" spans="1:19" x14ac:dyDescent="0.25">
      <c r="A53" s="72">
        <v>39</v>
      </c>
      <c r="B53" s="73"/>
      <c r="C53" s="74"/>
      <c r="D53" s="75"/>
      <c r="E53" s="76"/>
      <c r="F53" s="77"/>
      <c r="G53" s="78"/>
      <c r="H53" s="78"/>
      <c r="I53" s="78"/>
      <c r="J53" s="78"/>
      <c r="K53" s="78"/>
      <c r="L53" s="77"/>
      <c r="M53" s="158"/>
      <c r="N53" s="77"/>
      <c r="O53" s="159"/>
      <c r="P53" s="25" t="str">
        <f t="shared" si="2"/>
        <v/>
      </c>
      <c r="Q53" s="166" t="str">
        <f t="shared" si="3"/>
        <v/>
      </c>
      <c r="R53" s="178" t="str">
        <f t="shared" si="5"/>
        <v/>
      </c>
      <c r="S53" s="26" t="str">
        <f t="shared" si="4"/>
        <v/>
      </c>
    </row>
    <row r="54" spans="1:19" ht="15.75" thickBot="1" x14ac:dyDescent="0.3">
      <c r="A54" s="79">
        <v>40</v>
      </c>
      <c r="B54" s="80"/>
      <c r="C54" s="81"/>
      <c r="D54" s="82"/>
      <c r="E54" s="83"/>
      <c r="F54" s="84"/>
      <c r="G54" s="85"/>
      <c r="H54" s="85"/>
      <c r="I54" s="85"/>
      <c r="J54" s="85"/>
      <c r="K54" s="85"/>
      <c r="L54" s="84"/>
      <c r="M54" s="160"/>
      <c r="N54" s="84"/>
      <c r="O54" s="161"/>
      <c r="P54" s="27" t="str">
        <f t="shared" si="2"/>
        <v/>
      </c>
      <c r="Q54" s="168" t="str">
        <f t="shared" si="3"/>
        <v/>
      </c>
      <c r="R54" s="179" t="str">
        <f t="shared" si="5"/>
        <v/>
      </c>
      <c r="S54" s="28" t="str">
        <f t="shared" si="4"/>
        <v/>
      </c>
    </row>
    <row r="56" spans="1:19" x14ac:dyDescent="0.25">
      <c r="B56" s="9" t="s">
        <v>92</v>
      </c>
      <c r="D56" s="9" t="s">
        <v>88</v>
      </c>
    </row>
    <row r="57" spans="1:19" x14ac:dyDescent="0.25">
      <c r="B57" s="9">
        <v>1</v>
      </c>
      <c r="D57" s="9" t="s">
        <v>87</v>
      </c>
    </row>
    <row r="58" spans="1:19" x14ac:dyDescent="0.25">
      <c r="B58" s="9">
        <v>2</v>
      </c>
      <c r="D58" s="9" t="s">
        <v>89</v>
      </c>
    </row>
    <row r="59" spans="1:19" x14ac:dyDescent="0.25">
      <c r="A59" s="31"/>
    </row>
  </sheetData>
  <sheetProtection password="A925" sheet="1" objects="1" scenarios="1" formatColumns="0" formatRows="0"/>
  <conditionalFormatting sqref="E15:O54">
    <cfRule type="expression" dxfId="69" priority="10" stopIfTrue="1">
      <formula>E15&gt;E$11</formula>
    </cfRule>
  </conditionalFormatting>
  <conditionalFormatting sqref="D6 E5 N1 P1">
    <cfRule type="containsBlanks" dxfId="68" priority="9" stopIfTrue="1">
      <formula>LEN(TRIM(D1))=0</formula>
    </cfRule>
  </conditionalFormatting>
  <conditionalFormatting sqref="C15:C54">
    <cfRule type="expression" dxfId="67" priority="376">
      <formula>AND(SUM($D15:$O15)&lt;&gt;0,$C15="")</formula>
    </cfRule>
  </conditionalFormatting>
  <conditionalFormatting sqref="D15:O54">
    <cfRule type="expression" dxfId="66" priority="377" stopIfTrue="1">
      <formula>AND($B15&lt;&gt;"",$C15="да",$D15="")</formula>
    </cfRule>
    <cfRule type="expression" dxfId="65" priority="378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O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view="pageBreakPreview" zoomScale="90" zoomScaleNormal="100" zoomScaleSheetLayoutView="90" workbookViewId="0">
      <selection activeCell="B15" sqref="B15:O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63" t="s">
        <v>137</v>
      </c>
      <c r="N1" s="89"/>
      <c r="O1" s="32" t="s">
        <v>15</v>
      </c>
      <c r="P1" s="90"/>
      <c r="R1" s="36" t="s">
        <v>0</v>
      </c>
    </row>
    <row r="2" spans="1:19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S2" s="9" t="s">
        <v>8</v>
      </c>
    </row>
    <row r="3" spans="1:19" x14ac:dyDescent="0.25">
      <c r="A3" s="32"/>
      <c r="B3" s="32"/>
      <c r="C3" s="34"/>
      <c r="D3" s="34" t="s">
        <v>5</v>
      </c>
      <c r="E3" s="35" t="s">
        <v>142</v>
      </c>
      <c r="F3" s="35"/>
      <c r="G3" s="35"/>
      <c r="H3" s="35"/>
      <c r="I3" s="35"/>
      <c r="J3" s="35"/>
      <c r="K3" s="35"/>
      <c r="L3" s="35"/>
      <c r="M3" s="32"/>
      <c r="N3" s="32"/>
      <c r="O3" s="32"/>
      <c r="P3" s="32"/>
      <c r="Q3" s="32"/>
      <c r="R3" s="32"/>
      <c r="S3" s="9" t="s">
        <v>23</v>
      </c>
    </row>
    <row r="4" spans="1:19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9" t="s">
        <v>107</v>
      </c>
    </row>
    <row r="5" spans="1:19" x14ac:dyDescent="0.25">
      <c r="A5" s="44"/>
      <c r="B5" s="44"/>
      <c r="C5" s="44"/>
      <c r="D5" s="34" t="s">
        <v>106</v>
      </c>
      <c r="E5" s="88"/>
      <c r="F5" s="35"/>
      <c r="G5" s="35"/>
      <c r="H5" s="35"/>
      <c r="I5" s="35"/>
      <c r="J5" s="35"/>
      <c r="K5" s="35"/>
      <c r="L5" s="35"/>
      <c r="M5" s="32"/>
      <c r="N5" s="32"/>
      <c r="O5" s="32"/>
      <c r="P5" s="11" t="s">
        <v>13</v>
      </c>
      <c r="Q5" s="11" t="s">
        <v>97</v>
      </c>
      <c r="S5" s="9" t="s">
        <v>108</v>
      </c>
    </row>
    <row r="6" spans="1:19" x14ac:dyDescent="0.25">
      <c r="A6" s="12"/>
      <c r="B6" s="55" t="s">
        <v>8</v>
      </c>
      <c r="D6" s="88"/>
      <c r="E6" s="10"/>
      <c r="F6" s="10"/>
      <c r="O6" s="11"/>
      <c r="P6" s="13" t="s">
        <v>127</v>
      </c>
      <c r="Q6" s="13"/>
      <c r="S6" s="9" t="s">
        <v>109</v>
      </c>
    </row>
    <row r="7" spans="1:19" x14ac:dyDescent="0.25">
      <c r="A7" s="14"/>
      <c r="B7" s="9" t="s">
        <v>10</v>
      </c>
      <c r="O7" s="15"/>
      <c r="P7" s="15">
        <v>15</v>
      </c>
      <c r="Q7" s="13" t="s">
        <v>98</v>
      </c>
      <c r="S7" s="9" t="s">
        <v>110</v>
      </c>
    </row>
    <row r="8" spans="1:19" x14ac:dyDescent="0.25">
      <c r="A8" s="14"/>
      <c r="B8" s="9" t="s">
        <v>14</v>
      </c>
      <c r="O8" s="15"/>
      <c r="P8" s="15">
        <v>12</v>
      </c>
      <c r="Q8" s="13" t="s">
        <v>99</v>
      </c>
      <c r="S8" s="9" t="s">
        <v>111</v>
      </c>
    </row>
    <row r="9" spans="1:19" x14ac:dyDescent="0.25">
      <c r="A9" s="14"/>
      <c r="B9" s="16" t="s">
        <v>11</v>
      </c>
      <c r="O9" s="15"/>
      <c r="P9" s="15">
        <v>8</v>
      </c>
      <c r="Q9" s="13" t="s">
        <v>100</v>
      </c>
      <c r="S9" s="9" t="s">
        <v>112</v>
      </c>
    </row>
    <row r="10" spans="1:19" x14ac:dyDescent="0.25">
      <c r="A10" s="14"/>
      <c r="B10" s="9" t="s">
        <v>81</v>
      </c>
      <c r="O10" s="15"/>
      <c r="P10" s="15">
        <v>0</v>
      </c>
      <c r="Q10" s="13" t="s">
        <v>101</v>
      </c>
      <c r="R10" s="17"/>
      <c r="S10" s="17"/>
    </row>
    <row r="11" spans="1:19" x14ac:dyDescent="0.25">
      <c r="A11" s="12"/>
      <c r="B11" s="13"/>
      <c r="C11" s="13"/>
      <c r="D11" s="11" t="s">
        <v>12</v>
      </c>
      <c r="E11" s="48">
        <v>1</v>
      </c>
      <c r="F11" s="48">
        <v>1</v>
      </c>
      <c r="G11" s="48">
        <v>1</v>
      </c>
      <c r="H11" s="48">
        <v>1</v>
      </c>
      <c r="I11" s="48">
        <v>1</v>
      </c>
      <c r="J11" s="48">
        <v>1</v>
      </c>
      <c r="K11" s="48">
        <v>1</v>
      </c>
      <c r="L11" s="48">
        <v>1</v>
      </c>
      <c r="M11" s="48">
        <v>1</v>
      </c>
      <c r="N11" s="48">
        <v>2</v>
      </c>
      <c r="O11" s="48">
        <v>5</v>
      </c>
      <c r="R11" s="17"/>
      <c r="S11" s="18" t="s">
        <v>16</v>
      </c>
    </row>
    <row r="12" spans="1:19" x14ac:dyDescent="0.25">
      <c r="A12" s="12"/>
      <c r="B12" s="13"/>
      <c r="C12" s="13"/>
      <c r="D12" s="11" t="s">
        <v>113</v>
      </c>
      <c r="E12" s="185" t="str">
        <f t="shared" ref="E12:J12" si="0">IF(COUNTIF($D$15:$D$54,"&gt;0")=0,"",SUMIFS(E$15:E$54,$D$15:$D$54,"&gt;0")/COUNTIF($D$15:$D$54,"&gt;0"))</f>
        <v/>
      </c>
      <c r="F12" s="185" t="str">
        <f t="shared" si="0"/>
        <v/>
      </c>
      <c r="G12" s="185" t="str">
        <f t="shared" si="0"/>
        <v/>
      </c>
      <c r="H12" s="185" t="str">
        <f t="shared" si="0"/>
        <v/>
      </c>
      <c r="I12" s="185" t="str">
        <f t="shared" si="0"/>
        <v/>
      </c>
      <c r="J12" s="185" t="str">
        <f t="shared" si="0"/>
        <v/>
      </c>
      <c r="K12" s="185" t="str">
        <f>IF(COUNTIF($D$15:$D$54,"&gt;0")=0,"",SUMIFS(K$15:K$54,$D$15:$D$54,"&gt;0")/COUNTIF($D$15:$D$54,"&gt;0"))</f>
        <v/>
      </c>
      <c r="L12" s="185" t="str">
        <f>IF(COUNTIF($D$15:$D$54,"&gt;0")=0,"",SUMIFS(L$15:L$54,$D$15:$D$54,"&gt;0")/COUNTIF($D$15:$D$54,"&gt;0"))</f>
        <v/>
      </c>
      <c r="M12" s="185" t="str">
        <f>IF(COUNTIF($D$15:$D$54,"&gt;0")=0,"",SUMIFS(M$15:M$54,$D$15:$D$54,"&gt;0")/COUNTIF($D$15:$D$54,"&gt;0"))</f>
        <v/>
      </c>
      <c r="N12" s="185" t="str">
        <f>IF(COUNTIF($D$15:$D$54,"&gt;0")=0,"",SUMIFS(N$15:N$54,$D$15:$D$54,"&gt;0")/COUNTIF($D$15:$D$54,"&gt;0"))</f>
        <v/>
      </c>
      <c r="O12" s="185" t="str">
        <f>IF(COUNTIF($D$15:$D$54,"&gt;0")=0,"",SUMIFS(O$15:O$54,$D$15:$D$54,"&gt;0")/COUNTIF($D$15:$D$54,"&gt;0"))</f>
        <v/>
      </c>
      <c r="R12" s="17"/>
      <c r="S12" s="18"/>
    </row>
    <row r="13" spans="1:19" ht="15.75" thickBot="1" x14ac:dyDescent="0.3">
      <c r="A13" s="12"/>
      <c r="B13" s="49"/>
      <c r="C13" s="49"/>
      <c r="D13" s="50" t="s">
        <v>114</v>
      </c>
      <c r="E13" s="186" t="str">
        <f t="shared" ref="E13:O13" si="1">IF(COUNTIF($D$15:$D$54,"&gt;0")=0,"",E12/E11)</f>
        <v/>
      </c>
      <c r="F13" s="186" t="str">
        <f t="shared" si="1"/>
        <v/>
      </c>
      <c r="G13" s="186" t="str">
        <f t="shared" si="1"/>
        <v/>
      </c>
      <c r="H13" s="186" t="str">
        <f t="shared" si="1"/>
        <v/>
      </c>
      <c r="I13" s="186" t="str">
        <f t="shared" si="1"/>
        <v/>
      </c>
      <c r="J13" s="186" t="str">
        <f t="shared" si="1"/>
        <v/>
      </c>
      <c r="K13" s="186" t="str">
        <f t="shared" si="1"/>
        <v/>
      </c>
      <c r="L13" s="186" t="str">
        <f t="shared" si="1"/>
        <v/>
      </c>
      <c r="M13" s="186" t="str">
        <f t="shared" si="1"/>
        <v/>
      </c>
      <c r="N13" s="186" t="str">
        <f t="shared" si="1"/>
        <v/>
      </c>
      <c r="O13" s="186" t="str">
        <f t="shared" si="1"/>
        <v/>
      </c>
      <c r="R13" s="17"/>
      <c r="S13" s="18"/>
    </row>
    <row r="14" spans="1:19" ht="60.75" thickBot="1" x14ac:dyDescent="0.3">
      <c r="A14" s="51" t="s">
        <v>1</v>
      </c>
      <c r="B14" s="52" t="s">
        <v>2</v>
      </c>
      <c r="C14" s="53" t="s">
        <v>128</v>
      </c>
      <c r="D14" s="54" t="s">
        <v>3</v>
      </c>
      <c r="E14" s="45">
        <v>1</v>
      </c>
      <c r="F14" s="46">
        <v>2</v>
      </c>
      <c r="G14" s="47">
        <v>3</v>
      </c>
      <c r="H14" s="47">
        <v>4</v>
      </c>
      <c r="I14" s="47">
        <v>5</v>
      </c>
      <c r="J14" s="47">
        <v>6</v>
      </c>
      <c r="K14" s="47">
        <v>7</v>
      </c>
      <c r="L14" s="46">
        <v>8</v>
      </c>
      <c r="M14" s="154">
        <v>9</v>
      </c>
      <c r="N14" s="46">
        <v>10</v>
      </c>
      <c r="O14" s="155">
        <v>11</v>
      </c>
      <c r="P14" s="19" t="s">
        <v>4</v>
      </c>
      <c r="Q14" s="20" t="str">
        <f>Q5</f>
        <v>Оценка</v>
      </c>
      <c r="R14" s="21" t="s">
        <v>91</v>
      </c>
      <c r="S14" s="22" t="s">
        <v>90</v>
      </c>
    </row>
    <row r="15" spans="1:19" x14ac:dyDescent="0.25">
      <c r="A15" s="65">
        <v>1</v>
      </c>
      <c r="B15" s="66"/>
      <c r="C15" s="67"/>
      <c r="D15" s="68"/>
      <c r="E15" s="69"/>
      <c r="F15" s="70"/>
      <c r="G15" s="71"/>
      <c r="H15" s="71"/>
      <c r="I15" s="71"/>
      <c r="J15" s="71"/>
      <c r="K15" s="71"/>
      <c r="L15" s="70"/>
      <c r="M15" s="156"/>
      <c r="N15" s="70"/>
      <c r="O15" s="157"/>
      <c r="P15" s="23" t="str">
        <f t="shared" ref="P15:P54" si="2">IF(SUM(D15)&gt;0,SUM(E15:O15),"")</f>
        <v/>
      </c>
      <c r="Q15" s="164" t="str">
        <f>IF(SUM(D15)&gt;0,IF(P15&gt;=$P$7,$Q$7,IF(P15&gt;=$P$8,$Q$8,IF(P15&gt;=$P$9,$Q$9,$Q$10))),"")</f>
        <v/>
      </c>
      <c r="R15" s="177" t="str">
        <f>IF(B15="","",IF(AND(SUM($D15)=0,COUNTA($E15:$O15)&gt;0),$D$57,IF(OR(E15&gt;E$11,F15&gt;F$11,G15&gt;G$11,H15&gt;H$11,I15&gt;I$11,J15&gt;J$11,K15&gt;K$11,L15&gt;L$11,M15&gt;M$11,N15&gt;N$11,O15&gt;O$11),$D$58,"нет")))</f>
        <v/>
      </c>
      <c r="S15" s="24" t="str">
        <f>IF(R15="","",IF(R15="нет",0,1))</f>
        <v/>
      </c>
    </row>
    <row r="16" spans="1:19" x14ac:dyDescent="0.25">
      <c r="A16" s="72">
        <v>2</v>
      </c>
      <c r="B16" s="73"/>
      <c r="C16" s="74"/>
      <c r="D16" s="75"/>
      <c r="E16" s="76"/>
      <c r="F16" s="77"/>
      <c r="G16" s="78"/>
      <c r="H16" s="78"/>
      <c r="I16" s="78"/>
      <c r="J16" s="78"/>
      <c r="K16" s="78"/>
      <c r="L16" s="77"/>
      <c r="M16" s="158"/>
      <c r="N16" s="77"/>
      <c r="O16" s="159"/>
      <c r="P16" s="25" t="str">
        <f t="shared" si="2"/>
        <v/>
      </c>
      <c r="Q16" s="166" t="str">
        <f t="shared" ref="Q16:Q54" si="3">IF(SUM(D16)&gt;0,IF(P16&gt;=$P$7,$Q$7,IF(P16&gt;=$P$8,$Q$8,IF(P16&gt;=$P$9,$Q$9,$Q$10))),"")</f>
        <v/>
      </c>
      <c r="R16" s="178" t="str">
        <f>IF(B16="","",IF(AND(SUM($D16)=0,COUNTA($E16:$O16)&gt;0),$D$57,IF(OR(E16&gt;E$11,F16&gt;F$11,G16&gt;G$11,H16&gt;H$11,I16&gt;I$11,J16&gt;J$11,K16&gt;K$11,L16&gt;L$11,M16&gt;M$11,N16&gt;N$11,O16&gt;O$11),$D$58,"нет")))</f>
        <v/>
      </c>
      <c r="S16" s="26" t="str">
        <f t="shared" ref="S16:S54" si="4">IF(R16="","",IF(R16="нет",0,1))</f>
        <v/>
      </c>
    </row>
    <row r="17" spans="1:19" x14ac:dyDescent="0.25">
      <c r="A17" s="72">
        <v>3</v>
      </c>
      <c r="B17" s="73"/>
      <c r="C17" s="74"/>
      <c r="D17" s="75"/>
      <c r="E17" s="76"/>
      <c r="F17" s="77"/>
      <c r="G17" s="78"/>
      <c r="H17" s="78"/>
      <c r="I17" s="78"/>
      <c r="J17" s="78"/>
      <c r="K17" s="78"/>
      <c r="L17" s="77"/>
      <c r="M17" s="158"/>
      <c r="N17" s="77"/>
      <c r="O17" s="159"/>
      <c r="P17" s="25" t="str">
        <f t="shared" si="2"/>
        <v/>
      </c>
      <c r="Q17" s="166" t="str">
        <f t="shared" si="3"/>
        <v/>
      </c>
      <c r="R17" s="178" t="str">
        <f>IF(B17="","",IF(AND(SUM($D17)=0,COUNTA($E17:$O17)&gt;0),$D$57,IF(OR(E17&gt;E$11,F17&gt;F$11,G17&gt;G$11,H17&gt;H$11,I17&gt;I$11,J17&gt;J$11,K17&gt;K$11,L17&gt;L$11,M17&gt;M$11,N17&gt;N$11,O17&gt;O$11),$D$58,"нет")))</f>
        <v/>
      </c>
      <c r="S17" s="26" t="str">
        <f t="shared" si="4"/>
        <v/>
      </c>
    </row>
    <row r="18" spans="1:19" x14ac:dyDescent="0.25">
      <c r="A18" s="72">
        <v>4</v>
      </c>
      <c r="B18" s="73"/>
      <c r="C18" s="74"/>
      <c r="D18" s="75"/>
      <c r="E18" s="76"/>
      <c r="F18" s="77"/>
      <c r="G18" s="78"/>
      <c r="H18" s="78"/>
      <c r="I18" s="78"/>
      <c r="J18" s="78"/>
      <c r="K18" s="78"/>
      <c r="L18" s="77"/>
      <c r="M18" s="158"/>
      <c r="N18" s="77"/>
      <c r="O18" s="159"/>
      <c r="P18" s="25" t="str">
        <f t="shared" si="2"/>
        <v/>
      </c>
      <c r="Q18" s="166" t="str">
        <f t="shared" si="3"/>
        <v/>
      </c>
      <c r="R18" s="178" t="str">
        <f>IF(B18="","",IF(AND(SUM($D18)=0,COUNTA($E18:$O18)&gt;0),$D$57,IF(OR(E18&gt;E$11,F18&gt;F$11,G18&gt;G$11,H18&gt;H$11,I18&gt;I$11,J18&gt;J$11,K18&gt;K$11,L18&gt;L$11,M18&gt;M$11,N18&gt;N$11,O18&gt;O$11),$D$58,"нет")))</f>
        <v/>
      </c>
      <c r="S18" s="26" t="str">
        <f t="shared" si="4"/>
        <v/>
      </c>
    </row>
    <row r="19" spans="1:19" ht="15.75" thickBot="1" x14ac:dyDescent="0.3">
      <c r="A19" s="79">
        <v>5</v>
      </c>
      <c r="B19" s="80"/>
      <c r="C19" s="81"/>
      <c r="D19" s="82"/>
      <c r="E19" s="83"/>
      <c r="F19" s="84"/>
      <c r="G19" s="85"/>
      <c r="H19" s="85"/>
      <c r="I19" s="85"/>
      <c r="J19" s="85"/>
      <c r="K19" s="85"/>
      <c r="L19" s="84"/>
      <c r="M19" s="160"/>
      <c r="N19" s="84"/>
      <c r="O19" s="161"/>
      <c r="P19" s="27" t="str">
        <f t="shared" si="2"/>
        <v/>
      </c>
      <c r="Q19" s="168" t="str">
        <f t="shared" si="3"/>
        <v/>
      </c>
      <c r="R19" s="179" t="str">
        <f>IF(B19="","",IF(AND(SUM($D19)=0,COUNTA($E19:$O19)&gt;0),$D$57,IF(OR(E19&gt;E$11,F19&gt;F$11,G19&gt;G$11,H19&gt;H$11,I19&gt;I$11,J19&gt;J$11,K19&gt;K$11,L19&gt;L$11,M19&gt;M$11,N19&gt;N$11,O19&gt;O$11),$D$58,"нет")))</f>
        <v/>
      </c>
      <c r="S19" s="28" t="str">
        <f t="shared" si="4"/>
        <v/>
      </c>
    </row>
    <row r="20" spans="1:19" x14ac:dyDescent="0.25">
      <c r="A20" s="86">
        <v>6</v>
      </c>
      <c r="B20" s="66"/>
      <c r="C20" s="67"/>
      <c r="D20" s="68"/>
      <c r="E20" s="69"/>
      <c r="F20" s="70"/>
      <c r="G20" s="71"/>
      <c r="H20" s="71"/>
      <c r="I20" s="71"/>
      <c r="J20" s="71"/>
      <c r="K20" s="71"/>
      <c r="L20" s="70"/>
      <c r="M20" s="156"/>
      <c r="N20" s="70"/>
      <c r="O20" s="157"/>
      <c r="P20" s="29" t="str">
        <f t="shared" si="2"/>
        <v/>
      </c>
      <c r="Q20" s="164" t="str">
        <f t="shared" si="3"/>
        <v/>
      </c>
      <c r="R20" s="177" t="str">
        <f t="shared" ref="R20:R54" si="5">IF(B20="","",IF(AND(SUM($D20)=0,COUNTA($E20:$O20)&gt;0),$D$57,IF(OR(E20&gt;E$11,F20&gt;F$11,G20&gt;G$11,H20&gt;H$11,I20&gt;I$11,J20&gt;J$11,K20&gt;K$11,L20&gt;L$11,M20&gt;M$11,N20&gt;N$11,O20&gt;O$11),$D$58,"нет")))</f>
        <v/>
      </c>
      <c r="S20" s="24" t="str">
        <f t="shared" si="4"/>
        <v/>
      </c>
    </row>
    <row r="21" spans="1:19" x14ac:dyDescent="0.25">
      <c r="A21" s="72">
        <v>7</v>
      </c>
      <c r="B21" s="73"/>
      <c r="C21" s="74"/>
      <c r="D21" s="75"/>
      <c r="E21" s="76"/>
      <c r="F21" s="77"/>
      <c r="G21" s="78"/>
      <c r="H21" s="78"/>
      <c r="I21" s="78"/>
      <c r="J21" s="78"/>
      <c r="K21" s="78"/>
      <c r="L21" s="77"/>
      <c r="M21" s="158"/>
      <c r="N21" s="77"/>
      <c r="O21" s="159"/>
      <c r="P21" s="25" t="str">
        <f t="shared" si="2"/>
        <v/>
      </c>
      <c r="Q21" s="166" t="str">
        <f t="shared" si="3"/>
        <v/>
      </c>
      <c r="R21" s="178" t="str">
        <f t="shared" si="5"/>
        <v/>
      </c>
      <c r="S21" s="26" t="str">
        <f t="shared" si="4"/>
        <v/>
      </c>
    </row>
    <row r="22" spans="1:19" x14ac:dyDescent="0.25">
      <c r="A22" s="72">
        <v>8</v>
      </c>
      <c r="B22" s="73"/>
      <c r="C22" s="74"/>
      <c r="D22" s="75"/>
      <c r="E22" s="76"/>
      <c r="F22" s="77"/>
      <c r="G22" s="78"/>
      <c r="H22" s="78"/>
      <c r="I22" s="78"/>
      <c r="J22" s="78"/>
      <c r="K22" s="78"/>
      <c r="L22" s="77"/>
      <c r="M22" s="158"/>
      <c r="N22" s="77"/>
      <c r="O22" s="159"/>
      <c r="P22" s="25" t="str">
        <f t="shared" si="2"/>
        <v/>
      </c>
      <c r="Q22" s="166" t="str">
        <f t="shared" si="3"/>
        <v/>
      </c>
      <c r="R22" s="178" t="str">
        <f t="shared" si="5"/>
        <v/>
      </c>
      <c r="S22" s="26" t="str">
        <f t="shared" si="4"/>
        <v/>
      </c>
    </row>
    <row r="23" spans="1:19" x14ac:dyDescent="0.25">
      <c r="A23" s="72">
        <v>9</v>
      </c>
      <c r="B23" s="73"/>
      <c r="C23" s="74"/>
      <c r="D23" s="75"/>
      <c r="E23" s="76"/>
      <c r="F23" s="77"/>
      <c r="G23" s="78"/>
      <c r="H23" s="78"/>
      <c r="I23" s="78"/>
      <c r="J23" s="78"/>
      <c r="K23" s="78"/>
      <c r="L23" s="77"/>
      <c r="M23" s="158"/>
      <c r="N23" s="77"/>
      <c r="O23" s="159"/>
      <c r="P23" s="25" t="str">
        <f t="shared" si="2"/>
        <v/>
      </c>
      <c r="Q23" s="166" t="str">
        <f t="shared" si="3"/>
        <v/>
      </c>
      <c r="R23" s="178" t="str">
        <f t="shared" si="5"/>
        <v/>
      </c>
      <c r="S23" s="26" t="str">
        <f t="shared" si="4"/>
        <v/>
      </c>
    </row>
    <row r="24" spans="1:19" ht="15.75" thickBot="1" x14ac:dyDescent="0.3">
      <c r="A24" s="87">
        <v>10</v>
      </c>
      <c r="B24" s="80"/>
      <c r="C24" s="81"/>
      <c r="D24" s="82"/>
      <c r="E24" s="83"/>
      <c r="F24" s="84"/>
      <c r="G24" s="85"/>
      <c r="H24" s="85"/>
      <c r="I24" s="85"/>
      <c r="J24" s="85"/>
      <c r="K24" s="85"/>
      <c r="L24" s="84"/>
      <c r="M24" s="160"/>
      <c r="N24" s="84"/>
      <c r="O24" s="161"/>
      <c r="P24" s="30" t="str">
        <f t="shared" si="2"/>
        <v/>
      </c>
      <c r="Q24" s="168" t="str">
        <f t="shared" si="3"/>
        <v/>
      </c>
      <c r="R24" s="179" t="str">
        <f t="shared" si="5"/>
        <v/>
      </c>
      <c r="S24" s="28" t="str">
        <f t="shared" si="4"/>
        <v/>
      </c>
    </row>
    <row r="25" spans="1:19" x14ac:dyDescent="0.25">
      <c r="A25" s="65">
        <v>11</v>
      </c>
      <c r="B25" s="66"/>
      <c r="C25" s="67"/>
      <c r="D25" s="68"/>
      <c r="E25" s="69"/>
      <c r="F25" s="70"/>
      <c r="G25" s="71"/>
      <c r="H25" s="71"/>
      <c r="I25" s="71"/>
      <c r="J25" s="71"/>
      <c r="K25" s="71"/>
      <c r="L25" s="70"/>
      <c r="M25" s="156"/>
      <c r="N25" s="70"/>
      <c r="O25" s="157"/>
      <c r="P25" s="23" t="str">
        <f t="shared" si="2"/>
        <v/>
      </c>
      <c r="Q25" s="164" t="str">
        <f t="shared" si="3"/>
        <v/>
      </c>
      <c r="R25" s="177" t="str">
        <f t="shared" si="5"/>
        <v/>
      </c>
      <c r="S25" s="24" t="str">
        <f t="shared" si="4"/>
        <v/>
      </c>
    </row>
    <row r="26" spans="1:19" x14ac:dyDescent="0.25">
      <c r="A26" s="72">
        <v>12</v>
      </c>
      <c r="B26" s="73"/>
      <c r="C26" s="74"/>
      <c r="D26" s="75"/>
      <c r="E26" s="76"/>
      <c r="F26" s="77"/>
      <c r="G26" s="78"/>
      <c r="H26" s="78"/>
      <c r="I26" s="78"/>
      <c r="J26" s="78"/>
      <c r="K26" s="78"/>
      <c r="L26" s="77"/>
      <c r="M26" s="158"/>
      <c r="N26" s="77"/>
      <c r="O26" s="159"/>
      <c r="P26" s="25" t="str">
        <f t="shared" si="2"/>
        <v/>
      </c>
      <c r="Q26" s="166" t="str">
        <f t="shared" si="3"/>
        <v/>
      </c>
      <c r="R26" s="178" t="str">
        <f t="shared" si="5"/>
        <v/>
      </c>
      <c r="S26" s="26" t="str">
        <f t="shared" si="4"/>
        <v/>
      </c>
    </row>
    <row r="27" spans="1:19" x14ac:dyDescent="0.25">
      <c r="A27" s="72">
        <v>13</v>
      </c>
      <c r="B27" s="73"/>
      <c r="C27" s="74"/>
      <c r="D27" s="75"/>
      <c r="E27" s="76"/>
      <c r="F27" s="77"/>
      <c r="G27" s="78"/>
      <c r="H27" s="78"/>
      <c r="I27" s="78"/>
      <c r="J27" s="78"/>
      <c r="K27" s="78"/>
      <c r="L27" s="77"/>
      <c r="M27" s="158"/>
      <c r="N27" s="77"/>
      <c r="O27" s="159"/>
      <c r="P27" s="25" t="str">
        <f t="shared" si="2"/>
        <v/>
      </c>
      <c r="Q27" s="166" t="str">
        <f t="shared" si="3"/>
        <v/>
      </c>
      <c r="R27" s="178" t="str">
        <f t="shared" si="5"/>
        <v/>
      </c>
      <c r="S27" s="26" t="str">
        <f t="shared" si="4"/>
        <v/>
      </c>
    </row>
    <row r="28" spans="1:19" x14ac:dyDescent="0.25">
      <c r="A28" s="72">
        <v>14</v>
      </c>
      <c r="B28" s="73"/>
      <c r="C28" s="74"/>
      <c r="D28" s="75"/>
      <c r="E28" s="76"/>
      <c r="F28" s="77"/>
      <c r="G28" s="78"/>
      <c r="H28" s="78"/>
      <c r="I28" s="78"/>
      <c r="J28" s="78"/>
      <c r="K28" s="78"/>
      <c r="L28" s="77"/>
      <c r="M28" s="158"/>
      <c r="N28" s="77"/>
      <c r="O28" s="159"/>
      <c r="P28" s="25" t="str">
        <f t="shared" si="2"/>
        <v/>
      </c>
      <c r="Q28" s="166" t="str">
        <f t="shared" si="3"/>
        <v/>
      </c>
      <c r="R28" s="178" t="str">
        <f t="shared" si="5"/>
        <v/>
      </c>
      <c r="S28" s="26" t="str">
        <f t="shared" si="4"/>
        <v/>
      </c>
    </row>
    <row r="29" spans="1:19" ht="15.75" thickBot="1" x14ac:dyDescent="0.3">
      <c r="A29" s="79">
        <v>15</v>
      </c>
      <c r="B29" s="80"/>
      <c r="C29" s="81"/>
      <c r="D29" s="82"/>
      <c r="E29" s="83"/>
      <c r="F29" s="84"/>
      <c r="G29" s="85"/>
      <c r="H29" s="85"/>
      <c r="I29" s="85"/>
      <c r="J29" s="85"/>
      <c r="K29" s="85"/>
      <c r="L29" s="84"/>
      <c r="M29" s="160"/>
      <c r="N29" s="84"/>
      <c r="O29" s="161"/>
      <c r="P29" s="27" t="str">
        <f t="shared" si="2"/>
        <v/>
      </c>
      <c r="Q29" s="168" t="str">
        <f t="shared" si="3"/>
        <v/>
      </c>
      <c r="R29" s="179" t="str">
        <f t="shared" si="5"/>
        <v/>
      </c>
      <c r="S29" s="28" t="str">
        <f t="shared" si="4"/>
        <v/>
      </c>
    </row>
    <row r="30" spans="1:19" x14ac:dyDescent="0.25">
      <c r="A30" s="86">
        <v>16</v>
      </c>
      <c r="B30" s="66"/>
      <c r="C30" s="67"/>
      <c r="D30" s="68"/>
      <c r="E30" s="69"/>
      <c r="F30" s="70"/>
      <c r="G30" s="71"/>
      <c r="H30" s="71"/>
      <c r="I30" s="71"/>
      <c r="J30" s="71"/>
      <c r="K30" s="71"/>
      <c r="L30" s="70"/>
      <c r="M30" s="156"/>
      <c r="N30" s="70"/>
      <c r="O30" s="157"/>
      <c r="P30" s="29" t="str">
        <f t="shared" si="2"/>
        <v/>
      </c>
      <c r="Q30" s="164" t="str">
        <f t="shared" si="3"/>
        <v/>
      </c>
      <c r="R30" s="177" t="str">
        <f t="shared" si="5"/>
        <v/>
      </c>
      <c r="S30" s="24" t="str">
        <f t="shared" si="4"/>
        <v/>
      </c>
    </row>
    <row r="31" spans="1:19" x14ac:dyDescent="0.25">
      <c r="A31" s="72">
        <v>17</v>
      </c>
      <c r="B31" s="73"/>
      <c r="C31" s="74"/>
      <c r="D31" s="75"/>
      <c r="E31" s="76"/>
      <c r="F31" s="77"/>
      <c r="G31" s="78"/>
      <c r="H31" s="78"/>
      <c r="I31" s="78"/>
      <c r="J31" s="78"/>
      <c r="K31" s="78"/>
      <c r="L31" s="77"/>
      <c r="M31" s="158"/>
      <c r="N31" s="77"/>
      <c r="O31" s="159"/>
      <c r="P31" s="25" t="str">
        <f t="shared" si="2"/>
        <v/>
      </c>
      <c r="Q31" s="166" t="str">
        <f t="shared" si="3"/>
        <v/>
      </c>
      <c r="R31" s="178" t="str">
        <f t="shared" si="5"/>
        <v/>
      </c>
      <c r="S31" s="26" t="str">
        <f t="shared" si="4"/>
        <v/>
      </c>
    </row>
    <row r="32" spans="1:19" x14ac:dyDescent="0.25">
      <c r="A32" s="72">
        <v>18</v>
      </c>
      <c r="B32" s="73"/>
      <c r="C32" s="74"/>
      <c r="D32" s="75"/>
      <c r="E32" s="76"/>
      <c r="F32" s="77"/>
      <c r="G32" s="78"/>
      <c r="H32" s="78"/>
      <c r="I32" s="78"/>
      <c r="J32" s="78"/>
      <c r="K32" s="78"/>
      <c r="L32" s="77"/>
      <c r="M32" s="158"/>
      <c r="N32" s="77"/>
      <c r="O32" s="159"/>
      <c r="P32" s="25" t="str">
        <f t="shared" si="2"/>
        <v/>
      </c>
      <c r="Q32" s="166" t="str">
        <f t="shared" si="3"/>
        <v/>
      </c>
      <c r="R32" s="178" t="str">
        <f t="shared" si="5"/>
        <v/>
      </c>
      <c r="S32" s="26" t="str">
        <f t="shared" si="4"/>
        <v/>
      </c>
    </row>
    <row r="33" spans="1:19" x14ac:dyDescent="0.25">
      <c r="A33" s="72">
        <v>19</v>
      </c>
      <c r="B33" s="73"/>
      <c r="C33" s="74"/>
      <c r="D33" s="75"/>
      <c r="E33" s="76"/>
      <c r="F33" s="77"/>
      <c r="G33" s="78"/>
      <c r="H33" s="78"/>
      <c r="I33" s="78"/>
      <c r="J33" s="78"/>
      <c r="K33" s="78"/>
      <c r="L33" s="77"/>
      <c r="M33" s="158"/>
      <c r="N33" s="77"/>
      <c r="O33" s="159"/>
      <c r="P33" s="25" t="str">
        <f t="shared" si="2"/>
        <v/>
      </c>
      <c r="Q33" s="166" t="str">
        <f t="shared" si="3"/>
        <v/>
      </c>
      <c r="R33" s="178" t="str">
        <f t="shared" si="5"/>
        <v/>
      </c>
      <c r="S33" s="26" t="str">
        <f t="shared" si="4"/>
        <v/>
      </c>
    </row>
    <row r="34" spans="1:19" ht="15.75" thickBot="1" x14ac:dyDescent="0.3">
      <c r="A34" s="87">
        <v>20</v>
      </c>
      <c r="B34" s="80"/>
      <c r="C34" s="81"/>
      <c r="D34" s="82"/>
      <c r="E34" s="83"/>
      <c r="F34" s="84"/>
      <c r="G34" s="85"/>
      <c r="H34" s="85"/>
      <c r="I34" s="85"/>
      <c r="J34" s="85"/>
      <c r="K34" s="85"/>
      <c r="L34" s="84"/>
      <c r="M34" s="160"/>
      <c r="N34" s="84"/>
      <c r="O34" s="161"/>
      <c r="P34" s="30" t="str">
        <f t="shared" si="2"/>
        <v/>
      </c>
      <c r="Q34" s="168" t="str">
        <f t="shared" si="3"/>
        <v/>
      </c>
      <c r="R34" s="179" t="str">
        <f t="shared" si="5"/>
        <v/>
      </c>
      <c r="S34" s="28" t="str">
        <f t="shared" si="4"/>
        <v/>
      </c>
    </row>
    <row r="35" spans="1:19" x14ac:dyDescent="0.25">
      <c r="A35" s="65">
        <v>21</v>
      </c>
      <c r="B35" s="66"/>
      <c r="C35" s="67"/>
      <c r="D35" s="68"/>
      <c r="E35" s="69"/>
      <c r="F35" s="70"/>
      <c r="G35" s="71"/>
      <c r="H35" s="71"/>
      <c r="I35" s="71"/>
      <c r="J35" s="71"/>
      <c r="K35" s="71"/>
      <c r="L35" s="70"/>
      <c r="M35" s="156"/>
      <c r="N35" s="70"/>
      <c r="O35" s="157"/>
      <c r="P35" s="23" t="str">
        <f t="shared" si="2"/>
        <v/>
      </c>
      <c r="Q35" s="164" t="str">
        <f t="shared" si="3"/>
        <v/>
      </c>
      <c r="R35" s="177" t="str">
        <f t="shared" si="5"/>
        <v/>
      </c>
      <c r="S35" s="24" t="str">
        <f t="shared" si="4"/>
        <v/>
      </c>
    </row>
    <row r="36" spans="1:19" x14ac:dyDescent="0.25">
      <c r="A36" s="72">
        <v>22</v>
      </c>
      <c r="B36" s="73"/>
      <c r="C36" s="74"/>
      <c r="D36" s="75"/>
      <c r="E36" s="76"/>
      <c r="F36" s="77"/>
      <c r="G36" s="78"/>
      <c r="H36" s="78"/>
      <c r="I36" s="78"/>
      <c r="J36" s="78"/>
      <c r="K36" s="78"/>
      <c r="L36" s="77"/>
      <c r="M36" s="158"/>
      <c r="N36" s="77"/>
      <c r="O36" s="159"/>
      <c r="P36" s="25" t="str">
        <f t="shared" si="2"/>
        <v/>
      </c>
      <c r="Q36" s="166" t="str">
        <f t="shared" si="3"/>
        <v/>
      </c>
      <c r="R36" s="178" t="str">
        <f t="shared" si="5"/>
        <v/>
      </c>
      <c r="S36" s="26" t="str">
        <f t="shared" si="4"/>
        <v/>
      </c>
    </row>
    <row r="37" spans="1:19" x14ac:dyDescent="0.25">
      <c r="A37" s="72">
        <v>23</v>
      </c>
      <c r="B37" s="73"/>
      <c r="C37" s="74"/>
      <c r="D37" s="75"/>
      <c r="E37" s="76"/>
      <c r="F37" s="77"/>
      <c r="G37" s="78"/>
      <c r="H37" s="78"/>
      <c r="I37" s="78"/>
      <c r="J37" s="78"/>
      <c r="K37" s="78"/>
      <c r="L37" s="77"/>
      <c r="M37" s="158"/>
      <c r="N37" s="77"/>
      <c r="O37" s="159"/>
      <c r="P37" s="25" t="str">
        <f t="shared" si="2"/>
        <v/>
      </c>
      <c r="Q37" s="166" t="str">
        <f t="shared" si="3"/>
        <v/>
      </c>
      <c r="R37" s="178" t="str">
        <f t="shared" si="5"/>
        <v/>
      </c>
      <c r="S37" s="26" t="str">
        <f t="shared" si="4"/>
        <v/>
      </c>
    </row>
    <row r="38" spans="1:19" x14ac:dyDescent="0.25">
      <c r="A38" s="72">
        <v>24</v>
      </c>
      <c r="B38" s="73"/>
      <c r="C38" s="74"/>
      <c r="D38" s="75"/>
      <c r="E38" s="76"/>
      <c r="F38" s="77"/>
      <c r="G38" s="78"/>
      <c r="H38" s="78"/>
      <c r="I38" s="78"/>
      <c r="J38" s="78"/>
      <c r="K38" s="78"/>
      <c r="L38" s="77"/>
      <c r="M38" s="158"/>
      <c r="N38" s="77"/>
      <c r="O38" s="159"/>
      <c r="P38" s="25" t="str">
        <f t="shared" si="2"/>
        <v/>
      </c>
      <c r="Q38" s="166" t="str">
        <f t="shared" si="3"/>
        <v/>
      </c>
      <c r="R38" s="178" t="str">
        <f t="shared" si="5"/>
        <v/>
      </c>
      <c r="S38" s="26" t="str">
        <f t="shared" si="4"/>
        <v/>
      </c>
    </row>
    <row r="39" spans="1:19" ht="15.75" thickBot="1" x14ac:dyDescent="0.3">
      <c r="A39" s="79">
        <v>25</v>
      </c>
      <c r="B39" s="80"/>
      <c r="C39" s="81"/>
      <c r="D39" s="82"/>
      <c r="E39" s="83"/>
      <c r="F39" s="84"/>
      <c r="G39" s="85"/>
      <c r="H39" s="85"/>
      <c r="I39" s="85"/>
      <c r="J39" s="85"/>
      <c r="K39" s="85"/>
      <c r="L39" s="84"/>
      <c r="M39" s="160"/>
      <c r="N39" s="84"/>
      <c r="O39" s="161"/>
      <c r="P39" s="27" t="str">
        <f t="shared" si="2"/>
        <v/>
      </c>
      <c r="Q39" s="168" t="str">
        <f t="shared" si="3"/>
        <v/>
      </c>
      <c r="R39" s="179" t="str">
        <f>IF(B39="","",IF(AND(SUM($D39)=0,COUNTA($E39:$O39)&gt;0),$D$57,IF(OR(E39&gt;E$11,F39&gt;F$11,G39&gt;G$11,H39&gt;H$11,I39&gt;I$11,J39&gt;J$11,K39&gt;K$11,L39&gt;L$11,M39&gt;M$11,N39&gt;N$11,O39&gt;O$11),$D$58,"нет")))</f>
        <v/>
      </c>
      <c r="S39" s="28" t="str">
        <f t="shared" si="4"/>
        <v/>
      </c>
    </row>
    <row r="40" spans="1:19" x14ac:dyDescent="0.25">
      <c r="A40" s="65">
        <v>26</v>
      </c>
      <c r="B40" s="66"/>
      <c r="C40" s="67"/>
      <c r="D40" s="68"/>
      <c r="E40" s="69"/>
      <c r="F40" s="70"/>
      <c r="G40" s="71"/>
      <c r="H40" s="71"/>
      <c r="I40" s="71"/>
      <c r="J40" s="71"/>
      <c r="K40" s="71"/>
      <c r="L40" s="70"/>
      <c r="M40" s="156"/>
      <c r="N40" s="70"/>
      <c r="O40" s="157"/>
      <c r="P40" s="23" t="str">
        <f t="shared" si="2"/>
        <v/>
      </c>
      <c r="Q40" s="164" t="str">
        <f t="shared" si="3"/>
        <v/>
      </c>
      <c r="R40" s="177" t="str">
        <f t="shared" si="5"/>
        <v/>
      </c>
      <c r="S40" s="24" t="str">
        <f t="shared" si="4"/>
        <v/>
      </c>
    </row>
    <row r="41" spans="1:19" x14ac:dyDescent="0.25">
      <c r="A41" s="72">
        <v>27</v>
      </c>
      <c r="B41" s="73"/>
      <c r="C41" s="74"/>
      <c r="D41" s="75"/>
      <c r="E41" s="76"/>
      <c r="F41" s="77"/>
      <c r="G41" s="78"/>
      <c r="H41" s="78"/>
      <c r="I41" s="78"/>
      <c r="J41" s="78"/>
      <c r="K41" s="78"/>
      <c r="L41" s="77"/>
      <c r="M41" s="158"/>
      <c r="N41" s="77"/>
      <c r="O41" s="159"/>
      <c r="P41" s="25" t="str">
        <f t="shared" si="2"/>
        <v/>
      </c>
      <c r="Q41" s="166" t="str">
        <f t="shared" si="3"/>
        <v/>
      </c>
      <c r="R41" s="178" t="str">
        <f t="shared" si="5"/>
        <v/>
      </c>
      <c r="S41" s="26" t="str">
        <f t="shared" si="4"/>
        <v/>
      </c>
    </row>
    <row r="42" spans="1:19" x14ac:dyDescent="0.25">
      <c r="A42" s="72">
        <v>28</v>
      </c>
      <c r="B42" s="73"/>
      <c r="C42" s="74"/>
      <c r="D42" s="75"/>
      <c r="E42" s="76"/>
      <c r="F42" s="77"/>
      <c r="G42" s="78"/>
      <c r="H42" s="78"/>
      <c r="I42" s="78"/>
      <c r="J42" s="78"/>
      <c r="K42" s="78"/>
      <c r="L42" s="77"/>
      <c r="M42" s="158"/>
      <c r="N42" s="77"/>
      <c r="O42" s="159"/>
      <c r="P42" s="25" t="str">
        <f t="shared" si="2"/>
        <v/>
      </c>
      <c r="Q42" s="166" t="str">
        <f t="shared" si="3"/>
        <v/>
      </c>
      <c r="R42" s="178" t="str">
        <f t="shared" si="5"/>
        <v/>
      </c>
      <c r="S42" s="26" t="str">
        <f t="shared" si="4"/>
        <v/>
      </c>
    </row>
    <row r="43" spans="1:19" x14ac:dyDescent="0.25">
      <c r="A43" s="72">
        <v>29</v>
      </c>
      <c r="B43" s="73"/>
      <c r="C43" s="74"/>
      <c r="D43" s="75"/>
      <c r="E43" s="76"/>
      <c r="F43" s="77"/>
      <c r="G43" s="78"/>
      <c r="H43" s="78"/>
      <c r="I43" s="78"/>
      <c r="J43" s="78"/>
      <c r="K43" s="78"/>
      <c r="L43" s="77"/>
      <c r="M43" s="158"/>
      <c r="N43" s="77"/>
      <c r="O43" s="159"/>
      <c r="P43" s="25" t="str">
        <f t="shared" si="2"/>
        <v/>
      </c>
      <c r="Q43" s="166" t="str">
        <f t="shared" si="3"/>
        <v/>
      </c>
      <c r="R43" s="178" t="str">
        <f t="shared" si="5"/>
        <v/>
      </c>
      <c r="S43" s="26" t="str">
        <f t="shared" si="4"/>
        <v/>
      </c>
    </row>
    <row r="44" spans="1:19" ht="15.75" thickBot="1" x14ac:dyDescent="0.3">
      <c r="A44" s="79">
        <v>30</v>
      </c>
      <c r="B44" s="80"/>
      <c r="C44" s="81"/>
      <c r="D44" s="82"/>
      <c r="E44" s="83"/>
      <c r="F44" s="84"/>
      <c r="G44" s="85"/>
      <c r="H44" s="85"/>
      <c r="I44" s="85"/>
      <c r="J44" s="85"/>
      <c r="K44" s="85"/>
      <c r="L44" s="84"/>
      <c r="M44" s="160"/>
      <c r="N44" s="84"/>
      <c r="O44" s="161"/>
      <c r="P44" s="27" t="str">
        <f t="shared" si="2"/>
        <v/>
      </c>
      <c r="Q44" s="168" t="str">
        <f t="shared" si="3"/>
        <v/>
      </c>
      <c r="R44" s="179" t="str">
        <f t="shared" si="5"/>
        <v/>
      </c>
      <c r="S44" s="28" t="str">
        <f t="shared" si="4"/>
        <v/>
      </c>
    </row>
    <row r="45" spans="1:19" x14ac:dyDescent="0.25">
      <c r="A45" s="65">
        <v>31</v>
      </c>
      <c r="B45" s="66"/>
      <c r="C45" s="67"/>
      <c r="D45" s="68"/>
      <c r="E45" s="69"/>
      <c r="F45" s="70"/>
      <c r="G45" s="71"/>
      <c r="H45" s="71"/>
      <c r="I45" s="71"/>
      <c r="J45" s="71"/>
      <c r="K45" s="71"/>
      <c r="L45" s="70"/>
      <c r="M45" s="156"/>
      <c r="N45" s="70"/>
      <c r="O45" s="157"/>
      <c r="P45" s="23" t="str">
        <f t="shared" si="2"/>
        <v/>
      </c>
      <c r="Q45" s="164" t="str">
        <f t="shared" si="3"/>
        <v/>
      </c>
      <c r="R45" s="177" t="str">
        <f t="shared" si="5"/>
        <v/>
      </c>
      <c r="S45" s="24" t="str">
        <f t="shared" si="4"/>
        <v/>
      </c>
    </row>
    <row r="46" spans="1:19" x14ac:dyDescent="0.25">
      <c r="A46" s="72">
        <v>32</v>
      </c>
      <c r="B46" s="73"/>
      <c r="C46" s="74"/>
      <c r="D46" s="75"/>
      <c r="E46" s="76"/>
      <c r="F46" s="77"/>
      <c r="G46" s="78"/>
      <c r="H46" s="78"/>
      <c r="I46" s="78"/>
      <c r="J46" s="78"/>
      <c r="K46" s="78"/>
      <c r="L46" s="77"/>
      <c r="M46" s="158"/>
      <c r="N46" s="77"/>
      <c r="O46" s="159"/>
      <c r="P46" s="25" t="str">
        <f t="shared" si="2"/>
        <v/>
      </c>
      <c r="Q46" s="166" t="str">
        <f t="shared" si="3"/>
        <v/>
      </c>
      <c r="R46" s="178" t="str">
        <f t="shared" si="5"/>
        <v/>
      </c>
      <c r="S46" s="26" t="str">
        <f t="shared" si="4"/>
        <v/>
      </c>
    </row>
    <row r="47" spans="1:19" x14ac:dyDescent="0.25">
      <c r="A47" s="72">
        <v>33</v>
      </c>
      <c r="B47" s="73"/>
      <c r="C47" s="74"/>
      <c r="D47" s="75"/>
      <c r="E47" s="76"/>
      <c r="F47" s="77"/>
      <c r="G47" s="78"/>
      <c r="H47" s="78"/>
      <c r="I47" s="78"/>
      <c r="J47" s="78"/>
      <c r="K47" s="78"/>
      <c r="L47" s="77"/>
      <c r="M47" s="158"/>
      <c r="N47" s="77"/>
      <c r="O47" s="159"/>
      <c r="P47" s="25" t="str">
        <f t="shared" si="2"/>
        <v/>
      </c>
      <c r="Q47" s="166" t="str">
        <f t="shared" si="3"/>
        <v/>
      </c>
      <c r="R47" s="178" t="str">
        <f t="shared" si="5"/>
        <v/>
      </c>
      <c r="S47" s="26" t="str">
        <f t="shared" si="4"/>
        <v/>
      </c>
    </row>
    <row r="48" spans="1:19" x14ac:dyDescent="0.25">
      <c r="A48" s="72">
        <v>34</v>
      </c>
      <c r="B48" s="73"/>
      <c r="C48" s="74"/>
      <c r="D48" s="75"/>
      <c r="E48" s="76"/>
      <c r="F48" s="77"/>
      <c r="G48" s="78"/>
      <c r="H48" s="78"/>
      <c r="I48" s="78"/>
      <c r="J48" s="78"/>
      <c r="K48" s="78"/>
      <c r="L48" s="77"/>
      <c r="M48" s="158"/>
      <c r="N48" s="77"/>
      <c r="O48" s="159"/>
      <c r="P48" s="25" t="str">
        <f t="shared" si="2"/>
        <v/>
      </c>
      <c r="Q48" s="166" t="str">
        <f t="shared" si="3"/>
        <v/>
      </c>
      <c r="R48" s="178" t="str">
        <f t="shared" si="5"/>
        <v/>
      </c>
      <c r="S48" s="26" t="str">
        <f t="shared" si="4"/>
        <v/>
      </c>
    </row>
    <row r="49" spans="1:19" ht="15.75" thickBot="1" x14ac:dyDescent="0.3">
      <c r="A49" s="79">
        <v>35</v>
      </c>
      <c r="B49" s="80"/>
      <c r="C49" s="81"/>
      <c r="D49" s="82"/>
      <c r="E49" s="83"/>
      <c r="F49" s="84"/>
      <c r="G49" s="85"/>
      <c r="H49" s="85"/>
      <c r="I49" s="85"/>
      <c r="J49" s="85"/>
      <c r="K49" s="85"/>
      <c r="L49" s="84"/>
      <c r="M49" s="160"/>
      <c r="N49" s="84"/>
      <c r="O49" s="161"/>
      <c r="P49" s="27" t="str">
        <f t="shared" si="2"/>
        <v/>
      </c>
      <c r="Q49" s="168" t="str">
        <f t="shared" si="3"/>
        <v/>
      </c>
      <c r="R49" s="179" t="str">
        <f t="shared" si="5"/>
        <v/>
      </c>
      <c r="S49" s="28" t="str">
        <f t="shared" si="4"/>
        <v/>
      </c>
    </row>
    <row r="50" spans="1:19" x14ac:dyDescent="0.25">
      <c r="A50" s="65">
        <v>36</v>
      </c>
      <c r="B50" s="66"/>
      <c r="C50" s="67"/>
      <c r="D50" s="68"/>
      <c r="E50" s="69"/>
      <c r="F50" s="70"/>
      <c r="G50" s="71"/>
      <c r="H50" s="71"/>
      <c r="I50" s="71"/>
      <c r="J50" s="71"/>
      <c r="K50" s="71"/>
      <c r="L50" s="70"/>
      <c r="M50" s="156"/>
      <c r="N50" s="70"/>
      <c r="O50" s="157"/>
      <c r="P50" s="23" t="str">
        <f t="shared" si="2"/>
        <v/>
      </c>
      <c r="Q50" s="164" t="str">
        <f t="shared" si="3"/>
        <v/>
      </c>
      <c r="R50" s="177" t="str">
        <f t="shared" si="5"/>
        <v/>
      </c>
      <c r="S50" s="24" t="str">
        <f t="shared" si="4"/>
        <v/>
      </c>
    </row>
    <row r="51" spans="1:19" x14ac:dyDescent="0.25">
      <c r="A51" s="72">
        <v>37</v>
      </c>
      <c r="B51" s="73"/>
      <c r="C51" s="74"/>
      <c r="D51" s="75"/>
      <c r="E51" s="76"/>
      <c r="F51" s="77"/>
      <c r="G51" s="78"/>
      <c r="H51" s="78"/>
      <c r="I51" s="78"/>
      <c r="J51" s="78"/>
      <c r="K51" s="78"/>
      <c r="L51" s="77"/>
      <c r="M51" s="158"/>
      <c r="N51" s="77"/>
      <c r="O51" s="159"/>
      <c r="P51" s="25" t="str">
        <f t="shared" si="2"/>
        <v/>
      </c>
      <c r="Q51" s="166" t="str">
        <f t="shared" si="3"/>
        <v/>
      </c>
      <c r="R51" s="178" t="str">
        <f t="shared" si="5"/>
        <v/>
      </c>
      <c r="S51" s="26" t="str">
        <f t="shared" si="4"/>
        <v/>
      </c>
    </row>
    <row r="52" spans="1:19" x14ac:dyDescent="0.25">
      <c r="A52" s="72">
        <v>38</v>
      </c>
      <c r="B52" s="73"/>
      <c r="C52" s="74"/>
      <c r="D52" s="75"/>
      <c r="E52" s="76"/>
      <c r="F52" s="77"/>
      <c r="G52" s="78"/>
      <c r="H52" s="78"/>
      <c r="I52" s="78"/>
      <c r="J52" s="78"/>
      <c r="K52" s="78"/>
      <c r="L52" s="77"/>
      <c r="M52" s="158"/>
      <c r="N52" s="77"/>
      <c r="O52" s="159"/>
      <c r="P52" s="25" t="str">
        <f t="shared" si="2"/>
        <v/>
      </c>
      <c r="Q52" s="166" t="str">
        <f t="shared" si="3"/>
        <v/>
      </c>
      <c r="R52" s="178" t="str">
        <f t="shared" si="5"/>
        <v/>
      </c>
      <c r="S52" s="26" t="str">
        <f t="shared" si="4"/>
        <v/>
      </c>
    </row>
    <row r="53" spans="1:19" x14ac:dyDescent="0.25">
      <c r="A53" s="72">
        <v>39</v>
      </c>
      <c r="B53" s="73"/>
      <c r="C53" s="74"/>
      <c r="D53" s="75"/>
      <c r="E53" s="76"/>
      <c r="F53" s="77"/>
      <c r="G53" s="78"/>
      <c r="H53" s="78"/>
      <c r="I53" s="78"/>
      <c r="J53" s="78"/>
      <c r="K53" s="78"/>
      <c r="L53" s="77"/>
      <c r="M53" s="158"/>
      <c r="N53" s="77"/>
      <c r="O53" s="159"/>
      <c r="P53" s="25" t="str">
        <f t="shared" si="2"/>
        <v/>
      </c>
      <c r="Q53" s="166" t="str">
        <f t="shared" si="3"/>
        <v/>
      </c>
      <c r="R53" s="178" t="str">
        <f t="shared" si="5"/>
        <v/>
      </c>
      <c r="S53" s="26" t="str">
        <f t="shared" si="4"/>
        <v/>
      </c>
    </row>
    <row r="54" spans="1:19" ht="15.75" thickBot="1" x14ac:dyDescent="0.3">
      <c r="A54" s="79">
        <v>40</v>
      </c>
      <c r="B54" s="80"/>
      <c r="C54" s="81"/>
      <c r="D54" s="82"/>
      <c r="E54" s="83"/>
      <c r="F54" s="84"/>
      <c r="G54" s="85"/>
      <c r="H54" s="85"/>
      <c r="I54" s="85"/>
      <c r="J54" s="85"/>
      <c r="K54" s="85"/>
      <c r="L54" s="84"/>
      <c r="M54" s="160"/>
      <c r="N54" s="84"/>
      <c r="O54" s="161"/>
      <c r="P54" s="27" t="str">
        <f t="shared" si="2"/>
        <v/>
      </c>
      <c r="Q54" s="168" t="str">
        <f t="shared" si="3"/>
        <v/>
      </c>
      <c r="R54" s="179" t="str">
        <f t="shared" si="5"/>
        <v/>
      </c>
      <c r="S54" s="28" t="str">
        <f t="shared" si="4"/>
        <v/>
      </c>
    </row>
    <row r="56" spans="1:19" x14ac:dyDescent="0.25">
      <c r="B56" s="9" t="s">
        <v>92</v>
      </c>
      <c r="D56" s="9" t="s">
        <v>88</v>
      </c>
    </row>
    <row r="57" spans="1:19" x14ac:dyDescent="0.25">
      <c r="B57" s="9">
        <v>1</v>
      </c>
      <c r="D57" s="9" t="s">
        <v>87</v>
      </c>
    </row>
    <row r="58" spans="1:19" x14ac:dyDescent="0.25">
      <c r="B58" s="9">
        <v>2</v>
      </c>
      <c r="D58" s="9" t="s">
        <v>89</v>
      </c>
    </row>
    <row r="59" spans="1:19" x14ac:dyDescent="0.25">
      <c r="A59" s="31"/>
    </row>
  </sheetData>
  <sheetProtection password="A925" sheet="1" objects="1" scenarios="1" formatColumns="0" formatRows="0"/>
  <conditionalFormatting sqref="E15:O54">
    <cfRule type="expression" dxfId="64" priority="10" stopIfTrue="1">
      <formula>E15&gt;E$11</formula>
    </cfRule>
  </conditionalFormatting>
  <conditionalFormatting sqref="D6 E5 N1 P1">
    <cfRule type="containsBlanks" dxfId="63" priority="9" stopIfTrue="1">
      <formula>LEN(TRIM(D1))=0</formula>
    </cfRule>
  </conditionalFormatting>
  <conditionalFormatting sqref="C15:C54">
    <cfRule type="expression" dxfId="62" priority="381">
      <formula>AND(SUM($D15:$O15)&lt;&gt;0,$C15="")</formula>
    </cfRule>
  </conditionalFormatting>
  <conditionalFormatting sqref="D15:O54">
    <cfRule type="expression" dxfId="61" priority="382" stopIfTrue="1">
      <formula>AND($B15&lt;&gt;"",$C15="да",$D15="")</formula>
    </cfRule>
    <cfRule type="expression" dxfId="60" priority="383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O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view="pageBreakPreview" zoomScale="90" zoomScaleNormal="100" zoomScaleSheetLayoutView="90" workbookViewId="0">
      <selection activeCell="B15" sqref="B15:O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63" t="s">
        <v>137</v>
      </c>
      <c r="N1" s="89"/>
      <c r="O1" s="32" t="s">
        <v>15</v>
      </c>
      <c r="P1" s="90"/>
      <c r="R1" s="36" t="s">
        <v>0</v>
      </c>
    </row>
    <row r="2" spans="1:19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S2" s="9" t="s">
        <v>8</v>
      </c>
    </row>
    <row r="3" spans="1:19" x14ac:dyDescent="0.25">
      <c r="A3" s="32"/>
      <c r="B3" s="32"/>
      <c r="C3" s="34"/>
      <c r="D3" s="34" t="s">
        <v>5</v>
      </c>
      <c r="E3" s="35" t="s">
        <v>142</v>
      </c>
      <c r="F3" s="35"/>
      <c r="G3" s="35"/>
      <c r="H3" s="35"/>
      <c r="I3" s="35"/>
      <c r="J3" s="35"/>
      <c r="K3" s="35"/>
      <c r="L3" s="35"/>
      <c r="M3" s="32"/>
      <c r="N3" s="32"/>
      <c r="O3" s="32"/>
      <c r="P3" s="32"/>
      <c r="Q3" s="32"/>
      <c r="R3" s="32"/>
      <c r="S3" s="9" t="s">
        <v>23</v>
      </c>
    </row>
    <row r="4" spans="1:19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9" t="s">
        <v>107</v>
      </c>
    </row>
    <row r="5" spans="1:19" x14ac:dyDescent="0.25">
      <c r="A5" s="44"/>
      <c r="B5" s="44"/>
      <c r="C5" s="44"/>
      <c r="D5" s="34" t="s">
        <v>106</v>
      </c>
      <c r="E5" s="88"/>
      <c r="F5" s="35"/>
      <c r="G5" s="35"/>
      <c r="H5" s="35"/>
      <c r="I5" s="35"/>
      <c r="J5" s="35"/>
      <c r="K5" s="35"/>
      <c r="L5" s="35"/>
      <c r="M5" s="32"/>
      <c r="N5" s="32"/>
      <c r="O5" s="32"/>
      <c r="P5" s="11" t="s">
        <v>13</v>
      </c>
      <c r="Q5" s="11" t="s">
        <v>97</v>
      </c>
      <c r="S5" s="9" t="s">
        <v>108</v>
      </c>
    </row>
    <row r="6" spans="1:19" x14ac:dyDescent="0.25">
      <c r="A6" s="12"/>
      <c r="B6" s="55" t="s">
        <v>8</v>
      </c>
      <c r="D6" s="88"/>
      <c r="E6" s="10"/>
      <c r="F6" s="10"/>
      <c r="O6" s="11"/>
      <c r="P6" s="13" t="s">
        <v>127</v>
      </c>
      <c r="Q6" s="13"/>
      <c r="S6" s="9" t="s">
        <v>109</v>
      </c>
    </row>
    <row r="7" spans="1:19" x14ac:dyDescent="0.25">
      <c r="A7" s="14"/>
      <c r="B7" s="9" t="s">
        <v>10</v>
      </c>
      <c r="O7" s="15"/>
      <c r="P7" s="15">
        <v>15</v>
      </c>
      <c r="Q7" s="13" t="s">
        <v>98</v>
      </c>
      <c r="S7" s="9" t="s">
        <v>110</v>
      </c>
    </row>
    <row r="8" spans="1:19" x14ac:dyDescent="0.25">
      <c r="A8" s="14"/>
      <c r="B8" s="9" t="s">
        <v>14</v>
      </c>
      <c r="O8" s="15"/>
      <c r="P8" s="15">
        <v>12</v>
      </c>
      <c r="Q8" s="13" t="s">
        <v>99</v>
      </c>
      <c r="S8" s="9" t="s">
        <v>111</v>
      </c>
    </row>
    <row r="9" spans="1:19" x14ac:dyDescent="0.25">
      <c r="A9" s="14"/>
      <c r="B9" s="16" t="s">
        <v>11</v>
      </c>
      <c r="O9" s="15"/>
      <c r="P9" s="15">
        <v>8</v>
      </c>
      <c r="Q9" s="13" t="s">
        <v>100</v>
      </c>
      <c r="S9" s="9" t="s">
        <v>112</v>
      </c>
    </row>
    <row r="10" spans="1:19" x14ac:dyDescent="0.25">
      <c r="A10" s="14"/>
      <c r="B10" s="9" t="s">
        <v>81</v>
      </c>
      <c r="O10" s="15"/>
      <c r="P10" s="15">
        <v>0</v>
      </c>
      <c r="Q10" s="13" t="s">
        <v>101</v>
      </c>
      <c r="R10" s="17"/>
      <c r="S10" s="17"/>
    </row>
    <row r="11" spans="1:19" x14ac:dyDescent="0.25">
      <c r="A11" s="12"/>
      <c r="B11" s="13"/>
      <c r="C11" s="13"/>
      <c r="D11" s="11" t="s">
        <v>12</v>
      </c>
      <c r="E11" s="48">
        <v>1</v>
      </c>
      <c r="F11" s="48">
        <v>1</v>
      </c>
      <c r="G11" s="48">
        <v>1</v>
      </c>
      <c r="H11" s="48">
        <v>1</v>
      </c>
      <c r="I11" s="48">
        <v>1</v>
      </c>
      <c r="J11" s="48">
        <v>1</v>
      </c>
      <c r="K11" s="48">
        <v>1</v>
      </c>
      <c r="L11" s="48">
        <v>1</v>
      </c>
      <c r="M11" s="48">
        <v>1</v>
      </c>
      <c r="N11" s="48">
        <v>2</v>
      </c>
      <c r="O11" s="48">
        <v>5</v>
      </c>
      <c r="R11" s="17"/>
      <c r="S11" s="18" t="s">
        <v>16</v>
      </c>
    </row>
    <row r="12" spans="1:19" x14ac:dyDescent="0.25">
      <c r="A12" s="12"/>
      <c r="B12" s="13"/>
      <c r="C12" s="13"/>
      <c r="D12" s="11" t="s">
        <v>113</v>
      </c>
      <c r="E12" s="185" t="str">
        <f t="shared" ref="E12:J12" si="0">IF(COUNTIF($D$15:$D$54,"&gt;0")=0,"",SUMIFS(E$15:E$54,$D$15:$D$54,"&gt;0")/COUNTIF($D$15:$D$54,"&gt;0"))</f>
        <v/>
      </c>
      <c r="F12" s="185" t="str">
        <f t="shared" si="0"/>
        <v/>
      </c>
      <c r="G12" s="185" t="str">
        <f t="shared" si="0"/>
        <v/>
      </c>
      <c r="H12" s="185" t="str">
        <f t="shared" si="0"/>
        <v/>
      </c>
      <c r="I12" s="185" t="str">
        <f t="shared" si="0"/>
        <v/>
      </c>
      <c r="J12" s="185" t="str">
        <f t="shared" si="0"/>
        <v/>
      </c>
      <c r="K12" s="185" t="str">
        <f>IF(COUNTIF($D$15:$D$54,"&gt;0")=0,"",SUMIFS(K$15:K$54,$D$15:$D$54,"&gt;0")/COUNTIF($D$15:$D$54,"&gt;0"))</f>
        <v/>
      </c>
      <c r="L12" s="185" t="str">
        <f>IF(COUNTIF($D$15:$D$54,"&gt;0")=0,"",SUMIFS(L$15:L$54,$D$15:$D$54,"&gt;0")/COUNTIF($D$15:$D$54,"&gt;0"))</f>
        <v/>
      </c>
      <c r="M12" s="185" t="str">
        <f>IF(COUNTIF($D$15:$D$54,"&gt;0")=0,"",SUMIFS(M$15:M$54,$D$15:$D$54,"&gt;0")/COUNTIF($D$15:$D$54,"&gt;0"))</f>
        <v/>
      </c>
      <c r="N12" s="185" t="str">
        <f>IF(COUNTIF($D$15:$D$54,"&gt;0")=0,"",SUMIFS(N$15:N$54,$D$15:$D$54,"&gt;0")/COUNTIF($D$15:$D$54,"&gt;0"))</f>
        <v/>
      </c>
      <c r="O12" s="185" t="str">
        <f>IF(COUNTIF($D$15:$D$54,"&gt;0")=0,"",SUMIFS(O$15:O$54,$D$15:$D$54,"&gt;0")/COUNTIF($D$15:$D$54,"&gt;0"))</f>
        <v/>
      </c>
      <c r="R12" s="17"/>
      <c r="S12" s="18"/>
    </row>
    <row r="13" spans="1:19" ht="15.75" thickBot="1" x14ac:dyDescent="0.3">
      <c r="A13" s="12"/>
      <c r="B13" s="49"/>
      <c r="C13" s="49"/>
      <c r="D13" s="50" t="s">
        <v>114</v>
      </c>
      <c r="E13" s="186" t="str">
        <f t="shared" ref="E13:O13" si="1">IF(COUNTIF($D$15:$D$54,"&gt;0")=0,"",E12/E11)</f>
        <v/>
      </c>
      <c r="F13" s="186" t="str">
        <f t="shared" si="1"/>
        <v/>
      </c>
      <c r="G13" s="186" t="str">
        <f t="shared" si="1"/>
        <v/>
      </c>
      <c r="H13" s="186" t="str">
        <f t="shared" si="1"/>
        <v/>
      </c>
      <c r="I13" s="186" t="str">
        <f t="shared" si="1"/>
        <v/>
      </c>
      <c r="J13" s="186" t="str">
        <f t="shared" si="1"/>
        <v/>
      </c>
      <c r="K13" s="186" t="str">
        <f t="shared" si="1"/>
        <v/>
      </c>
      <c r="L13" s="186" t="str">
        <f t="shared" si="1"/>
        <v/>
      </c>
      <c r="M13" s="186" t="str">
        <f t="shared" si="1"/>
        <v/>
      </c>
      <c r="N13" s="186" t="str">
        <f t="shared" si="1"/>
        <v/>
      </c>
      <c r="O13" s="186" t="str">
        <f t="shared" si="1"/>
        <v/>
      </c>
      <c r="R13" s="17"/>
      <c r="S13" s="18"/>
    </row>
    <row r="14" spans="1:19" ht="60.75" thickBot="1" x14ac:dyDescent="0.3">
      <c r="A14" s="51" t="s">
        <v>1</v>
      </c>
      <c r="B14" s="52" t="s">
        <v>2</v>
      </c>
      <c r="C14" s="53" t="s">
        <v>128</v>
      </c>
      <c r="D14" s="54" t="s">
        <v>3</v>
      </c>
      <c r="E14" s="45">
        <v>1</v>
      </c>
      <c r="F14" s="46">
        <v>2</v>
      </c>
      <c r="G14" s="47">
        <v>3</v>
      </c>
      <c r="H14" s="47">
        <v>4</v>
      </c>
      <c r="I14" s="47">
        <v>5</v>
      </c>
      <c r="J14" s="47">
        <v>6</v>
      </c>
      <c r="K14" s="47">
        <v>7</v>
      </c>
      <c r="L14" s="46">
        <v>8</v>
      </c>
      <c r="M14" s="154">
        <v>9</v>
      </c>
      <c r="N14" s="46">
        <v>10</v>
      </c>
      <c r="O14" s="155">
        <v>11</v>
      </c>
      <c r="P14" s="19" t="s">
        <v>4</v>
      </c>
      <c r="Q14" s="20" t="str">
        <f>Q5</f>
        <v>Оценка</v>
      </c>
      <c r="R14" s="21" t="s">
        <v>91</v>
      </c>
      <c r="S14" s="22" t="s">
        <v>90</v>
      </c>
    </row>
    <row r="15" spans="1:19" x14ac:dyDescent="0.25">
      <c r="A15" s="65">
        <v>1</v>
      </c>
      <c r="B15" s="66"/>
      <c r="C15" s="67"/>
      <c r="D15" s="68"/>
      <c r="E15" s="69"/>
      <c r="F15" s="70"/>
      <c r="G15" s="71"/>
      <c r="H15" s="71"/>
      <c r="I15" s="71"/>
      <c r="J15" s="71"/>
      <c r="K15" s="71"/>
      <c r="L15" s="70"/>
      <c r="M15" s="156"/>
      <c r="N15" s="70"/>
      <c r="O15" s="157"/>
      <c r="P15" s="23" t="str">
        <f t="shared" ref="P15:P54" si="2">IF(SUM(D15)&gt;0,SUM(E15:O15),"")</f>
        <v/>
      </c>
      <c r="Q15" s="164" t="str">
        <f>IF(SUM(D15)&gt;0,IF(P15&gt;=$P$7,$Q$7,IF(P15&gt;=$P$8,$Q$8,IF(P15&gt;=$P$9,$Q$9,$Q$10))),"")</f>
        <v/>
      </c>
      <c r="R15" s="177" t="str">
        <f>IF(B15="","",IF(AND(SUM($D15)=0,COUNTA($E15:$O15)&gt;0),$D$57,IF(OR(E15&gt;E$11,F15&gt;F$11,G15&gt;G$11,H15&gt;H$11,I15&gt;I$11,J15&gt;J$11,K15&gt;K$11,L15&gt;L$11,M15&gt;M$11,N15&gt;N$11,O15&gt;O$11),$D$58,"нет")))</f>
        <v/>
      </c>
      <c r="S15" s="24" t="str">
        <f>IF(R15="","",IF(R15="нет",0,1))</f>
        <v/>
      </c>
    </row>
    <row r="16" spans="1:19" x14ac:dyDescent="0.25">
      <c r="A16" s="72">
        <v>2</v>
      </c>
      <c r="B16" s="73"/>
      <c r="C16" s="74"/>
      <c r="D16" s="75"/>
      <c r="E16" s="76"/>
      <c r="F16" s="77"/>
      <c r="G16" s="78"/>
      <c r="H16" s="78"/>
      <c r="I16" s="78"/>
      <c r="J16" s="78"/>
      <c r="K16" s="78"/>
      <c r="L16" s="77"/>
      <c r="M16" s="158"/>
      <c r="N16" s="77"/>
      <c r="O16" s="159"/>
      <c r="P16" s="25" t="str">
        <f t="shared" si="2"/>
        <v/>
      </c>
      <c r="Q16" s="166" t="str">
        <f t="shared" ref="Q16:Q54" si="3">IF(SUM(D16)&gt;0,IF(P16&gt;=$P$7,$Q$7,IF(P16&gt;=$P$8,$Q$8,IF(P16&gt;=$P$9,$Q$9,$Q$10))),"")</f>
        <v/>
      </c>
      <c r="R16" s="178" t="str">
        <f>IF(B16="","",IF(AND(SUM($D16)=0,COUNTA($E16:$O16)&gt;0),$D$57,IF(OR(E16&gt;E$11,F16&gt;F$11,G16&gt;G$11,H16&gt;H$11,I16&gt;I$11,J16&gt;J$11,K16&gt;K$11,L16&gt;L$11,M16&gt;M$11,N16&gt;N$11,O16&gt;O$11),$D$58,"нет")))</f>
        <v/>
      </c>
      <c r="S16" s="26" t="str">
        <f t="shared" ref="S16:S54" si="4">IF(R16="","",IF(R16="нет",0,1))</f>
        <v/>
      </c>
    </row>
    <row r="17" spans="1:19" x14ac:dyDescent="0.25">
      <c r="A17" s="72">
        <v>3</v>
      </c>
      <c r="B17" s="73"/>
      <c r="C17" s="74"/>
      <c r="D17" s="75"/>
      <c r="E17" s="76"/>
      <c r="F17" s="77"/>
      <c r="G17" s="78"/>
      <c r="H17" s="78"/>
      <c r="I17" s="78"/>
      <c r="J17" s="78"/>
      <c r="K17" s="78"/>
      <c r="L17" s="77"/>
      <c r="M17" s="158"/>
      <c r="N17" s="77"/>
      <c r="O17" s="159"/>
      <c r="P17" s="25" t="str">
        <f t="shared" si="2"/>
        <v/>
      </c>
      <c r="Q17" s="166" t="str">
        <f t="shared" si="3"/>
        <v/>
      </c>
      <c r="R17" s="178" t="str">
        <f>IF(B17="","",IF(AND(SUM($D17)=0,COUNTA($E17:$O17)&gt;0),$D$57,IF(OR(E17&gt;E$11,F17&gt;F$11,G17&gt;G$11,H17&gt;H$11,I17&gt;I$11,J17&gt;J$11,K17&gt;K$11,L17&gt;L$11,M17&gt;M$11,N17&gt;N$11,O17&gt;O$11),$D$58,"нет")))</f>
        <v/>
      </c>
      <c r="S17" s="26" t="str">
        <f t="shared" si="4"/>
        <v/>
      </c>
    </row>
    <row r="18" spans="1:19" x14ac:dyDescent="0.25">
      <c r="A18" s="72">
        <v>4</v>
      </c>
      <c r="B18" s="73"/>
      <c r="C18" s="74"/>
      <c r="D18" s="75"/>
      <c r="E18" s="76"/>
      <c r="F18" s="77"/>
      <c r="G18" s="78"/>
      <c r="H18" s="78"/>
      <c r="I18" s="78"/>
      <c r="J18" s="78"/>
      <c r="K18" s="78"/>
      <c r="L18" s="77"/>
      <c r="M18" s="158"/>
      <c r="N18" s="77"/>
      <c r="O18" s="159"/>
      <c r="P18" s="25" t="str">
        <f t="shared" si="2"/>
        <v/>
      </c>
      <c r="Q18" s="166" t="str">
        <f t="shared" si="3"/>
        <v/>
      </c>
      <c r="R18" s="178" t="str">
        <f>IF(B18="","",IF(AND(SUM($D18)=0,COUNTA($E18:$O18)&gt;0),$D$57,IF(OR(E18&gt;E$11,F18&gt;F$11,G18&gt;G$11,H18&gt;H$11,I18&gt;I$11,J18&gt;J$11,K18&gt;K$11,L18&gt;L$11,M18&gt;M$11,N18&gt;N$11,O18&gt;O$11),$D$58,"нет")))</f>
        <v/>
      </c>
      <c r="S18" s="26" t="str">
        <f t="shared" si="4"/>
        <v/>
      </c>
    </row>
    <row r="19" spans="1:19" ht="15.75" thickBot="1" x14ac:dyDescent="0.3">
      <c r="A19" s="79">
        <v>5</v>
      </c>
      <c r="B19" s="80"/>
      <c r="C19" s="81"/>
      <c r="D19" s="82"/>
      <c r="E19" s="83"/>
      <c r="F19" s="84"/>
      <c r="G19" s="85"/>
      <c r="H19" s="85"/>
      <c r="I19" s="85"/>
      <c r="J19" s="85"/>
      <c r="K19" s="85"/>
      <c r="L19" s="84"/>
      <c r="M19" s="160"/>
      <c r="N19" s="84"/>
      <c r="O19" s="161"/>
      <c r="P19" s="27" t="str">
        <f t="shared" si="2"/>
        <v/>
      </c>
      <c r="Q19" s="168" t="str">
        <f t="shared" si="3"/>
        <v/>
      </c>
      <c r="R19" s="179" t="str">
        <f>IF(B19="","",IF(AND(SUM($D19)=0,COUNTA($E19:$O19)&gt;0),$D$57,IF(OR(E19&gt;E$11,F19&gt;F$11,G19&gt;G$11,H19&gt;H$11,I19&gt;I$11,J19&gt;J$11,K19&gt;K$11,L19&gt;L$11,M19&gt;M$11,N19&gt;N$11,O19&gt;O$11),$D$58,"нет")))</f>
        <v/>
      </c>
      <c r="S19" s="28" t="str">
        <f t="shared" si="4"/>
        <v/>
      </c>
    </row>
    <row r="20" spans="1:19" x14ac:dyDescent="0.25">
      <c r="A20" s="86">
        <v>6</v>
      </c>
      <c r="B20" s="66"/>
      <c r="C20" s="67"/>
      <c r="D20" s="68"/>
      <c r="E20" s="69"/>
      <c r="F20" s="70"/>
      <c r="G20" s="71"/>
      <c r="H20" s="71"/>
      <c r="I20" s="71"/>
      <c r="J20" s="71"/>
      <c r="K20" s="71"/>
      <c r="L20" s="70"/>
      <c r="M20" s="156"/>
      <c r="N20" s="70"/>
      <c r="O20" s="157"/>
      <c r="P20" s="29" t="str">
        <f t="shared" si="2"/>
        <v/>
      </c>
      <c r="Q20" s="164" t="str">
        <f t="shared" si="3"/>
        <v/>
      </c>
      <c r="R20" s="177" t="str">
        <f t="shared" ref="R20:R54" si="5">IF(B20="","",IF(AND(SUM($D20)=0,COUNTA($E20:$O20)&gt;0),$D$57,IF(OR(E20&gt;E$11,F20&gt;F$11,G20&gt;G$11,H20&gt;H$11,I20&gt;I$11,J20&gt;J$11,K20&gt;K$11,L20&gt;L$11,M20&gt;M$11,N20&gt;N$11,O20&gt;O$11),$D$58,"нет")))</f>
        <v/>
      </c>
      <c r="S20" s="24" t="str">
        <f t="shared" si="4"/>
        <v/>
      </c>
    </row>
    <row r="21" spans="1:19" x14ac:dyDescent="0.25">
      <c r="A21" s="72">
        <v>7</v>
      </c>
      <c r="B21" s="73"/>
      <c r="C21" s="74"/>
      <c r="D21" s="75"/>
      <c r="E21" s="76"/>
      <c r="F21" s="77"/>
      <c r="G21" s="78"/>
      <c r="H21" s="78"/>
      <c r="I21" s="78"/>
      <c r="J21" s="78"/>
      <c r="K21" s="78"/>
      <c r="L21" s="77"/>
      <c r="M21" s="158"/>
      <c r="N21" s="77"/>
      <c r="O21" s="159"/>
      <c r="P21" s="25" t="str">
        <f t="shared" si="2"/>
        <v/>
      </c>
      <c r="Q21" s="166" t="str">
        <f t="shared" si="3"/>
        <v/>
      </c>
      <c r="R21" s="178" t="str">
        <f t="shared" si="5"/>
        <v/>
      </c>
      <c r="S21" s="26" t="str">
        <f t="shared" si="4"/>
        <v/>
      </c>
    </row>
    <row r="22" spans="1:19" x14ac:dyDescent="0.25">
      <c r="A22" s="72">
        <v>8</v>
      </c>
      <c r="B22" s="73"/>
      <c r="C22" s="74"/>
      <c r="D22" s="75"/>
      <c r="E22" s="76"/>
      <c r="F22" s="77"/>
      <c r="G22" s="78"/>
      <c r="H22" s="78"/>
      <c r="I22" s="78"/>
      <c r="J22" s="78"/>
      <c r="K22" s="78"/>
      <c r="L22" s="77"/>
      <c r="M22" s="158"/>
      <c r="N22" s="77"/>
      <c r="O22" s="159"/>
      <c r="P22" s="25" t="str">
        <f t="shared" si="2"/>
        <v/>
      </c>
      <c r="Q22" s="166" t="str">
        <f t="shared" si="3"/>
        <v/>
      </c>
      <c r="R22" s="178" t="str">
        <f t="shared" si="5"/>
        <v/>
      </c>
      <c r="S22" s="26" t="str">
        <f t="shared" si="4"/>
        <v/>
      </c>
    </row>
    <row r="23" spans="1:19" x14ac:dyDescent="0.25">
      <c r="A23" s="72">
        <v>9</v>
      </c>
      <c r="B23" s="73"/>
      <c r="C23" s="74"/>
      <c r="D23" s="75"/>
      <c r="E23" s="76"/>
      <c r="F23" s="77"/>
      <c r="G23" s="78"/>
      <c r="H23" s="78"/>
      <c r="I23" s="78"/>
      <c r="J23" s="78"/>
      <c r="K23" s="78"/>
      <c r="L23" s="77"/>
      <c r="M23" s="158"/>
      <c r="N23" s="77"/>
      <c r="O23" s="159"/>
      <c r="P23" s="25" t="str">
        <f t="shared" si="2"/>
        <v/>
      </c>
      <c r="Q23" s="166" t="str">
        <f t="shared" si="3"/>
        <v/>
      </c>
      <c r="R23" s="178" t="str">
        <f t="shared" si="5"/>
        <v/>
      </c>
      <c r="S23" s="26" t="str">
        <f t="shared" si="4"/>
        <v/>
      </c>
    </row>
    <row r="24" spans="1:19" ht="15.75" thickBot="1" x14ac:dyDescent="0.3">
      <c r="A24" s="87">
        <v>10</v>
      </c>
      <c r="B24" s="80"/>
      <c r="C24" s="81"/>
      <c r="D24" s="82"/>
      <c r="E24" s="83"/>
      <c r="F24" s="84"/>
      <c r="G24" s="85"/>
      <c r="H24" s="85"/>
      <c r="I24" s="85"/>
      <c r="J24" s="85"/>
      <c r="K24" s="85"/>
      <c r="L24" s="84"/>
      <c r="M24" s="160"/>
      <c r="N24" s="84"/>
      <c r="O24" s="161"/>
      <c r="P24" s="30" t="str">
        <f t="shared" si="2"/>
        <v/>
      </c>
      <c r="Q24" s="168" t="str">
        <f t="shared" si="3"/>
        <v/>
      </c>
      <c r="R24" s="179" t="str">
        <f t="shared" si="5"/>
        <v/>
      </c>
      <c r="S24" s="28" t="str">
        <f t="shared" si="4"/>
        <v/>
      </c>
    </row>
    <row r="25" spans="1:19" x14ac:dyDescent="0.25">
      <c r="A25" s="65">
        <v>11</v>
      </c>
      <c r="B25" s="66"/>
      <c r="C25" s="67"/>
      <c r="D25" s="68"/>
      <c r="E25" s="69"/>
      <c r="F25" s="70"/>
      <c r="G25" s="71"/>
      <c r="H25" s="71"/>
      <c r="I25" s="71"/>
      <c r="J25" s="71"/>
      <c r="K25" s="71"/>
      <c r="L25" s="70"/>
      <c r="M25" s="156"/>
      <c r="N25" s="70"/>
      <c r="O25" s="157"/>
      <c r="P25" s="23" t="str">
        <f t="shared" si="2"/>
        <v/>
      </c>
      <c r="Q25" s="164" t="str">
        <f t="shared" si="3"/>
        <v/>
      </c>
      <c r="R25" s="177" t="str">
        <f t="shared" si="5"/>
        <v/>
      </c>
      <c r="S25" s="24" t="str">
        <f t="shared" si="4"/>
        <v/>
      </c>
    </row>
    <row r="26" spans="1:19" x14ac:dyDescent="0.25">
      <c r="A26" s="72">
        <v>12</v>
      </c>
      <c r="B26" s="73"/>
      <c r="C26" s="74"/>
      <c r="D26" s="75"/>
      <c r="E26" s="76"/>
      <c r="F26" s="77"/>
      <c r="G26" s="78"/>
      <c r="H26" s="78"/>
      <c r="I26" s="78"/>
      <c r="J26" s="78"/>
      <c r="K26" s="78"/>
      <c r="L26" s="77"/>
      <c r="M26" s="158"/>
      <c r="N26" s="77"/>
      <c r="O26" s="159"/>
      <c r="P26" s="25" t="str">
        <f t="shared" si="2"/>
        <v/>
      </c>
      <c r="Q26" s="166" t="str">
        <f t="shared" si="3"/>
        <v/>
      </c>
      <c r="R26" s="178" t="str">
        <f t="shared" si="5"/>
        <v/>
      </c>
      <c r="S26" s="26" t="str">
        <f t="shared" si="4"/>
        <v/>
      </c>
    </row>
    <row r="27" spans="1:19" x14ac:dyDescent="0.25">
      <c r="A27" s="72">
        <v>13</v>
      </c>
      <c r="B27" s="73"/>
      <c r="C27" s="74"/>
      <c r="D27" s="75"/>
      <c r="E27" s="76"/>
      <c r="F27" s="77"/>
      <c r="G27" s="78"/>
      <c r="H27" s="78"/>
      <c r="I27" s="78"/>
      <c r="J27" s="78"/>
      <c r="K27" s="78"/>
      <c r="L27" s="77"/>
      <c r="M27" s="158"/>
      <c r="N27" s="77"/>
      <c r="O27" s="159"/>
      <c r="P27" s="25" t="str">
        <f t="shared" si="2"/>
        <v/>
      </c>
      <c r="Q27" s="166" t="str">
        <f t="shared" si="3"/>
        <v/>
      </c>
      <c r="R27" s="178" t="str">
        <f t="shared" si="5"/>
        <v/>
      </c>
      <c r="S27" s="26" t="str">
        <f t="shared" si="4"/>
        <v/>
      </c>
    </row>
    <row r="28" spans="1:19" x14ac:dyDescent="0.25">
      <c r="A28" s="72">
        <v>14</v>
      </c>
      <c r="B28" s="73"/>
      <c r="C28" s="74"/>
      <c r="D28" s="75"/>
      <c r="E28" s="76"/>
      <c r="F28" s="77"/>
      <c r="G28" s="78"/>
      <c r="H28" s="78"/>
      <c r="I28" s="78"/>
      <c r="J28" s="78"/>
      <c r="K28" s="78"/>
      <c r="L28" s="77"/>
      <c r="M28" s="158"/>
      <c r="N28" s="77"/>
      <c r="O28" s="159"/>
      <c r="P28" s="25" t="str">
        <f t="shared" si="2"/>
        <v/>
      </c>
      <c r="Q28" s="166" t="str">
        <f t="shared" si="3"/>
        <v/>
      </c>
      <c r="R28" s="178" t="str">
        <f t="shared" si="5"/>
        <v/>
      </c>
      <c r="S28" s="26" t="str">
        <f t="shared" si="4"/>
        <v/>
      </c>
    </row>
    <row r="29" spans="1:19" ht="15.75" thickBot="1" x14ac:dyDescent="0.3">
      <c r="A29" s="79">
        <v>15</v>
      </c>
      <c r="B29" s="80"/>
      <c r="C29" s="81"/>
      <c r="D29" s="82"/>
      <c r="E29" s="83"/>
      <c r="F29" s="84"/>
      <c r="G29" s="85"/>
      <c r="H29" s="85"/>
      <c r="I29" s="85"/>
      <c r="J29" s="85"/>
      <c r="K29" s="85"/>
      <c r="L29" s="84"/>
      <c r="M29" s="160"/>
      <c r="N29" s="84"/>
      <c r="O29" s="161"/>
      <c r="P29" s="27" t="str">
        <f t="shared" si="2"/>
        <v/>
      </c>
      <c r="Q29" s="168" t="str">
        <f t="shared" si="3"/>
        <v/>
      </c>
      <c r="R29" s="179" t="str">
        <f t="shared" si="5"/>
        <v/>
      </c>
      <c r="S29" s="28" t="str">
        <f t="shared" si="4"/>
        <v/>
      </c>
    </row>
    <row r="30" spans="1:19" x14ac:dyDescent="0.25">
      <c r="A30" s="86">
        <v>16</v>
      </c>
      <c r="B30" s="66"/>
      <c r="C30" s="67"/>
      <c r="D30" s="68"/>
      <c r="E30" s="69"/>
      <c r="F30" s="70"/>
      <c r="G30" s="71"/>
      <c r="H30" s="71"/>
      <c r="I30" s="71"/>
      <c r="J30" s="71"/>
      <c r="K30" s="71"/>
      <c r="L30" s="70"/>
      <c r="M30" s="156"/>
      <c r="N30" s="70"/>
      <c r="O30" s="157"/>
      <c r="P30" s="29" t="str">
        <f t="shared" si="2"/>
        <v/>
      </c>
      <c r="Q30" s="164" t="str">
        <f t="shared" si="3"/>
        <v/>
      </c>
      <c r="R30" s="177" t="str">
        <f t="shared" si="5"/>
        <v/>
      </c>
      <c r="S30" s="24" t="str">
        <f t="shared" si="4"/>
        <v/>
      </c>
    </row>
    <row r="31" spans="1:19" x14ac:dyDescent="0.25">
      <c r="A31" s="72">
        <v>17</v>
      </c>
      <c r="B31" s="73"/>
      <c r="C31" s="74"/>
      <c r="D31" s="75"/>
      <c r="E31" s="76"/>
      <c r="F31" s="77"/>
      <c r="G31" s="78"/>
      <c r="H31" s="78"/>
      <c r="I31" s="78"/>
      <c r="J31" s="78"/>
      <c r="K31" s="78"/>
      <c r="L31" s="77"/>
      <c r="M31" s="158"/>
      <c r="N31" s="77"/>
      <c r="O31" s="159"/>
      <c r="P31" s="25" t="str">
        <f t="shared" si="2"/>
        <v/>
      </c>
      <c r="Q31" s="166" t="str">
        <f t="shared" si="3"/>
        <v/>
      </c>
      <c r="R31" s="178" t="str">
        <f t="shared" si="5"/>
        <v/>
      </c>
      <c r="S31" s="26" t="str">
        <f t="shared" si="4"/>
        <v/>
      </c>
    </row>
    <row r="32" spans="1:19" x14ac:dyDescent="0.25">
      <c r="A32" s="72">
        <v>18</v>
      </c>
      <c r="B32" s="73"/>
      <c r="C32" s="74"/>
      <c r="D32" s="75"/>
      <c r="E32" s="76"/>
      <c r="F32" s="77"/>
      <c r="G32" s="78"/>
      <c r="H32" s="78"/>
      <c r="I32" s="78"/>
      <c r="J32" s="78"/>
      <c r="K32" s="78"/>
      <c r="L32" s="77"/>
      <c r="M32" s="158"/>
      <c r="N32" s="77"/>
      <c r="O32" s="159"/>
      <c r="P32" s="25" t="str">
        <f t="shared" si="2"/>
        <v/>
      </c>
      <c r="Q32" s="166" t="str">
        <f t="shared" si="3"/>
        <v/>
      </c>
      <c r="R32" s="178" t="str">
        <f t="shared" si="5"/>
        <v/>
      </c>
      <c r="S32" s="26" t="str">
        <f t="shared" si="4"/>
        <v/>
      </c>
    </row>
    <row r="33" spans="1:19" x14ac:dyDescent="0.25">
      <c r="A33" s="72">
        <v>19</v>
      </c>
      <c r="B33" s="73"/>
      <c r="C33" s="74"/>
      <c r="D33" s="75"/>
      <c r="E33" s="76"/>
      <c r="F33" s="77"/>
      <c r="G33" s="78"/>
      <c r="H33" s="78"/>
      <c r="I33" s="78"/>
      <c r="J33" s="78"/>
      <c r="K33" s="78"/>
      <c r="L33" s="77"/>
      <c r="M33" s="158"/>
      <c r="N33" s="77"/>
      <c r="O33" s="159"/>
      <c r="P33" s="25" t="str">
        <f t="shared" si="2"/>
        <v/>
      </c>
      <c r="Q33" s="166" t="str">
        <f t="shared" si="3"/>
        <v/>
      </c>
      <c r="R33" s="178" t="str">
        <f t="shared" si="5"/>
        <v/>
      </c>
      <c r="S33" s="26" t="str">
        <f t="shared" si="4"/>
        <v/>
      </c>
    </row>
    <row r="34" spans="1:19" ht="15.75" thickBot="1" x14ac:dyDescent="0.3">
      <c r="A34" s="87">
        <v>20</v>
      </c>
      <c r="B34" s="80"/>
      <c r="C34" s="81"/>
      <c r="D34" s="82"/>
      <c r="E34" s="83"/>
      <c r="F34" s="84"/>
      <c r="G34" s="85"/>
      <c r="H34" s="85"/>
      <c r="I34" s="85"/>
      <c r="J34" s="85"/>
      <c r="K34" s="85"/>
      <c r="L34" s="84"/>
      <c r="M34" s="160"/>
      <c r="N34" s="84"/>
      <c r="O34" s="161"/>
      <c r="P34" s="30" t="str">
        <f t="shared" si="2"/>
        <v/>
      </c>
      <c r="Q34" s="168" t="str">
        <f t="shared" si="3"/>
        <v/>
      </c>
      <c r="R34" s="179" t="str">
        <f t="shared" si="5"/>
        <v/>
      </c>
      <c r="S34" s="28" t="str">
        <f t="shared" si="4"/>
        <v/>
      </c>
    </row>
    <row r="35" spans="1:19" x14ac:dyDescent="0.25">
      <c r="A35" s="65">
        <v>21</v>
      </c>
      <c r="B35" s="66"/>
      <c r="C35" s="67"/>
      <c r="D35" s="68"/>
      <c r="E35" s="69"/>
      <c r="F35" s="70"/>
      <c r="G35" s="71"/>
      <c r="H35" s="71"/>
      <c r="I35" s="71"/>
      <c r="J35" s="71"/>
      <c r="K35" s="71"/>
      <c r="L35" s="70"/>
      <c r="M35" s="156"/>
      <c r="N35" s="70"/>
      <c r="O35" s="157"/>
      <c r="P35" s="23" t="str">
        <f t="shared" si="2"/>
        <v/>
      </c>
      <c r="Q35" s="164" t="str">
        <f t="shared" si="3"/>
        <v/>
      </c>
      <c r="R35" s="177" t="str">
        <f t="shared" si="5"/>
        <v/>
      </c>
      <c r="S35" s="24" t="str">
        <f t="shared" si="4"/>
        <v/>
      </c>
    </row>
    <row r="36" spans="1:19" x14ac:dyDescent="0.25">
      <c r="A36" s="72">
        <v>22</v>
      </c>
      <c r="B36" s="73"/>
      <c r="C36" s="74"/>
      <c r="D36" s="75"/>
      <c r="E36" s="76"/>
      <c r="F36" s="77"/>
      <c r="G36" s="78"/>
      <c r="H36" s="78"/>
      <c r="I36" s="78"/>
      <c r="J36" s="78"/>
      <c r="K36" s="78"/>
      <c r="L36" s="77"/>
      <c r="M36" s="158"/>
      <c r="N36" s="77"/>
      <c r="O36" s="159"/>
      <c r="P36" s="25" t="str">
        <f t="shared" si="2"/>
        <v/>
      </c>
      <c r="Q36" s="166" t="str">
        <f t="shared" si="3"/>
        <v/>
      </c>
      <c r="R36" s="178" t="str">
        <f t="shared" si="5"/>
        <v/>
      </c>
      <c r="S36" s="26" t="str">
        <f t="shared" si="4"/>
        <v/>
      </c>
    </row>
    <row r="37" spans="1:19" x14ac:dyDescent="0.25">
      <c r="A37" s="72">
        <v>23</v>
      </c>
      <c r="B37" s="73"/>
      <c r="C37" s="74"/>
      <c r="D37" s="75"/>
      <c r="E37" s="76"/>
      <c r="F37" s="77"/>
      <c r="G37" s="78"/>
      <c r="H37" s="78"/>
      <c r="I37" s="78"/>
      <c r="J37" s="78"/>
      <c r="K37" s="78"/>
      <c r="L37" s="77"/>
      <c r="M37" s="158"/>
      <c r="N37" s="77"/>
      <c r="O37" s="159"/>
      <c r="P37" s="25" t="str">
        <f t="shared" si="2"/>
        <v/>
      </c>
      <c r="Q37" s="166" t="str">
        <f t="shared" si="3"/>
        <v/>
      </c>
      <c r="R37" s="178" t="str">
        <f t="shared" si="5"/>
        <v/>
      </c>
      <c r="S37" s="26" t="str">
        <f t="shared" si="4"/>
        <v/>
      </c>
    </row>
    <row r="38" spans="1:19" x14ac:dyDescent="0.25">
      <c r="A38" s="72">
        <v>24</v>
      </c>
      <c r="B38" s="73"/>
      <c r="C38" s="74"/>
      <c r="D38" s="75"/>
      <c r="E38" s="76"/>
      <c r="F38" s="77"/>
      <c r="G38" s="78"/>
      <c r="H38" s="78"/>
      <c r="I38" s="78"/>
      <c r="J38" s="78"/>
      <c r="K38" s="78"/>
      <c r="L38" s="77"/>
      <c r="M38" s="158"/>
      <c r="N38" s="77"/>
      <c r="O38" s="159"/>
      <c r="P38" s="25" t="str">
        <f t="shared" si="2"/>
        <v/>
      </c>
      <c r="Q38" s="166" t="str">
        <f t="shared" si="3"/>
        <v/>
      </c>
      <c r="R38" s="178" t="str">
        <f t="shared" si="5"/>
        <v/>
      </c>
      <c r="S38" s="26" t="str">
        <f t="shared" si="4"/>
        <v/>
      </c>
    </row>
    <row r="39" spans="1:19" ht="15.75" thickBot="1" x14ac:dyDescent="0.3">
      <c r="A39" s="79">
        <v>25</v>
      </c>
      <c r="B39" s="80"/>
      <c r="C39" s="81"/>
      <c r="D39" s="82"/>
      <c r="E39" s="83"/>
      <c r="F39" s="84"/>
      <c r="G39" s="85"/>
      <c r="H39" s="85"/>
      <c r="I39" s="85"/>
      <c r="J39" s="85"/>
      <c r="K39" s="85"/>
      <c r="L39" s="84"/>
      <c r="M39" s="160"/>
      <c r="N39" s="84"/>
      <c r="O39" s="161"/>
      <c r="P39" s="27" t="str">
        <f t="shared" si="2"/>
        <v/>
      </c>
      <c r="Q39" s="168" t="str">
        <f t="shared" si="3"/>
        <v/>
      </c>
      <c r="R39" s="179" t="str">
        <f>IF(B39="","",IF(AND(SUM($D39)=0,COUNTA($E39:$O39)&gt;0),$D$57,IF(OR(E39&gt;E$11,F39&gt;F$11,G39&gt;G$11,H39&gt;H$11,I39&gt;I$11,J39&gt;J$11,K39&gt;K$11,L39&gt;L$11,M39&gt;M$11,N39&gt;N$11,O39&gt;O$11),$D$58,"нет")))</f>
        <v/>
      </c>
      <c r="S39" s="28" t="str">
        <f t="shared" si="4"/>
        <v/>
      </c>
    </row>
    <row r="40" spans="1:19" x14ac:dyDescent="0.25">
      <c r="A40" s="65">
        <v>26</v>
      </c>
      <c r="B40" s="66"/>
      <c r="C40" s="67"/>
      <c r="D40" s="68"/>
      <c r="E40" s="69"/>
      <c r="F40" s="70"/>
      <c r="G40" s="71"/>
      <c r="H40" s="71"/>
      <c r="I40" s="71"/>
      <c r="J40" s="71"/>
      <c r="K40" s="71"/>
      <c r="L40" s="70"/>
      <c r="M40" s="156"/>
      <c r="N40" s="70"/>
      <c r="O40" s="157"/>
      <c r="P40" s="23" t="str">
        <f t="shared" si="2"/>
        <v/>
      </c>
      <c r="Q40" s="164" t="str">
        <f t="shared" si="3"/>
        <v/>
      </c>
      <c r="R40" s="177" t="str">
        <f t="shared" si="5"/>
        <v/>
      </c>
      <c r="S40" s="24" t="str">
        <f t="shared" si="4"/>
        <v/>
      </c>
    </row>
    <row r="41" spans="1:19" x14ac:dyDescent="0.25">
      <c r="A41" s="72">
        <v>27</v>
      </c>
      <c r="B41" s="73"/>
      <c r="C41" s="74"/>
      <c r="D41" s="75"/>
      <c r="E41" s="76"/>
      <c r="F41" s="77"/>
      <c r="G41" s="78"/>
      <c r="H41" s="78"/>
      <c r="I41" s="78"/>
      <c r="J41" s="78"/>
      <c r="K41" s="78"/>
      <c r="L41" s="77"/>
      <c r="M41" s="158"/>
      <c r="N41" s="77"/>
      <c r="O41" s="159"/>
      <c r="P41" s="25" t="str">
        <f t="shared" si="2"/>
        <v/>
      </c>
      <c r="Q41" s="166" t="str">
        <f t="shared" si="3"/>
        <v/>
      </c>
      <c r="R41" s="178" t="str">
        <f t="shared" si="5"/>
        <v/>
      </c>
      <c r="S41" s="26" t="str">
        <f t="shared" si="4"/>
        <v/>
      </c>
    </row>
    <row r="42" spans="1:19" x14ac:dyDescent="0.25">
      <c r="A42" s="72">
        <v>28</v>
      </c>
      <c r="B42" s="73"/>
      <c r="C42" s="74"/>
      <c r="D42" s="75"/>
      <c r="E42" s="76"/>
      <c r="F42" s="77"/>
      <c r="G42" s="78"/>
      <c r="H42" s="78"/>
      <c r="I42" s="78"/>
      <c r="J42" s="78"/>
      <c r="K42" s="78"/>
      <c r="L42" s="77"/>
      <c r="M42" s="158"/>
      <c r="N42" s="77"/>
      <c r="O42" s="159"/>
      <c r="P42" s="25" t="str">
        <f t="shared" si="2"/>
        <v/>
      </c>
      <c r="Q42" s="166" t="str">
        <f t="shared" si="3"/>
        <v/>
      </c>
      <c r="R42" s="178" t="str">
        <f t="shared" si="5"/>
        <v/>
      </c>
      <c r="S42" s="26" t="str">
        <f t="shared" si="4"/>
        <v/>
      </c>
    </row>
    <row r="43" spans="1:19" x14ac:dyDescent="0.25">
      <c r="A43" s="72">
        <v>29</v>
      </c>
      <c r="B43" s="73"/>
      <c r="C43" s="74"/>
      <c r="D43" s="75"/>
      <c r="E43" s="76"/>
      <c r="F43" s="77"/>
      <c r="G43" s="78"/>
      <c r="H43" s="78"/>
      <c r="I43" s="78"/>
      <c r="J43" s="78"/>
      <c r="K43" s="78"/>
      <c r="L43" s="77"/>
      <c r="M43" s="158"/>
      <c r="N43" s="77"/>
      <c r="O43" s="159"/>
      <c r="P43" s="25" t="str">
        <f t="shared" si="2"/>
        <v/>
      </c>
      <c r="Q43" s="166" t="str">
        <f t="shared" si="3"/>
        <v/>
      </c>
      <c r="R43" s="178" t="str">
        <f t="shared" si="5"/>
        <v/>
      </c>
      <c r="S43" s="26" t="str">
        <f t="shared" si="4"/>
        <v/>
      </c>
    </row>
    <row r="44" spans="1:19" ht="15.75" thickBot="1" x14ac:dyDescent="0.3">
      <c r="A44" s="79">
        <v>30</v>
      </c>
      <c r="B44" s="80"/>
      <c r="C44" s="81"/>
      <c r="D44" s="82"/>
      <c r="E44" s="83"/>
      <c r="F44" s="84"/>
      <c r="G44" s="85"/>
      <c r="H44" s="85"/>
      <c r="I44" s="85"/>
      <c r="J44" s="85"/>
      <c r="K44" s="85"/>
      <c r="L44" s="84"/>
      <c r="M44" s="160"/>
      <c r="N44" s="84"/>
      <c r="O44" s="161"/>
      <c r="P44" s="27" t="str">
        <f t="shared" si="2"/>
        <v/>
      </c>
      <c r="Q44" s="168" t="str">
        <f t="shared" si="3"/>
        <v/>
      </c>
      <c r="R44" s="179" t="str">
        <f t="shared" si="5"/>
        <v/>
      </c>
      <c r="S44" s="28" t="str">
        <f t="shared" si="4"/>
        <v/>
      </c>
    </row>
    <row r="45" spans="1:19" x14ac:dyDescent="0.25">
      <c r="A45" s="65">
        <v>31</v>
      </c>
      <c r="B45" s="66"/>
      <c r="C45" s="67"/>
      <c r="D45" s="68"/>
      <c r="E45" s="69"/>
      <c r="F45" s="70"/>
      <c r="G45" s="71"/>
      <c r="H45" s="71"/>
      <c r="I45" s="71"/>
      <c r="J45" s="71"/>
      <c r="K45" s="71"/>
      <c r="L45" s="70"/>
      <c r="M45" s="156"/>
      <c r="N45" s="70"/>
      <c r="O45" s="157"/>
      <c r="P45" s="23" t="str">
        <f t="shared" si="2"/>
        <v/>
      </c>
      <c r="Q45" s="164" t="str">
        <f t="shared" si="3"/>
        <v/>
      </c>
      <c r="R45" s="177" t="str">
        <f t="shared" si="5"/>
        <v/>
      </c>
      <c r="S45" s="24" t="str">
        <f t="shared" si="4"/>
        <v/>
      </c>
    </row>
    <row r="46" spans="1:19" x14ac:dyDescent="0.25">
      <c r="A46" s="72">
        <v>32</v>
      </c>
      <c r="B46" s="73"/>
      <c r="C46" s="74"/>
      <c r="D46" s="75"/>
      <c r="E46" s="76"/>
      <c r="F46" s="77"/>
      <c r="G46" s="78"/>
      <c r="H46" s="78"/>
      <c r="I46" s="78"/>
      <c r="J46" s="78"/>
      <c r="K46" s="78"/>
      <c r="L46" s="77"/>
      <c r="M46" s="158"/>
      <c r="N46" s="77"/>
      <c r="O46" s="159"/>
      <c r="P46" s="25" t="str">
        <f t="shared" si="2"/>
        <v/>
      </c>
      <c r="Q46" s="166" t="str">
        <f t="shared" si="3"/>
        <v/>
      </c>
      <c r="R46" s="178" t="str">
        <f t="shared" si="5"/>
        <v/>
      </c>
      <c r="S46" s="26" t="str">
        <f t="shared" si="4"/>
        <v/>
      </c>
    </row>
    <row r="47" spans="1:19" x14ac:dyDescent="0.25">
      <c r="A47" s="72">
        <v>33</v>
      </c>
      <c r="B47" s="73"/>
      <c r="C47" s="74"/>
      <c r="D47" s="75"/>
      <c r="E47" s="76"/>
      <c r="F47" s="77"/>
      <c r="G47" s="78"/>
      <c r="H47" s="78"/>
      <c r="I47" s="78"/>
      <c r="J47" s="78"/>
      <c r="K47" s="78"/>
      <c r="L47" s="77"/>
      <c r="M47" s="158"/>
      <c r="N47" s="77"/>
      <c r="O47" s="159"/>
      <c r="P47" s="25" t="str">
        <f t="shared" si="2"/>
        <v/>
      </c>
      <c r="Q47" s="166" t="str">
        <f t="shared" si="3"/>
        <v/>
      </c>
      <c r="R47" s="178" t="str">
        <f t="shared" si="5"/>
        <v/>
      </c>
      <c r="S47" s="26" t="str">
        <f t="shared" si="4"/>
        <v/>
      </c>
    </row>
    <row r="48" spans="1:19" x14ac:dyDescent="0.25">
      <c r="A48" s="72">
        <v>34</v>
      </c>
      <c r="B48" s="73"/>
      <c r="C48" s="74"/>
      <c r="D48" s="75"/>
      <c r="E48" s="76"/>
      <c r="F48" s="77"/>
      <c r="G48" s="78"/>
      <c r="H48" s="78"/>
      <c r="I48" s="78"/>
      <c r="J48" s="78"/>
      <c r="K48" s="78"/>
      <c r="L48" s="77"/>
      <c r="M48" s="158"/>
      <c r="N48" s="77"/>
      <c r="O48" s="159"/>
      <c r="P48" s="25" t="str">
        <f t="shared" si="2"/>
        <v/>
      </c>
      <c r="Q48" s="166" t="str">
        <f t="shared" si="3"/>
        <v/>
      </c>
      <c r="R48" s="178" t="str">
        <f t="shared" si="5"/>
        <v/>
      </c>
      <c r="S48" s="26" t="str">
        <f t="shared" si="4"/>
        <v/>
      </c>
    </row>
    <row r="49" spans="1:19" ht="15.75" thickBot="1" x14ac:dyDescent="0.3">
      <c r="A49" s="79">
        <v>35</v>
      </c>
      <c r="B49" s="80"/>
      <c r="C49" s="81"/>
      <c r="D49" s="82"/>
      <c r="E49" s="83"/>
      <c r="F49" s="84"/>
      <c r="G49" s="85"/>
      <c r="H49" s="85"/>
      <c r="I49" s="85"/>
      <c r="J49" s="85"/>
      <c r="K49" s="85"/>
      <c r="L49" s="84"/>
      <c r="M49" s="160"/>
      <c r="N49" s="84"/>
      <c r="O49" s="161"/>
      <c r="P49" s="27" t="str">
        <f t="shared" si="2"/>
        <v/>
      </c>
      <c r="Q49" s="168" t="str">
        <f t="shared" si="3"/>
        <v/>
      </c>
      <c r="R49" s="179" t="str">
        <f t="shared" si="5"/>
        <v/>
      </c>
      <c r="S49" s="28" t="str">
        <f t="shared" si="4"/>
        <v/>
      </c>
    </row>
    <row r="50" spans="1:19" x14ac:dyDescent="0.25">
      <c r="A50" s="65">
        <v>36</v>
      </c>
      <c r="B50" s="66"/>
      <c r="C50" s="67"/>
      <c r="D50" s="68"/>
      <c r="E50" s="69"/>
      <c r="F50" s="70"/>
      <c r="G50" s="71"/>
      <c r="H50" s="71"/>
      <c r="I50" s="71"/>
      <c r="J50" s="71"/>
      <c r="K50" s="71"/>
      <c r="L50" s="70"/>
      <c r="M50" s="156"/>
      <c r="N50" s="70"/>
      <c r="O50" s="157"/>
      <c r="P50" s="23" t="str">
        <f t="shared" si="2"/>
        <v/>
      </c>
      <c r="Q50" s="164" t="str">
        <f t="shared" si="3"/>
        <v/>
      </c>
      <c r="R50" s="177" t="str">
        <f t="shared" si="5"/>
        <v/>
      </c>
      <c r="S50" s="24" t="str">
        <f t="shared" si="4"/>
        <v/>
      </c>
    </row>
    <row r="51" spans="1:19" x14ac:dyDescent="0.25">
      <c r="A51" s="72">
        <v>37</v>
      </c>
      <c r="B51" s="73"/>
      <c r="C51" s="74"/>
      <c r="D51" s="75"/>
      <c r="E51" s="76"/>
      <c r="F51" s="77"/>
      <c r="G51" s="78"/>
      <c r="H51" s="78"/>
      <c r="I51" s="78"/>
      <c r="J51" s="78"/>
      <c r="K51" s="78"/>
      <c r="L51" s="77"/>
      <c r="M51" s="158"/>
      <c r="N51" s="77"/>
      <c r="O51" s="159"/>
      <c r="P51" s="25" t="str">
        <f t="shared" si="2"/>
        <v/>
      </c>
      <c r="Q51" s="166" t="str">
        <f t="shared" si="3"/>
        <v/>
      </c>
      <c r="R51" s="178" t="str">
        <f t="shared" si="5"/>
        <v/>
      </c>
      <c r="S51" s="26" t="str">
        <f t="shared" si="4"/>
        <v/>
      </c>
    </row>
    <row r="52" spans="1:19" x14ac:dyDescent="0.25">
      <c r="A52" s="72">
        <v>38</v>
      </c>
      <c r="B52" s="73"/>
      <c r="C52" s="74"/>
      <c r="D52" s="75"/>
      <c r="E52" s="76"/>
      <c r="F52" s="77"/>
      <c r="G52" s="78"/>
      <c r="H52" s="78"/>
      <c r="I52" s="78"/>
      <c r="J52" s="78"/>
      <c r="K52" s="78"/>
      <c r="L52" s="77"/>
      <c r="M52" s="158"/>
      <c r="N52" s="77"/>
      <c r="O52" s="159"/>
      <c r="P52" s="25" t="str">
        <f t="shared" si="2"/>
        <v/>
      </c>
      <c r="Q52" s="166" t="str">
        <f t="shared" si="3"/>
        <v/>
      </c>
      <c r="R52" s="178" t="str">
        <f t="shared" si="5"/>
        <v/>
      </c>
      <c r="S52" s="26" t="str">
        <f t="shared" si="4"/>
        <v/>
      </c>
    </row>
    <row r="53" spans="1:19" x14ac:dyDescent="0.25">
      <c r="A53" s="72">
        <v>39</v>
      </c>
      <c r="B53" s="73"/>
      <c r="C53" s="74"/>
      <c r="D53" s="75"/>
      <c r="E53" s="76"/>
      <c r="F53" s="77"/>
      <c r="G53" s="78"/>
      <c r="H53" s="78"/>
      <c r="I53" s="78"/>
      <c r="J53" s="78"/>
      <c r="K53" s="78"/>
      <c r="L53" s="77"/>
      <c r="M53" s="158"/>
      <c r="N53" s="77"/>
      <c r="O53" s="159"/>
      <c r="P53" s="25" t="str">
        <f t="shared" si="2"/>
        <v/>
      </c>
      <c r="Q53" s="166" t="str">
        <f t="shared" si="3"/>
        <v/>
      </c>
      <c r="R53" s="178" t="str">
        <f t="shared" si="5"/>
        <v/>
      </c>
      <c r="S53" s="26" t="str">
        <f t="shared" si="4"/>
        <v/>
      </c>
    </row>
    <row r="54" spans="1:19" ht="15.75" thickBot="1" x14ac:dyDescent="0.3">
      <c r="A54" s="79">
        <v>40</v>
      </c>
      <c r="B54" s="80"/>
      <c r="C54" s="81"/>
      <c r="D54" s="82"/>
      <c r="E54" s="83"/>
      <c r="F54" s="84"/>
      <c r="G54" s="85"/>
      <c r="H54" s="85"/>
      <c r="I54" s="85"/>
      <c r="J54" s="85"/>
      <c r="K54" s="85"/>
      <c r="L54" s="84"/>
      <c r="M54" s="160"/>
      <c r="N54" s="84"/>
      <c r="O54" s="161"/>
      <c r="P54" s="27" t="str">
        <f t="shared" si="2"/>
        <v/>
      </c>
      <c r="Q54" s="168" t="str">
        <f t="shared" si="3"/>
        <v/>
      </c>
      <c r="R54" s="179" t="str">
        <f t="shared" si="5"/>
        <v/>
      </c>
      <c r="S54" s="28" t="str">
        <f t="shared" si="4"/>
        <v/>
      </c>
    </row>
    <row r="56" spans="1:19" x14ac:dyDescent="0.25">
      <c r="B56" s="9" t="s">
        <v>92</v>
      </c>
      <c r="D56" s="9" t="s">
        <v>88</v>
      </c>
    </row>
    <row r="57" spans="1:19" x14ac:dyDescent="0.25">
      <c r="B57" s="9">
        <v>1</v>
      </c>
      <c r="D57" s="9" t="s">
        <v>87</v>
      </c>
    </row>
    <row r="58" spans="1:19" x14ac:dyDescent="0.25">
      <c r="B58" s="9">
        <v>2</v>
      </c>
      <c r="D58" s="9" t="s">
        <v>89</v>
      </c>
    </row>
    <row r="59" spans="1:19" x14ac:dyDescent="0.25">
      <c r="A59" s="31"/>
    </row>
  </sheetData>
  <sheetProtection password="A925" sheet="1" objects="1" scenarios="1" formatColumns="0" formatRows="0"/>
  <conditionalFormatting sqref="E15:O54">
    <cfRule type="expression" dxfId="59" priority="10" stopIfTrue="1">
      <formula>E15&gt;E$11</formula>
    </cfRule>
  </conditionalFormatting>
  <conditionalFormatting sqref="D6 E5 N1 P1">
    <cfRule type="containsBlanks" dxfId="58" priority="9" stopIfTrue="1">
      <formula>LEN(TRIM(D1))=0</formula>
    </cfRule>
  </conditionalFormatting>
  <conditionalFormatting sqref="C15:C54">
    <cfRule type="expression" dxfId="57" priority="386">
      <formula>AND(SUM($D15:$O15)&lt;&gt;0,$C15="")</formula>
    </cfRule>
  </conditionalFormatting>
  <conditionalFormatting sqref="D15:O54">
    <cfRule type="expression" dxfId="56" priority="387" stopIfTrue="1">
      <formula>AND($B15&lt;&gt;"",$C15="да",$D15="")</formula>
    </cfRule>
    <cfRule type="expression" dxfId="55" priority="388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O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view="pageBreakPreview" zoomScale="90" zoomScaleNormal="100" zoomScaleSheetLayoutView="90" workbookViewId="0">
      <selection activeCell="B15" sqref="B15:O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63" t="s">
        <v>137</v>
      </c>
      <c r="N1" s="89"/>
      <c r="O1" s="32" t="s">
        <v>15</v>
      </c>
      <c r="P1" s="90"/>
      <c r="R1" s="36" t="s">
        <v>0</v>
      </c>
    </row>
    <row r="2" spans="1:19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S2" s="9" t="s">
        <v>8</v>
      </c>
    </row>
    <row r="3" spans="1:19" x14ac:dyDescent="0.25">
      <c r="A3" s="32"/>
      <c r="B3" s="32"/>
      <c r="C3" s="34"/>
      <c r="D3" s="34" t="s">
        <v>5</v>
      </c>
      <c r="E3" s="35" t="s">
        <v>142</v>
      </c>
      <c r="F3" s="35"/>
      <c r="G3" s="35"/>
      <c r="H3" s="35"/>
      <c r="I3" s="35"/>
      <c r="J3" s="35"/>
      <c r="K3" s="35"/>
      <c r="L3" s="35"/>
      <c r="M3" s="32"/>
      <c r="N3" s="32"/>
      <c r="O3" s="32"/>
      <c r="P3" s="32"/>
      <c r="Q3" s="32"/>
      <c r="R3" s="32"/>
      <c r="S3" s="9" t="s">
        <v>23</v>
      </c>
    </row>
    <row r="4" spans="1:19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9" t="s">
        <v>107</v>
      </c>
    </row>
    <row r="5" spans="1:19" x14ac:dyDescent="0.25">
      <c r="A5" s="44"/>
      <c r="B5" s="44"/>
      <c r="C5" s="44"/>
      <c r="D5" s="34" t="s">
        <v>106</v>
      </c>
      <c r="E5" s="88"/>
      <c r="F5" s="35"/>
      <c r="G5" s="35"/>
      <c r="H5" s="35"/>
      <c r="I5" s="35"/>
      <c r="J5" s="35"/>
      <c r="K5" s="35"/>
      <c r="L5" s="35"/>
      <c r="M5" s="32"/>
      <c r="N5" s="32"/>
      <c r="O5" s="32"/>
      <c r="P5" s="11" t="s">
        <v>13</v>
      </c>
      <c r="Q5" s="11" t="s">
        <v>97</v>
      </c>
      <c r="S5" s="9" t="s">
        <v>108</v>
      </c>
    </row>
    <row r="6" spans="1:19" x14ac:dyDescent="0.25">
      <c r="A6" s="12"/>
      <c r="B6" s="55" t="s">
        <v>8</v>
      </c>
      <c r="D6" s="88"/>
      <c r="E6" s="10"/>
      <c r="F6" s="10"/>
      <c r="O6" s="11"/>
      <c r="P6" s="13" t="s">
        <v>127</v>
      </c>
      <c r="Q6" s="13"/>
      <c r="S6" s="9" t="s">
        <v>109</v>
      </c>
    </row>
    <row r="7" spans="1:19" x14ac:dyDescent="0.25">
      <c r="A7" s="14"/>
      <c r="B7" s="9" t="s">
        <v>10</v>
      </c>
      <c r="O7" s="15"/>
      <c r="P7" s="15">
        <v>15</v>
      </c>
      <c r="Q7" s="13" t="s">
        <v>98</v>
      </c>
      <c r="S7" s="9" t="s">
        <v>110</v>
      </c>
    </row>
    <row r="8" spans="1:19" x14ac:dyDescent="0.25">
      <c r="A8" s="14"/>
      <c r="B8" s="9" t="s">
        <v>14</v>
      </c>
      <c r="O8" s="15"/>
      <c r="P8" s="15">
        <v>12</v>
      </c>
      <c r="Q8" s="13" t="s">
        <v>99</v>
      </c>
      <c r="S8" s="9" t="s">
        <v>111</v>
      </c>
    </row>
    <row r="9" spans="1:19" x14ac:dyDescent="0.25">
      <c r="A9" s="14"/>
      <c r="B9" s="16" t="s">
        <v>11</v>
      </c>
      <c r="O9" s="15"/>
      <c r="P9" s="15">
        <v>8</v>
      </c>
      <c r="Q9" s="13" t="s">
        <v>100</v>
      </c>
      <c r="S9" s="9" t="s">
        <v>112</v>
      </c>
    </row>
    <row r="10" spans="1:19" x14ac:dyDescent="0.25">
      <c r="A10" s="14"/>
      <c r="B10" s="9" t="s">
        <v>81</v>
      </c>
      <c r="O10" s="15"/>
      <c r="P10" s="15">
        <v>0</v>
      </c>
      <c r="Q10" s="13" t="s">
        <v>101</v>
      </c>
      <c r="R10" s="17"/>
      <c r="S10" s="17"/>
    </row>
    <row r="11" spans="1:19" x14ac:dyDescent="0.25">
      <c r="A11" s="12"/>
      <c r="B11" s="13"/>
      <c r="C11" s="13"/>
      <c r="D11" s="11" t="s">
        <v>12</v>
      </c>
      <c r="E11" s="48">
        <v>1</v>
      </c>
      <c r="F11" s="48">
        <v>1</v>
      </c>
      <c r="G11" s="48">
        <v>1</v>
      </c>
      <c r="H11" s="48">
        <v>1</v>
      </c>
      <c r="I11" s="48">
        <v>1</v>
      </c>
      <c r="J11" s="48">
        <v>1</v>
      </c>
      <c r="K11" s="48">
        <v>1</v>
      </c>
      <c r="L11" s="48">
        <v>1</v>
      </c>
      <c r="M11" s="48">
        <v>1</v>
      </c>
      <c r="N11" s="48">
        <v>2</v>
      </c>
      <c r="O11" s="48">
        <v>5</v>
      </c>
      <c r="R11" s="17"/>
      <c r="S11" s="18" t="s">
        <v>16</v>
      </c>
    </row>
    <row r="12" spans="1:19" x14ac:dyDescent="0.25">
      <c r="A12" s="12"/>
      <c r="B12" s="13"/>
      <c r="C12" s="13"/>
      <c r="D12" s="11" t="s">
        <v>113</v>
      </c>
      <c r="E12" s="185" t="str">
        <f t="shared" ref="E12:J12" si="0">IF(COUNTIF($D$15:$D$54,"&gt;0")=0,"",SUMIFS(E$15:E$54,$D$15:$D$54,"&gt;0")/COUNTIF($D$15:$D$54,"&gt;0"))</f>
        <v/>
      </c>
      <c r="F12" s="185" t="str">
        <f t="shared" si="0"/>
        <v/>
      </c>
      <c r="G12" s="185" t="str">
        <f t="shared" si="0"/>
        <v/>
      </c>
      <c r="H12" s="185" t="str">
        <f t="shared" si="0"/>
        <v/>
      </c>
      <c r="I12" s="185" t="str">
        <f t="shared" si="0"/>
        <v/>
      </c>
      <c r="J12" s="185" t="str">
        <f t="shared" si="0"/>
        <v/>
      </c>
      <c r="K12" s="185" t="str">
        <f>IF(COUNTIF($D$15:$D$54,"&gt;0")=0,"",SUMIFS(K$15:K$54,$D$15:$D$54,"&gt;0")/COUNTIF($D$15:$D$54,"&gt;0"))</f>
        <v/>
      </c>
      <c r="L12" s="185" t="str">
        <f>IF(COUNTIF($D$15:$D$54,"&gt;0")=0,"",SUMIFS(L$15:L$54,$D$15:$D$54,"&gt;0")/COUNTIF($D$15:$D$54,"&gt;0"))</f>
        <v/>
      </c>
      <c r="M12" s="185" t="str">
        <f>IF(COUNTIF($D$15:$D$54,"&gt;0")=0,"",SUMIFS(M$15:M$54,$D$15:$D$54,"&gt;0")/COUNTIF($D$15:$D$54,"&gt;0"))</f>
        <v/>
      </c>
      <c r="N12" s="185" t="str">
        <f>IF(COUNTIF($D$15:$D$54,"&gt;0")=0,"",SUMIFS(N$15:N$54,$D$15:$D$54,"&gt;0")/COUNTIF($D$15:$D$54,"&gt;0"))</f>
        <v/>
      </c>
      <c r="O12" s="185" t="str">
        <f>IF(COUNTIF($D$15:$D$54,"&gt;0")=0,"",SUMIFS(O$15:O$54,$D$15:$D$54,"&gt;0")/COUNTIF($D$15:$D$54,"&gt;0"))</f>
        <v/>
      </c>
      <c r="R12" s="17"/>
      <c r="S12" s="18"/>
    </row>
    <row r="13" spans="1:19" ht="15.75" thickBot="1" x14ac:dyDescent="0.3">
      <c r="A13" s="12"/>
      <c r="B13" s="49"/>
      <c r="C13" s="49"/>
      <c r="D13" s="50" t="s">
        <v>114</v>
      </c>
      <c r="E13" s="186" t="str">
        <f t="shared" ref="E13:O13" si="1">IF(COUNTIF($D$15:$D$54,"&gt;0")=0,"",E12/E11)</f>
        <v/>
      </c>
      <c r="F13" s="186" t="str">
        <f t="shared" si="1"/>
        <v/>
      </c>
      <c r="G13" s="186" t="str">
        <f t="shared" si="1"/>
        <v/>
      </c>
      <c r="H13" s="186" t="str">
        <f t="shared" si="1"/>
        <v/>
      </c>
      <c r="I13" s="186" t="str">
        <f t="shared" si="1"/>
        <v/>
      </c>
      <c r="J13" s="186" t="str">
        <f t="shared" si="1"/>
        <v/>
      </c>
      <c r="K13" s="186" t="str">
        <f t="shared" si="1"/>
        <v/>
      </c>
      <c r="L13" s="186" t="str">
        <f t="shared" si="1"/>
        <v/>
      </c>
      <c r="M13" s="186" t="str">
        <f t="shared" si="1"/>
        <v/>
      </c>
      <c r="N13" s="186" t="str">
        <f t="shared" si="1"/>
        <v/>
      </c>
      <c r="O13" s="186" t="str">
        <f t="shared" si="1"/>
        <v/>
      </c>
      <c r="R13" s="17"/>
      <c r="S13" s="18"/>
    </row>
    <row r="14" spans="1:19" ht="60.75" thickBot="1" x14ac:dyDescent="0.3">
      <c r="A14" s="51" t="s">
        <v>1</v>
      </c>
      <c r="B14" s="52" t="s">
        <v>2</v>
      </c>
      <c r="C14" s="53" t="s">
        <v>128</v>
      </c>
      <c r="D14" s="54" t="s">
        <v>3</v>
      </c>
      <c r="E14" s="45">
        <v>1</v>
      </c>
      <c r="F14" s="46">
        <v>2</v>
      </c>
      <c r="G14" s="47">
        <v>3</v>
      </c>
      <c r="H14" s="47">
        <v>4</v>
      </c>
      <c r="I14" s="47">
        <v>5</v>
      </c>
      <c r="J14" s="47">
        <v>6</v>
      </c>
      <c r="K14" s="47">
        <v>7</v>
      </c>
      <c r="L14" s="46">
        <v>8</v>
      </c>
      <c r="M14" s="154">
        <v>9</v>
      </c>
      <c r="N14" s="46">
        <v>10</v>
      </c>
      <c r="O14" s="155">
        <v>11</v>
      </c>
      <c r="P14" s="19" t="s">
        <v>4</v>
      </c>
      <c r="Q14" s="20" t="str">
        <f>Q5</f>
        <v>Оценка</v>
      </c>
      <c r="R14" s="21" t="s">
        <v>91</v>
      </c>
      <c r="S14" s="22" t="s">
        <v>90</v>
      </c>
    </row>
    <row r="15" spans="1:19" x14ac:dyDescent="0.25">
      <c r="A15" s="65">
        <v>1</v>
      </c>
      <c r="B15" s="66"/>
      <c r="C15" s="67"/>
      <c r="D15" s="68"/>
      <c r="E15" s="69"/>
      <c r="F15" s="70"/>
      <c r="G15" s="71"/>
      <c r="H15" s="71"/>
      <c r="I15" s="71"/>
      <c r="J15" s="71"/>
      <c r="K15" s="71"/>
      <c r="L15" s="70"/>
      <c r="M15" s="156"/>
      <c r="N15" s="70"/>
      <c r="O15" s="157"/>
      <c r="P15" s="23" t="str">
        <f t="shared" ref="P15:P54" si="2">IF(SUM(D15)&gt;0,SUM(E15:O15),"")</f>
        <v/>
      </c>
      <c r="Q15" s="164" t="str">
        <f>IF(SUM(D15)&gt;0,IF(P15&gt;=$P$7,$Q$7,IF(P15&gt;=$P$8,$Q$8,IF(P15&gt;=$P$9,$Q$9,$Q$10))),"")</f>
        <v/>
      </c>
      <c r="R15" s="177" t="str">
        <f>IF(B15="","",IF(AND(SUM($D15)=0,COUNTA($E15:$O15)&gt;0),$D$57,IF(OR(E15&gt;E$11,F15&gt;F$11,G15&gt;G$11,H15&gt;H$11,I15&gt;I$11,J15&gt;J$11,K15&gt;K$11,L15&gt;L$11,M15&gt;M$11,N15&gt;N$11,O15&gt;O$11),$D$58,"нет")))</f>
        <v/>
      </c>
      <c r="S15" s="24" t="str">
        <f>IF(R15="","",IF(R15="нет",0,1))</f>
        <v/>
      </c>
    </row>
    <row r="16" spans="1:19" x14ac:dyDescent="0.25">
      <c r="A16" s="72">
        <v>2</v>
      </c>
      <c r="B16" s="73"/>
      <c r="C16" s="74"/>
      <c r="D16" s="75"/>
      <c r="E16" s="76"/>
      <c r="F16" s="77"/>
      <c r="G16" s="78"/>
      <c r="H16" s="78"/>
      <c r="I16" s="78"/>
      <c r="J16" s="78"/>
      <c r="K16" s="78"/>
      <c r="L16" s="77"/>
      <c r="M16" s="158"/>
      <c r="N16" s="77"/>
      <c r="O16" s="159"/>
      <c r="P16" s="25" t="str">
        <f t="shared" si="2"/>
        <v/>
      </c>
      <c r="Q16" s="166" t="str">
        <f t="shared" ref="Q16:Q54" si="3">IF(SUM(D16)&gt;0,IF(P16&gt;=$P$7,$Q$7,IF(P16&gt;=$P$8,$Q$8,IF(P16&gt;=$P$9,$Q$9,$Q$10))),"")</f>
        <v/>
      </c>
      <c r="R16" s="178" t="str">
        <f>IF(B16="","",IF(AND(SUM($D16)=0,COUNTA($E16:$O16)&gt;0),$D$57,IF(OR(E16&gt;E$11,F16&gt;F$11,G16&gt;G$11,H16&gt;H$11,I16&gt;I$11,J16&gt;J$11,K16&gt;K$11,L16&gt;L$11,M16&gt;M$11,N16&gt;N$11,O16&gt;O$11),$D$58,"нет")))</f>
        <v/>
      </c>
      <c r="S16" s="26" t="str">
        <f t="shared" ref="S16:S54" si="4">IF(R16="","",IF(R16="нет",0,1))</f>
        <v/>
      </c>
    </row>
    <row r="17" spans="1:19" x14ac:dyDescent="0.25">
      <c r="A17" s="72">
        <v>3</v>
      </c>
      <c r="B17" s="73"/>
      <c r="C17" s="74"/>
      <c r="D17" s="75"/>
      <c r="E17" s="76"/>
      <c r="F17" s="77"/>
      <c r="G17" s="78"/>
      <c r="H17" s="78"/>
      <c r="I17" s="78"/>
      <c r="J17" s="78"/>
      <c r="K17" s="78"/>
      <c r="L17" s="77"/>
      <c r="M17" s="158"/>
      <c r="N17" s="77"/>
      <c r="O17" s="159"/>
      <c r="P17" s="25" t="str">
        <f t="shared" si="2"/>
        <v/>
      </c>
      <c r="Q17" s="166" t="str">
        <f t="shared" si="3"/>
        <v/>
      </c>
      <c r="R17" s="178" t="str">
        <f>IF(B17="","",IF(AND(SUM($D17)=0,COUNTA($E17:$O17)&gt;0),$D$57,IF(OR(E17&gt;E$11,F17&gt;F$11,G17&gt;G$11,H17&gt;H$11,I17&gt;I$11,J17&gt;J$11,K17&gt;K$11,L17&gt;L$11,M17&gt;M$11,N17&gt;N$11,O17&gt;O$11),$D$58,"нет")))</f>
        <v/>
      </c>
      <c r="S17" s="26" t="str">
        <f t="shared" si="4"/>
        <v/>
      </c>
    </row>
    <row r="18" spans="1:19" x14ac:dyDescent="0.25">
      <c r="A18" s="72">
        <v>4</v>
      </c>
      <c r="B18" s="73"/>
      <c r="C18" s="74"/>
      <c r="D18" s="75"/>
      <c r="E18" s="76"/>
      <c r="F18" s="77"/>
      <c r="G18" s="78"/>
      <c r="H18" s="78"/>
      <c r="I18" s="78"/>
      <c r="J18" s="78"/>
      <c r="K18" s="78"/>
      <c r="L18" s="77"/>
      <c r="M18" s="158"/>
      <c r="N18" s="77"/>
      <c r="O18" s="159"/>
      <c r="P18" s="25" t="str">
        <f t="shared" si="2"/>
        <v/>
      </c>
      <c r="Q18" s="166" t="str">
        <f t="shared" si="3"/>
        <v/>
      </c>
      <c r="R18" s="178" t="str">
        <f>IF(B18="","",IF(AND(SUM($D18)=0,COUNTA($E18:$O18)&gt;0),$D$57,IF(OR(E18&gt;E$11,F18&gt;F$11,G18&gt;G$11,H18&gt;H$11,I18&gt;I$11,J18&gt;J$11,K18&gt;K$11,L18&gt;L$11,M18&gt;M$11,N18&gt;N$11,O18&gt;O$11),$D$58,"нет")))</f>
        <v/>
      </c>
      <c r="S18" s="26" t="str">
        <f t="shared" si="4"/>
        <v/>
      </c>
    </row>
    <row r="19" spans="1:19" ht="15.75" thickBot="1" x14ac:dyDescent="0.3">
      <c r="A19" s="79">
        <v>5</v>
      </c>
      <c r="B19" s="80"/>
      <c r="C19" s="81"/>
      <c r="D19" s="82"/>
      <c r="E19" s="83"/>
      <c r="F19" s="84"/>
      <c r="G19" s="85"/>
      <c r="H19" s="85"/>
      <c r="I19" s="85"/>
      <c r="J19" s="85"/>
      <c r="K19" s="85"/>
      <c r="L19" s="84"/>
      <c r="M19" s="160"/>
      <c r="N19" s="84"/>
      <c r="O19" s="161"/>
      <c r="P19" s="27" t="str">
        <f t="shared" si="2"/>
        <v/>
      </c>
      <c r="Q19" s="168" t="str">
        <f t="shared" si="3"/>
        <v/>
      </c>
      <c r="R19" s="179" t="str">
        <f>IF(B19="","",IF(AND(SUM($D19)=0,COUNTA($E19:$O19)&gt;0),$D$57,IF(OR(E19&gt;E$11,F19&gt;F$11,G19&gt;G$11,H19&gt;H$11,I19&gt;I$11,J19&gt;J$11,K19&gt;K$11,L19&gt;L$11,M19&gt;M$11,N19&gt;N$11,O19&gt;O$11),$D$58,"нет")))</f>
        <v/>
      </c>
      <c r="S19" s="28" t="str">
        <f t="shared" si="4"/>
        <v/>
      </c>
    </row>
    <row r="20" spans="1:19" x14ac:dyDescent="0.25">
      <c r="A20" s="86">
        <v>6</v>
      </c>
      <c r="B20" s="66"/>
      <c r="C20" s="67"/>
      <c r="D20" s="68"/>
      <c r="E20" s="69"/>
      <c r="F20" s="70"/>
      <c r="G20" s="71"/>
      <c r="H20" s="71"/>
      <c r="I20" s="71"/>
      <c r="J20" s="71"/>
      <c r="K20" s="71"/>
      <c r="L20" s="70"/>
      <c r="M20" s="156"/>
      <c r="N20" s="70"/>
      <c r="O20" s="157"/>
      <c r="P20" s="29" t="str">
        <f t="shared" si="2"/>
        <v/>
      </c>
      <c r="Q20" s="164" t="str">
        <f t="shared" si="3"/>
        <v/>
      </c>
      <c r="R20" s="177" t="str">
        <f t="shared" ref="R20:R54" si="5">IF(B20="","",IF(AND(SUM($D20)=0,COUNTA($E20:$O20)&gt;0),$D$57,IF(OR(E20&gt;E$11,F20&gt;F$11,G20&gt;G$11,H20&gt;H$11,I20&gt;I$11,J20&gt;J$11,K20&gt;K$11,L20&gt;L$11,M20&gt;M$11,N20&gt;N$11,O20&gt;O$11),$D$58,"нет")))</f>
        <v/>
      </c>
      <c r="S20" s="24" t="str">
        <f t="shared" si="4"/>
        <v/>
      </c>
    </row>
    <row r="21" spans="1:19" x14ac:dyDescent="0.25">
      <c r="A21" s="72">
        <v>7</v>
      </c>
      <c r="B21" s="73"/>
      <c r="C21" s="74"/>
      <c r="D21" s="75"/>
      <c r="E21" s="76"/>
      <c r="F21" s="77"/>
      <c r="G21" s="78"/>
      <c r="H21" s="78"/>
      <c r="I21" s="78"/>
      <c r="J21" s="78"/>
      <c r="K21" s="78"/>
      <c r="L21" s="77"/>
      <c r="M21" s="158"/>
      <c r="N21" s="77"/>
      <c r="O21" s="159"/>
      <c r="P21" s="25" t="str">
        <f t="shared" si="2"/>
        <v/>
      </c>
      <c r="Q21" s="166" t="str">
        <f t="shared" si="3"/>
        <v/>
      </c>
      <c r="R21" s="178" t="str">
        <f t="shared" si="5"/>
        <v/>
      </c>
      <c r="S21" s="26" t="str">
        <f t="shared" si="4"/>
        <v/>
      </c>
    </row>
    <row r="22" spans="1:19" x14ac:dyDescent="0.25">
      <c r="A22" s="72">
        <v>8</v>
      </c>
      <c r="B22" s="73"/>
      <c r="C22" s="74"/>
      <c r="D22" s="75"/>
      <c r="E22" s="76"/>
      <c r="F22" s="77"/>
      <c r="G22" s="78"/>
      <c r="H22" s="78"/>
      <c r="I22" s="78"/>
      <c r="J22" s="78"/>
      <c r="K22" s="78"/>
      <c r="L22" s="77"/>
      <c r="M22" s="158"/>
      <c r="N22" s="77"/>
      <c r="O22" s="159"/>
      <c r="P22" s="25" t="str">
        <f t="shared" si="2"/>
        <v/>
      </c>
      <c r="Q22" s="166" t="str">
        <f t="shared" si="3"/>
        <v/>
      </c>
      <c r="R22" s="178" t="str">
        <f t="shared" si="5"/>
        <v/>
      </c>
      <c r="S22" s="26" t="str">
        <f t="shared" si="4"/>
        <v/>
      </c>
    </row>
    <row r="23" spans="1:19" x14ac:dyDescent="0.25">
      <c r="A23" s="72">
        <v>9</v>
      </c>
      <c r="B23" s="73"/>
      <c r="C23" s="74"/>
      <c r="D23" s="75"/>
      <c r="E23" s="76"/>
      <c r="F23" s="77"/>
      <c r="G23" s="78"/>
      <c r="H23" s="78"/>
      <c r="I23" s="78"/>
      <c r="J23" s="78"/>
      <c r="K23" s="78"/>
      <c r="L23" s="77"/>
      <c r="M23" s="158"/>
      <c r="N23" s="77"/>
      <c r="O23" s="159"/>
      <c r="P23" s="25" t="str">
        <f t="shared" si="2"/>
        <v/>
      </c>
      <c r="Q23" s="166" t="str">
        <f t="shared" si="3"/>
        <v/>
      </c>
      <c r="R23" s="178" t="str">
        <f t="shared" si="5"/>
        <v/>
      </c>
      <c r="S23" s="26" t="str">
        <f t="shared" si="4"/>
        <v/>
      </c>
    </row>
    <row r="24" spans="1:19" ht="15.75" thickBot="1" x14ac:dyDescent="0.3">
      <c r="A24" s="87">
        <v>10</v>
      </c>
      <c r="B24" s="80"/>
      <c r="C24" s="81"/>
      <c r="D24" s="82"/>
      <c r="E24" s="83"/>
      <c r="F24" s="84"/>
      <c r="G24" s="85"/>
      <c r="H24" s="85"/>
      <c r="I24" s="85"/>
      <c r="J24" s="85"/>
      <c r="K24" s="85"/>
      <c r="L24" s="84"/>
      <c r="M24" s="160"/>
      <c r="N24" s="84"/>
      <c r="O24" s="161"/>
      <c r="P24" s="30" t="str">
        <f t="shared" si="2"/>
        <v/>
      </c>
      <c r="Q24" s="168" t="str">
        <f t="shared" si="3"/>
        <v/>
      </c>
      <c r="R24" s="179" t="str">
        <f t="shared" si="5"/>
        <v/>
      </c>
      <c r="S24" s="28" t="str">
        <f t="shared" si="4"/>
        <v/>
      </c>
    </row>
    <row r="25" spans="1:19" x14ac:dyDescent="0.25">
      <c r="A25" s="65">
        <v>11</v>
      </c>
      <c r="B25" s="66"/>
      <c r="C25" s="67"/>
      <c r="D25" s="68"/>
      <c r="E25" s="69"/>
      <c r="F25" s="70"/>
      <c r="G25" s="71"/>
      <c r="H25" s="71"/>
      <c r="I25" s="71"/>
      <c r="J25" s="71"/>
      <c r="K25" s="71"/>
      <c r="L25" s="70"/>
      <c r="M25" s="156"/>
      <c r="N25" s="70"/>
      <c r="O25" s="157"/>
      <c r="P25" s="23" t="str">
        <f t="shared" si="2"/>
        <v/>
      </c>
      <c r="Q25" s="164" t="str">
        <f t="shared" si="3"/>
        <v/>
      </c>
      <c r="R25" s="177" t="str">
        <f t="shared" si="5"/>
        <v/>
      </c>
      <c r="S25" s="24" t="str">
        <f t="shared" si="4"/>
        <v/>
      </c>
    </row>
    <row r="26" spans="1:19" x14ac:dyDescent="0.25">
      <c r="A26" s="72">
        <v>12</v>
      </c>
      <c r="B26" s="73"/>
      <c r="C26" s="74"/>
      <c r="D26" s="75"/>
      <c r="E26" s="76"/>
      <c r="F26" s="77"/>
      <c r="G26" s="78"/>
      <c r="H26" s="78"/>
      <c r="I26" s="78"/>
      <c r="J26" s="78"/>
      <c r="K26" s="78"/>
      <c r="L26" s="77"/>
      <c r="M26" s="158"/>
      <c r="N26" s="77"/>
      <c r="O26" s="159"/>
      <c r="P26" s="25" t="str">
        <f t="shared" si="2"/>
        <v/>
      </c>
      <c r="Q26" s="166" t="str">
        <f t="shared" si="3"/>
        <v/>
      </c>
      <c r="R26" s="178" t="str">
        <f t="shared" si="5"/>
        <v/>
      </c>
      <c r="S26" s="26" t="str">
        <f t="shared" si="4"/>
        <v/>
      </c>
    </row>
    <row r="27" spans="1:19" x14ac:dyDescent="0.25">
      <c r="A27" s="72">
        <v>13</v>
      </c>
      <c r="B27" s="73"/>
      <c r="C27" s="74"/>
      <c r="D27" s="75"/>
      <c r="E27" s="76"/>
      <c r="F27" s="77"/>
      <c r="G27" s="78"/>
      <c r="H27" s="78"/>
      <c r="I27" s="78"/>
      <c r="J27" s="78"/>
      <c r="K27" s="78"/>
      <c r="L27" s="77"/>
      <c r="M27" s="158"/>
      <c r="N27" s="77"/>
      <c r="O27" s="159"/>
      <c r="P27" s="25" t="str">
        <f t="shared" si="2"/>
        <v/>
      </c>
      <c r="Q27" s="166" t="str">
        <f t="shared" si="3"/>
        <v/>
      </c>
      <c r="R27" s="178" t="str">
        <f t="shared" si="5"/>
        <v/>
      </c>
      <c r="S27" s="26" t="str">
        <f t="shared" si="4"/>
        <v/>
      </c>
    </row>
    <row r="28" spans="1:19" x14ac:dyDescent="0.25">
      <c r="A28" s="72">
        <v>14</v>
      </c>
      <c r="B28" s="73"/>
      <c r="C28" s="74"/>
      <c r="D28" s="75"/>
      <c r="E28" s="76"/>
      <c r="F28" s="77"/>
      <c r="G28" s="78"/>
      <c r="H28" s="78"/>
      <c r="I28" s="78"/>
      <c r="J28" s="78"/>
      <c r="K28" s="78"/>
      <c r="L28" s="77"/>
      <c r="M28" s="158"/>
      <c r="N28" s="77"/>
      <c r="O28" s="159"/>
      <c r="P28" s="25" t="str">
        <f t="shared" si="2"/>
        <v/>
      </c>
      <c r="Q28" s="166" t="str">
        <f t="shared" si="3"/>
        <v/>
      </c>
      <c r="R28" s="178" t="str">
        <f t="shared" si="5"/>
        <v/>
      </c>
      <c r="S28" s="26" t="str">
        <f t="shared" si="4"/>
        <v/>
      </c>
    </row>
    <row r="29" spans="1:19" ht="15.75" thickBot="1" x14ac:dyDescent="0.3">
      <c r="A29" s="79">
        <v>15</v>
      </c>
      <c r="B29" s="80"/>
      <c r="C29" s="81"/>
      <c r="D29" s="82"/>
      <c r="E29" s="83"/>
      <c r="F29" s="84"/>
      <c r="G29" s="85"/>
      <c r="H29" s="85"/>
      <c r="I29" s="85"/>
      <c r="J29" s="85"/>
      <c r="K29" s="85"/>
      <c r="L29" s="84"/>
      <c r="M29" s="160"/>
      <c r="N29" s="84"/>
      <c r="O29" s="161"/>
      <c r="P29" s="27" t="str">
        <f t="shared" si="2"/>
        <v/>
      </c>
      <c r="Q29" s="168" t="str">
        <f t="shared" si="3"/>
        <v/>
      </c>
      <c r="R29" s="179" t="str">
        <f t="shared" si="5"/>
        <v/>
      </c>
      <c r="S29" s="28" t="str">
        <f t="shared" si="4"/>
        <v/>
      </c>
    </row>
    <row r="30" spans="1:19" x14ac:dyDescent="0.25">
      <c r="A30" s="86">
        <v>16</v>
      </c>
      <c r="B30" s="66"/>
      <c r="C30" s="67"/>
      <c r="D30" s="68"/>
      <c r="E30" s="69"/>
      <c r="F30" s="70"/>
      <c r="G30" s="71"/>
      <c r="H30" s="71"/>
      <c r="I30" s="71"/>
      <c r="J30" s="71"/>
      <c r="K30" s="71"/>
      <c r="L30" s="70"/>
      <c r="M30" s="156"/>
      <c r="N30" s="70"/>
      <c r="O30" s="157"/>
      <c r="P30" s="29" t="str">
        <f t="shared" si="2"/>
        <v/>
      </c>
      <c r="Q30" s="164" t="str">
        <f t="shared" si="3"/>
        <v/>
      </c>
      <c r="R30" s="177" t="str">
        <f t="shared" si="5"/>
        <v/>
      </c>
      <c r="S30" s="24" t="str">
        <f t="shared" si="4"/>
        <v/>
      </c>
    </row>
    <row r="31" spans="1:19" x14ac:dyDescent="0.25">
      <c r="A31" s="72">
        <v>17</v>
      </c>
      <c r="B31" s="73"/>
      <c r="C31" s="74"/>
      <c r="D31" s="75"/>
      <c r="E31" s="76"/>
      <c r="F31" s="77"/>
      <c r="G31" s="78"/>
      <c r="H31" s="78"/>
      <c r="I31" s="78"/>
      <c r="J31" s="78"/>
      <c r="K31" s="78"/>
      <c r="L31" s="77"/>
      <c r="M31" s="158"/>
      <c r="N31" s="77"/>
      <c r="O31" s="159"/>
      <c r="P31" s="25" t="str">
        <f t="shared" si="2"/>
        <v/>
      </c>
      <c r="Q31" s="166" t="str">
        <f t="shared" si="3"/>
        <v/>
      </c>
      <c r="R31" s="178" t="str">
        <f t="shared" si="5"/>
        <v/>
      </c>
      <c r="S31" s="26" t="str">
        <f t="shared" si="4"/>
        <v/>
      </c>
    </row>
    <row r="32" spans="1:19" x14ac:dyDescent="0.25">
      <c r="A32" s="72">
        <v>18</v>
      </c>
      <c r="B32" s="73"/>
      <c r="C32" s="74"/>
      <c r="D32" s="75"/>
      <c r="E32" s="76"/>
      <c r="F32" s="77"/>
      <c r="G32" s="78"/>
      <c r="H32" s="78"/>
      <c r="I32" s="78"/>
      <c r="J32" s="78"/>
      <c r="K32" s="78"/>
      <c r="L32" s="77"/>
      <c r="M32" s="158"/>
      <c r="N32" s="77"/>
      <c r="O32" s="159"/>
      <c r="P32" s="25" t="str">
        <f t="shared" si="2"/>
        <v/>
      </c>
      <c r="Q32" s="166" t="str">
        <f t="shared" si="3"/>
        <v/>
      </c>
      <c r="R32" s="178" t="str">
        <f t="shared" si="5"/>
        <v/>
      </c>
      <c r="S32" s="26" t="str">
        <f t="shared" si="4"/>
        <v/>
      </c>
    </row>
    <row r="33" spans="1:19" x14ac:dyDescent="0.25">
      <c r="A33" s="72">
        <v>19</v>
      </c>
      <c r="B33" s="73"/>
      <c r="C33" s="74"/>
      <c r="D33" s="75"/>
      <c r="E33" s="76"/>
      <c r="F33" s="77"/>
      <c r="G33" s="78"/>
      <c r="H33" s="78"/>
      <c r="I33" s="78"/>
      <c r="J33" s="78"/>
      <c r="K33" s="78"/>
      <c r="L33" s="77"/>
      <c r="M33" s="158"/>
      <c r="N33" s="77"/>
      <c r="O33" s="159"/>
      <c r="P33" s="25" t="str">
        <f t="shared" si="2"/>
        <v/>
      </c>
      <c r="Q33" s="166" t="str">
        <f t="shared" si="3"/>
        <v/>
      </c>
      <c r="R33" s="178" t="str">
        <f t="shared" si="5"/>
        <v/>
      </c>
      <c r="S33" s="26" t="str">
        <f t="shared" si="4"/>
        <v/>
      </c>
    </row>
    <row r="34" spans="1:19" ht="15.75" thickBot="1" x14ac:dyDescent="0.3">
      <c r="A34" s="87">
        <v>20</v>
      </c>
      <c r="B34" s="80"/>
      <c r="C34" s="81"/>
      <c r="D34" s="82"/>
      <c r="E34" s="83"/>
      <c r="F34" s="84"/>
      <c r="G34" s="85"/>
      <c r="H34" s="85"/>
      <c r="I34" s="85"/>
      <c r="J34" s="85"/>
      <c r="K34" s="85"/>
      <c r="L34" s="84"/>
      <c r="M34" s="160"/>
      <c r="N34" s="84"/>
      <c r="O34" s="161"/>
      <c r="P34" s="30" t="str">
        <f t="shared" si="2"/>
        <v/>
      </c>
      <c r="Q34" s="168" t="str">
        <f t="shared" si="3"/>
        <v/>
      </c>
      <c r="R34" s="179" t="str">
        <f t="shared" si="5"/>
        <v/>
      </c>
      <c r="S34" s="28" t="str">
        <f t="shared" si="4"/>
        <v/>
      </c>
    </row>
    <row r="35" spans="1:19" x14ac:dyDescent="0.25">
      <c r="A35" s="65">
        <v>21</v>
      </c>
      <c r="B35" s="66"/>
      <c r="C35" s="67"/>
      <c r="D35" s="68"/>
      <c r="E35" s="69"/>
      <c r="F35" s="70"/>
      <c r="G35" s="71"/>
      <c r="H35" s="71"/>
      <c r="I35" s="71"/>
      <c r="J35" s="71"/>
      <c r="K35" s="71"/>
      <c r="L35" s="70"/>
      <c r="M35" s="156"/>
      <c r="N35" s="70"/>
      <c r="O35" s="157"/>
      <c r="P35" s="23" t="str">
        <f t="shared" si="2"/>
        <v/>
      </c>
      <c r="Q35" s="164" t="str">
        <f t="shared" si="3"/>
        <v/>
      </c>
      <c r="R35" s="177" t="str">
        <f t="shared" si="5"/>
        <v/>
      </c>
      <c r="S35" s="24" t="str">
        <f t="shared" si="4"/>
        <v/>
      </c>
    </row>
    <row r="36" spans="1:19" x14ac:dyDescent="0.25">
      <c r="A36" s="72">
        <v>22</v>
      </c>
      <c r="B36" s="73"/>
      <c r="C36" s="74"/>
      <c r="D36" s="75"/>
      <c r="E36" s="76"/>
      <c r="F36" s="77"/>
      <c r="G36" s="78"/>
      <c r="H36" s="78"/>
      <c r="I36" s="78"/>
      <c r="J36" s="78"/>
      <c r="K36" s="78"/>
      <c r="L36" s="77"/>
      <c r="M36" s="158"/>
      <c r="N36" s="77"/>
      <c r="O36" s="159"/>
      <c r="P36" s="25" t="str">
        <f t="shared" si="2"/>
        <v/>
      </c>
      <c r="Q36" s="166" t="str">
        <f t="shared" si="3"/>
        <v/>
      </c>
      <c r="R36" s="178" t="str">
        <f t="shared" si="5"/>
        <v/>
      </c>
      <c r="S36" s="26" t="str">
        <f t="shared" si="4"/>
        <v/>
      </c>
    </row>
    <row r="37" spans="1:19" x14ac:dyDescent="0.25">
      <c r="A37" s="72">
        <v>23</v>
      </c>
      <c r="B37" s="73"/>
      <c r="C37" s="74"/>
      <c r="D37" s="75"/>
      <c r="E37" s="76"/>
      <c r="F37" s="77"/>
      <c r="G37" s="78"/>
      <c r="H37" s="78"/>
      <c r="I37" s="78"/>
      <c r="J37" s="78"/>
      <c r="K37" s="78"/>
      <c r="L37" s="77"/>
      <c r="M37" s="158"/>
      <c r="N37" s="77"/>
      <c r="O37" s="159"/>
      <c r="P37" s="25" t="str">
        <f t="shared" si="2"/>
        <v/>
      </c>
      <c r="Q37" s="166" t="str">
        <f t="shared" si="3"/>
        <v/>
      </c>
      <c r="R37" s="178" t="str">
        <f t="shared" si="5"/>
        <v/>
      </c>
      <c r="S37" s="26" t="str">
        <f t="shared" si="4"/>
        <v/>
      </c>
    </row>
    <row r="38" spans="1:19" x14ac:dyDescent="0.25">
      <c r="A38" s="72">
        <v>24</v>
      </c>
      <c r="B38" s="73"/>
      <c r="C38" s="74"/>
      <c r="D38" s="75"/>
      <c r="E38" s="76"/>
      <c r="F38" s="77"/>
      <c r="G38" s="78"/>
      <c r="H38" s="78"/>
      <c r="I38" s="78"/>
      <c r="J38" s="78"/>
      <c r="K38" s="78"/>
      <c r="L38" s="77"/>
      <c r="M38" s="158"/>
      <c r="N38" s="77"/>
      <c r="O38" s="159"/>
      <c r="P38" s="25" t="str">
        <f t="shared" si="2"/>
        <v/>
      </c>
      <c r="Q38" s="166" t="str">
        <f t="shared" si="3"/>
        <v/>
      </c>
      <c r="R38" s="178" t="str">
        <f t="shared" si="5"/>
        <v/>
      </c>
      <c r="S38" s="26" t="str">
        <f t="shared" si="4"/>
        <v/>
      </c>
    </row>
    <row r="39" spans="1:19" ht="15.75" thickBot="1" x14ac:dyDescent="0.3">
      <c r="A39" s="79">
        <v>25</v>
      </c>
      <c r="B39" s="80"/>
      <c r="C39" s="81"/>
      <c r="D39" s="82"/>
      <c r="E39" s="83"/>
      <c r="F39" s="84"/>
      <c r="G39" s="85"/>
      <c r="H39" s="85"/>
      <c r="I39" s="85"/>
      <c r="J39" s="85"/>
      <c r="K39" s="85"/>
      <c r="L39" s="84"/>
      <c r="M39" s="160"/>
      <c r="N39" s="84"/>
      <c r="O39" s="161"/>
      <c r="P39" s="27" t="str">
        <f t="shared" si="2"/>
        <v/>
      </c>
      <c r="Q39" s="168" t="str">
        <f t="shared" si="3"/>
        <v/>
      </c>
      <c r="R39" s="179" t="str">
        <f>IF(B39="","",IF(AND(SUM($D39)=0,COUNTA($E39:$O39)&gt;0),$D$57,IF(OR(E39&gt;E$11,F39&gt;F$11,G39&gt;G$11,H39&gt;H$11,I39&gt;I$11,J39&gt;J$11,K39&gt;K$11,L39&gt;L$11,M39&gt;M$11,N39&gt;N$11,O39&gt;O$11),$D$58,"нет")))</f>
        <v/>
      </c>
      <c r="S39" s="28" t="str">
        <f t="shared" si="4"/>
        <v/>
      </c>
    </row>
    <row r="40" spans="1:19" x14ac:dyDescent="0.25">
      <c r="A40" s="65">
        <v>26</v>
      </c>
      <c r="B40" s="66"/>
      <c r="C40" s="67"/>
      <c r="D40" s="68"/>
      <c r="E40" s="69"/>
      <c r="F40" s="70"/>
      <c r="G40" s="71"/>
      <c r="H40" s="71"/>
      <c r="I40" s="71"/>
      <c r="J40" s="71"/>
      <c r="K40" s="71"/>
      <c r="L40" s="70"/>
      <c r="M40" s="156"/>
      <c r="N40" s="70"/>
      <c r="O40" s="157"/>
      <c r="P40" s="23" t="str">
        <f t="shared" si="2"/>
        <v/>
      </c>
      <c r="Q40" s="164" t="str">
        <f t="shared" si="3"/>
        <v/>
      </c>
      <c r="R40" s="177" t="str">
        <f t="shared" si="5"/>
        <v/>
      </c>
      <c r="S40" s="24" t="str">
        <f t="shared" si="4"/>
        <v/>
      </c>
    </row>
    <row r="41" spans="1:19" x14ac:dyDescent="0.25">
      <c r="A41" s="72">
        <v>27</v>
      </c>
      <c r="B41" s="73"/>
      <c r="C41" s="74"/>
      <c r="D41" s="75"/>
      <c r="E41" s="76"/>
      <c r="F41" s="77"/>
      <c r="G41" s="78"/>
      <c r="H41" s="78"/>
      <c r="I41" s="78"/>
      <c r="J41" s="78"/>
      <c r="K41" s="78"/>
      <c r="L41" s="77"/>
      <c r="M41" s="158"/>
      <c r="N41" s="77"/>
      <c r="O41" s="159"/>
      <c r="P41" s="25" t="str">
        <f t="shared" si="2"/>
        <v/>
      </c>
      <c r="Q41" s="166" t="str">
        <f t="shared" si="3"/>
        <v/>
      </c>
      <c r="R41" s="178" t="str">
        <f t="shared" si="5"/>
        <v/>
      </c>
      <c r="S41" s="26" t="str">
        <f t="shared" si="4"/>
        <v/>
      </c>
    </row>
    <row r="42" spans="1:19" x14ac:dyDescent="0.25">
      <c r="A42" s="72">
        <v>28</v>
      </c>
      <c r="B42" s="73"/>
      <c r="C42" s="74"/>
      <c r="D42" s="75"/>
      <c r="E42" s="76"/>
      <c r="F42" s="77"/>
      <c r="G42" s="78"/>
      <c r="H42" s="78"/>
      <c r="I42" s="78"/>
      <c r="J42" s="78"/>
      <c r="K42" s="78"/>
      <c r="L42" s="77"/>
      <c r="M42" s="158"/>
      <c r="N42" s="77"/>
      <c r="O42" s="159"/>
      <c r="P42" s="25" t="str">
        <f t="shared" si="2"/>
        <v/>
      </c>
      <c r="Q42" s="166" t="str">
        <f t="shared" si="3"/>
        <v/>
      </c>
      <c r="R42" s="178" t="str">
        <f t="shared" si="5"/>
        <v/>
      </c>
      <c r="S42" s="26" t="str">
        <f t="shared" si="4"/>
        <v/>
      </c>
    </row>
    <row r="43" spans="1:19" x14ac:dyDescent="0.25">
      <c r="A43" s="72">
        <v>29</v>
      </c>
      <c r="B43" s="73"/>
      <c r="C43" s="74"/>
      <c r="D43" s="75"/>
      <c r="E43" s="76"/>
      <c r="F43" s="77"/>
      <c r="G43" s="78"/>
      <c r="H43" s="78"/>
      <c r="I43" s="78"/>
      <c r="J43" s="78"/>
      <c r="K43" s="78"/>
      <c r="L43" s="77"/>
      <c r="M43" s="158"/>
      <c r="N43" s="77"/>
      <c r="O43" s="159"/>
      <c r="P43" s="25" t="str">
        <f t="shared" si="2"/>
        <v/>
      </c>
      <c r="Q43" s="166" t="str">
        <f t="shared" si="3"/>
        <v/>
      </c>
      <c r="R43" s="178" t="str">
        <f t="shared" si="5"/>
        <v/>
      </c>
      <c r="S43" s="26" t="str">
        <f t="shared" si="4"/>
        <v/>
      </c>
    </row>
    <row r="44" spans="1:19" ht="15.75" thickBot="1" x14ac:dyDescent="0.3">
      <c r="A44" s="79">
        <v>30</v>
      </c>
      <c r="B44" s="80"/>
      <c r="C44" s="81"/>
      <c r="D44" s="82"/>
      <c r="E44" s="83"/>
      <c r="F44" s="84"/>
      <c r="G44" s="85"/>
      <c r="H44" s="85"/>
      <c r="I44" s="85"/>
      <c r="J44" s="85"/>
      <c r="K44" s="85"/>
      <c r="L44" s="84"/>
      <c r="M44" s="160"/>
      <c r="N44" s="84"/>
      <c r="O44" s="161"/>
      <c r="P44" s="27" t="str">
        <f t="shared" si="2"/>
        <v/>
      </c>
      <c r="Q44" s="168" t="str">
        <f t="shared" si="3"/>
        <v/>
      </c>
      <c r="R44" s="179" t="str">
        <f t="shared" si="5"/>
        <v/>
      </c>
      <c r="S44" s="28" t="str">
        <f t="shared" si="4"/>
        <v/>
      </c>
    </row>
    <row r="45" spans="1:19" x14ac:dyDescent="0.25">
      <c r="A45" s="65">
        <v>31</v>
      </c>
      <c r="B45" s="66"/>
      <c r="C45" s="67"/>
      <c r="D45" s="68"/>
      <c r="E45" s="69"/>
      <c r="F45" s="70"/>
      <c r="G45" s="71"/>
      <c r="H45" s="71"/>
      <c r="I45" s="71"/>
      <c r="J45" s="71"/>
      <c r="K45" s="71"/>
      <c r="L45" s="70"/>
      <c r="M45" s="156"/>
      <c r="N45" s="70"/>
      <c r="O45" s="157"/>
      <c r="P45" s="23" t="str">
        <f t="shared" si="2"/>
        <v/>
      </c>
      <c r="Q45" s="164" t="str">
        <f t="shared" si="3"/>
        <v/>
      </c>
      <c r="R45" s="177" t="str">
        <f t="shared" si="5"/>
        <v/>
      </c>
      <c r="S45" s="24" t="str">
        <f t="shared" si="4"/>
        <v/>
      </c>
    </row>
    <row r="46" spans="1:19" x14ac:dyDescent="0.25">
      <c r="A46" s="72">
        <v>32</v>
      </c>
      <c r="B46" s="73"/>
      <c r="C46" s="74"/>
      <c r="D46" s="75"/>
      <c r="E46" s="76"/>
      <c r="F46" s="77"/>
      <c r="G46" s="78"/>
      <c r="H46" s="78"/>
      <c r="I46" s="78"/>
      <c r="J46" s="78"/>
      <c r="K46" s="78"/>
      <c r="L46" s="77"/>
      <c r="M46" s="158"/>
      <c r="N46" s="77"/>
      <c r="O46" s="159"/>
      <c r="P46" s="25" t="str">
        <f t="shared" si="2"/>
        <v/>
      </c>
      <c r="Q46" s="166" t="str">
        <f t="shared" si="3"/>
        <v/>
      </c>
      <c r="R46" s="178" t="str">
        <f t="shared" si="5"/>
        <v/>
      </c>
      <c r="S46" s="26" t="str">
        <f t="shared" si="4"/>
        <v/>
      </c>
    </row>
    <row r="47" spans="1:19" x14ac:dyDescent="0.25">
      <c r="A47" s="72">
        <v>33</v>
      </c>
      <c r="B47" s="73"/>
      <c r="C47" s="74"/>
      <c r="D47" s="75"/>
      <c r="E47" s="76"/>
      <c r="F47" s="77"/>
      <c r="G47" s="78"/>
      <c r="H47" s="78"/>
      <c r="I47" s="78"/>
      <c r="J47" s="78"/>
      <c r="K47" s="78"/>
      <c r="L47" s="77"/>
      <c r="M47" s="158"/>
      <c r="N47" s="77"/>
      <c r="O47" s="159"/>
      <c r="P47" s="25" t="str">
        <f t="shared" si="2"/>
        <v/>
      </c>
      <c r="Q47" s="166" t="str">
        <f t="shared" si="3"/>
        <v/>
      </c>
      <c r="R47" s="178" t="str">
        <f t="shared" si="5"/>
        <v/>
      </c>
      <c r="S47" s="26" t="str">
        <f t="shared" si="4"/>
        <v/>
      </c>
    </row>
    <row r="48" spans="1:19" x14ac:dyDescent="0.25">
      <c r="A48" s="72">
        <v>34</v>
      </c>
      <c r="B48" s="73"/>
      <c r="C48" s="74"/>
      <c r="D48" s="75"/>
      <c r="E48" s="76"/>
      <c r="F48" s="77"/>
      <c r="G48" s="78"/>
      <c r="H48" s="78"/>
      <c r="I48" s="78"/>
      <c r="J48" s="78"/>
      <c r="K48" s="78"/>
      <c r="L48" s="77"/>
      <c r="M48" s="158"/>
      <c r="N48" s="77"/>
      <c r="O48" s="159"/>
      <c r="P48" s="25" t="str">
        <f t="shared" si="2"/>
        <v/>
      </c>
      <c r="Q48" s="166" t="str">
        <f t="shared" si="3"/>
        <v/>
      </c>
      <c r="R48" s="178" t="str">
        <f t="shared" si="5"/>
        <v/>
      </c>
      <c r="S48" s="26" t="str">
        <f t="shared" si="4"/>
        <v/>
      </c>
    </row>
    <row r="49" spans="1:19" ht="15.75" thickBot="1" x14ac:dyDescent="0.3">
      <c r="A49" s="79">
        <v>35</v>
      </c>
      <c r="B49" s="80"/>
      <c r="C49" s="81"/>
      <c r="D49" s="82"/>
      <c r="E49" s="83"/>
      <c r="F49" s="84"/>
      <c r="G49" s="85"/>
      <c r="H49" s="85"/>
      <c r="I49" s="85"/>
      <c r="J49" s="85"/>
      <c r="K49" s="85"/>
      <c r="L49" s="84"/>
      <c r="M49" s="160"/>
      <c r="N49" s="84"/>
      <c r="O49" s="161"/>
      <c r="P49" s="27" t="str">
        <f t="shared" si="2"/>
        <v/>
      </c>
      <c r="Q49" s="168" t="str">
        <f t="shared" si="3"/>
        <v/>
      </c>
      <c r="R49" s="179" t="str">
        <f t="shared" si="5"/>
        <v/>
      </c>
      <c r="S49" s="28" t="str">
        <f t="shared" si="4"/>
        <v/>
      </c>
    </row>
    <row r="50" spans="1:19" x14ac:dyDescent="0.25">
      <c r="A50" s="65">
        <v>36</v>
      </c>
      <c r="B50" s="66"/>
      <c r="C50" s="67"/>
      <c r="D50" s="68"/>
      <c r="E50" s="69"/>
      <c r="F50" s="70"/>
      <c r="G50" s="71"/>
      <c r="H50" s="71"/>
      <c r="I50" s="71"/>
      <c r="J50" s="71"/>
      <c r="K50" s="71"/>
      <c r="L50" s="70"/>
      <c r="M50" s="156"/>
      <c r="N50" s="70"/>
      <c r="O50" s="157"/>
      <c r="P50" s="23" t="str">
        <f t="shared" si="2"/>
        <v/>
      </c>
      <c r="Q50" s="164" t="str">
        <f t="shared" si="3"/>
        <v/>
      </c>
      <c r="R50" s="177" t="str">
        <f t="shared" si="5"/>
        <v/>
      </c>
      <c r="S50" s="24" t="str">
        <f t="shared" si="4"/>
        <v/>
      </c>
    </row>
    <row r="51" spans="1:19" x14ac:dyDescent="0.25">
      <c r="A51" s="72">
        <v>37</v>
      </c>
      <c r="B51" s="73"/>
      <c r="C51" s="74"/>
      <c r="D51" s="75"/>
      <c r="E51" s="76"/>
      <c r="F51" s="77"/>
      <c r="G51" s="78"/>
      <c r="H51" s="78"/>
      <c r="I51" s="78"/>
      <c r="J51" s="78"/>
      <c r="K51" s="78"/>
      <c r="L51" s="77"/>
      <c r="M51" s="158"/>
      <c r="N51" s="77"/>
      <c r="O51" s="159"/>
      <c r="P51" s="25" t="str">
        <f t="shared" si="2"/>
        <v/>
      </c>
      <c r="Q51" s="166" t="str">
        <f t="shared" si="3"/>
        <v/>
      </c>
      <c r="R51" s="178" t="str">
        <f t="shared" si="5"/>
        <v/>
      </c>
      <c r="S51" s="26" t="str">
        <f t="shared" si="4"/>
        <v/>
      </c>
    </row>
    <row r="52" spans="1:19" x14ac:dyDescent="0.25">
      <c r="A52" s="72">
        <v>38</v>
      </c>
      <c r="B52" s="73"/>
      <c r="C52" s="74"/>
      <c r="D52" s="75"/>
      <c r="E52" s="76"/>
      <c r="F52" s="77"/>
      <c r="G52" s="78"/>
      <c r="H52" s="78"/>
      <c r="I52" s="78"/>
      <c r="J52" s="78"/>
      <c r="K52" s="78"/>
      <c r="L52" s="77"/>
      <c r="M52" s="158"/>
      <c r="N52" s="77"/>
      <c r="O52" s="159"/>
      <c r="P52" s="25" t="str">
        <f t="shared" si="2"/>
        <v/>
      </c>
      <c r="Q52" s="166" t="str">
        <f t="shared" si="3"/>
        <v/>
      </c>
      <c r="R52" s="178" t="str">
        <f t="shared" si="5"/>
        <v/>
      </c>
      <c r="S52" s="26" t="str">
        <f t="shared" si="4"/>
        <v/>
      </c>
    </row>
    <row r="53" spans="1:19" x14ac:dyDescent="0.25">
      <c r="A53" s="72">
        <v>39</v>
      </c>
      <c r="B53" s="73"/>
      <c r="C53" s="74"/>
      <c r="D53" s="75"/>
      <c r="E53" s="76"/>
      <c r="F53" s="77"/>
      <c r="G53" s="78"/>
      <c r="H53" s="78"/>
      <c r="I53" s="78"/>
      <c r="J53" s="78"/>
      <c r="K53" s="78"/>
      <c r="L53" s="77"/>
      <c r="M53" s="158"/>
      <c r="N53" s="77"/>
      <c r="O53" s="159"/>
      <c r="P53" s="25" t="str">
        <f t="shared" si="2"/>
        <v/>
      </c>
      <c r="Q53" s="166" t="str">
        <f t="shared" si="3"/>
        <v/>
      </c>
      <c r="R53" s="178" t="str">
        <f t="shared" si="5"/>
        <v/>
      </c>
      <c r="S53" s="26" t="str">
        <f t="shared" si="4"/>
        <v/>
      </c>
    </row>
    <row r="54" spans="1:19" ht="15.75" thickBot="1" x14ac:dyDescent="0.3">
      <c r="A54" s="79">
        <v>40</v>
      </c>
      <c r="B54" s="80"/>
      <c r="C54" s="81"/>
      <c r="D54" s="82"/>
      <c r="E54" s="83"/>
      <c r="F54" s="84"/>
      <c r="G54" s="85"/>
      <c r="H54" s="85"/>
      <c r="I54" s="85"/>
      <c r="J54" s="85"/>
      <c r="K54" s="85"/>
      <c r="L54" s="84"/>
      <c r="M54" s="160"/>
      <c r="N54" s="84"/>
      <c r="O54" s="161"/>
      <c r="P54" s="27" t="str">
        <f t="shared" si="2"/>
        <v/>
      </c>
      <c r="Q54" s="168" t="str">
        <f t="shared" si="3"/>
        <v/>
      </c>
      <c r="R54" s="179" t="str">
        <f t="shared" si="5"/>
        <v/>
      </c>
      <c r="S54" s="28" t="str">
        <f t="shared" si="4"/>
        <v/>
      </c>
    </row>
    <row r="56" spans="1:19" x14ac:dyDescent="0.25">
      <c r="B56" s="9" t="s">
        <v>92</v>
      </c>
      <c r="D56" s="9" t="s">
        <v>88</v>
      </c>
    </row>
    <row r="57" spans="1:19" x14ac:dyDescent="0.25">
      <c r="B57" s="9">
        <v>1</v>
      </c>
      <c r="D57" s="9" t="s">
        <v>87</v>
      </c>
    </row>
    <row r="58" spans="1:19" x14ac:dyDescent="0.25">
      <c r="B58" s="9">
        <v>2</v>
      </c>
      <c r="D58" s="9" t="s">
        <v>89</v>
      </c>
    </row>
    <row r="59" spans="1:19" x14ac:dyDescent="0.25">
      <c r="A59" s="31"/>
    </row>
  </sheetData>
  <sheetProtection password="A925" sheet="1" objects="1" scenarios="1" formatColumns="0" formatRows="0"/>
  <conditionalFormatting sqref="E15:O54">
    <cfRule type="expression" dxfId="54" priority="14" stopIfTrue="1">
      <formula>E15&gt;E$11</formula>
    </cfRule>
  </conditionalFormatting>
  <conditionalFormatting sqref="D6 E5 N1 P1">
    <cfRule type="containsBlanks" dxfId="53" priority="13" stopIfTrue="1">
      <formula>LEN(TRIM(D1))=0</formula>
    </cfRule>
  </conditionalFormatting>
  <conditionalFormatting sqref="C15:C54">
    <cfRule type="expression" dxfId="52" priority="391">
      <formula>AND(SUM($D15:$O15)&lt;&gt;0,$C15="")</formula>
    </cfRule>
  </conditionalFormatting>
  <conditionalFormatting sqref="D15:O54">
    <cfRule type="expression" dxfId="51" priority="392" stopIfTrue="1">
      <formula>AND($B15&lt;&gt;"",$C15="да",$D15="")</formula>
    </cfRule>
    <cfRule type="expression" dxfId="50" priority="393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O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view="pageBreakPreview" zoomScale="90" zoomScaleNormal="100" zoomScaleSheetLayoutView="90" workbookViewId="0">
      <selection activeCell="B15" sqref="B15:O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63" t="s">
        <v>137</v>
      </c>
      <c r="N1" s="89"/>
      <c r="O1" s="32" t="s">
        <v>15</v>
      </c>
      <c r="P1" s="90"/>
      <c r="R1" s="36" t="s">
        <v>0</v>
      </c>
    </row>
    <row r="2" spans="1:19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S2" s="9" t="s">
        <v>8</v>
      </c>
    </row>
    <row r="3" spans="1:19" x14ac:dyDescent="0.25">
      <c r="A3" s="32"/>
      <c r="B3" s="32"/>
      <c r="C3" s="34"/>
      <c r="D3" s="34" t="s">
        <v>5</v>
      </c>
      <c r="E3" s="35" t="s">
        <v>142</v>
      </c>
      <c r="F3" s="35"/>
      <c r="G3" s="35"/>
      <c r="H3" s="35"/>
      <c r="I3" s="35"/>
      <c r="J3" s="35"/>
      <c r="K3" s="35"/>
      <c r="L3" s="35"/>
      <c r="M3" s="32"/>
      <c r="N3" s="32"/>
      <c r="O3" s="32"/>
      <c r="P3" s="32"/>
      <c r="Q3" s="32"/>
      <c r="R3" s="32"/>
      <c r="S3" s="9" t="s">
        <v>23</v>
      </c>
    </row>
    <row r="4" spans="1:19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9" t="s">
        <v>107</v>
      </c>
    </row>
    <row r="5" spans="1:19" x14ac:dyDescent="0.25">
      <c r="A5" s="44"/>
      <c r="B5" s="44"/>
      <c r="C5" s="44"/>
      <c r="D5" s="34" t="s">
        <v>106</v>
      </c>
      <c r="E5" s="88"/>
      <c r="F5" s="35"/>
      <c r="G5" s="35"/>
      <c r="H5" s="35"/>
      <c r="I5" s="35"/>
      <c r="J5" s="35"/>
      <c r="K5" s="35"/>
      <c r="L5" s="35"/>
      <c r="M5" s="32"/>
      <c r="N5" s="32"/>
      <c r="O5" s="32"/>
      <c r="P5" s="11" t="s">
        <v>13</v>
      </c>
      <c r="Q5" s="11" t="s">
        <v>97</v>
      </c>
      <c r="S5" s="9" t="s">
        <v>108</v>
      </c>
    </row>
    <row r="6" spans="1:19" x14ac:dyDescent="0.25">
      <c r="A6" s="12"/>
      <c r="B6" s="55" t="s">
        <v>8</v>
      </c>
      <c r="D6" s="88"/>
      <c r="E6" s="10"/>
      <c r="F6" s="10"/>
      <c r="O6" s="11"/>
      <c r="P6" s="13" t="s">
        <v>127</v>
      </c>
      <c r="Q6" s="13"/>
      <c r="S6" s="9" t="s">
        <v>109</v>
      </c>
    </row>
    <row r="7" spans="1:19" x14ac:dyDescent="0.25">
      <c r="A7" s="14"/>
      <c r="B7" s="9" t="s">
        <v>10</v>
      </c>
      <c r="O7" s="15"/>
      <c r="P7" s="15">
        <v>15</v>
      </c>
      <c r="Q7" s="13" t="s">
        <v>98</v>
      </c>
      <c r="S7" s="9" t="s">
        <v>110</v>
      </c>
    </row>
    <row r="8" spans="1:19" x14ac:dyDescent="0.25">
      <c r="A8" s="14"/>
      <c r="B8" s="9" t="s">
        <v>14</v>
      </c>
      <c r="O8" s="15"/>
      <c r="P8" s="15">
        <v>12</v>
      </c>
      <c r="Q8" s="13" t="s">
        <v>99</v>
      </c>
      <c r="S8" s="9" t="s">
        <v>111</v>
      </c>
    </row>
    <row r="9" spans="1:19" x14ac:dyDescent="0.25">
      <c r="A9" s="14"/>
      <c r="B9" s="16" t="s">
        <v>11</v>
      </c>
      <c r="O9" s="15"/>
      <c r="P9" s="15">
        <v>8</v>
      </c>
      <c r="Q9" s="13" t="s">
        <v>100</v>
      </c>
      <c r="S9" s="9" t="s">
        <v>112</v>
      </c>
    </row>
    <row r="10" spans="1:19" x14ac:dyDescent="0.25">
      <c r="A10" s="14"/>
      <c r="B10" s="9" t="s">
        <v>81</v>
      </c>
      <c r="O10" s="15"/>
      <c r="P10" s="15">
        <v>0</v>
      </c>
      <c r="Q10" s="13" t="s">
        <v>101</v>
      </c>
      <c r="R10" s="17"/>
      <c r="S10" s="17"/>
    </row>
    <row r="11" spans="1:19" x14ac:dyDescent="0.25">
      <c r="A11" s="12"/>
      <c r="B11" s="13"/>
      <c r="C11" s="13"/>
      <c r="D11" s="11" t="s">
        <v>12</v>
      </c>
      <c r="E11" s="48">
        <v>1</v>
      </c>
      <c r="F11" s="48">
        <v>1</v>
      </c>
      <c r="G11" s="48">
        <v>1</v>
      </c>
      <c r="H11" s="48">
        <v>1</v>
      </c>
      <c r="I11" s="48">
        <v>1</v>
      </c>
      <c r="J11" s="48">
        <v>1</v>
      </c>
      <c r="K11" s="48">
        <v>1</v>
      </c>
      <c r="L11" s="48">
        <v>1</v>
      </c>
      <c r="M11" s="48">
        <v>1</v>
      </c>
      <c r="N11" s="48">
        <v>2</v>
      </c>
      <c r="O11" s="48">
        <v>5</v>
      </c>
      <c r="R11" s="17"/>
      <c r="S11" s="18" t="s">
        <v>16</v>
      </c>
    </row>
    <row r="12" spans="1:19" x14ac:dyDescent="0.25">
      <c r="A12" s="12"/>
      <c r="B12" s="13"/>
      <c r="C12" s="13"/>
      <c r="D12" s="11" t="s">
        <v>113</v>
      </c>
      <c r="E12" s="185" t="str">
        <f t="shared" ref="E12:J12" si="0">IF(COUNTIF($D$15:$D$54,"&gt;0")=0,"",SUMIFS(E$15:E$54,$D$15:$D$54,"&gt;0")/COUNTIF($D$15:$D$54,"&gt;0"))</f>
        <v/>
      </c>
      <c r="F12" s="185" t="str">
        <f t="shared" si="0"/>
        <v/>
      </c>
      <c r="G12" s="185" t="str">
        <f t="shared" si="0"/>
        <v/>
      </c>
      <c r="H12" s="185" t="str">
        <f t="shared" si="0"/>
        <v/>
      </c>
      <c r="I12" s="185" t="str">
        <f t="shared" si="0"/>
        <v/>
      </c>
      <c r="J12" s="185" t="str">
        <f t="shared" si="0"/>
        <v/>
      </c>
      <c r="K12" s="185" t="str">
        <f>IF(COUNTIF($D$15:$D$54,"&gt;0")=0,"",SUMIFS(K$15:K$54,$D$15:$D$54,"&gt;0")/COUNTIF($D$15:$D$54,"&gt;0"))</f>
        <v/>
      </c>
      <c r="L12" s="185" t="str">
        <f>IF(COUNTIF($D$15:$D$54,"&gt;0")=0,"",SUMIFS(L$15:L$54,$D$15:$D$54,"&gt;0")/COUNTIF($D$15:$D$54,"&gt;0"))</f>
        <v/>
      </c>
      <c r="M12" s="185" t="str">
        <f>IF(COUNTIF($D$15:$D$54,"&gt;0")=0,"",SUMIFS(M$15:M$54,$D$15:$D$54,"&gt;0")/COUNTIF($D$15:$D$54,"&gt;0"))</f>
        <v/>
      </c>
      <c r="N12" s="185" t="str">
        <f>IF(COUNTIF($D$15:$D$54,"&gt;0")=0,"",SUMIFS(N$15:N$54,$D$15:$D$54,"&gt;0")/COUNTIF($D$15:$D$54,"&gt;0"))</f>
        <v/>
      </c>
      <c r="O12" s="185" t="str">
        <f>IF(COUNTIF($D$15:$D$54,"&gt;0")=0,"",SUMIFS(O$15:O$54,$D$15:$D$54,"&gt;0")/COUNTIF($D$15:$D$54,"&gt;0"))</f>
        <v/>
      </c>
      <c r="R12" s="17"/>
      <c r="S12" s="18"/>
    </row>
    <row r="13" spans="1:19" ht="15.75" thickBot="1" x14ac:dyDescent="0.3">
      <c r="A13" s="12"/>
      <c r="B13" s="49"/>
      <c r="C13" s="49"/>
      <c r="D13" s="50" t="s">
        <v>114</v>
      </c>
      <c r="E13" s="186" t="str">
        <f t="shared" ref="E13:O13" si="1">IF(COUNTIF($D$15:$D$54,"&gt;0")=0,"",E12/E11)</f>
        <v/>
      </c>
      <c r="F13" s="186" t="str">
        <f t="shared" si="1"/>
        <v/>
      </c>
      <c r="G13" s="186" t="str">
        <f t="shared" si="1"/>
        <v/>
      </c>
      <c r="H13" s="186" t="str">
        <f t="shared" si="1"/>
        <v/>
      </c>
      <c r="I13" s="186" t="str">
        <f t="shared" si="1"/>
        <v/>
      </c>
      <c r="J13" s="186" t="str">
        <f t="shared" si="1"/>
        <v/>
      </c>
      <c r="K13" s="186" t="str">
        <f t="shared" si="1"/>
        <v/>
      </c>
      <c r="L13" s="186" t="str">
        <f t="shared" si="1"/>
        <v/>
      </c>
      <c r="M13" s="186" t="str">
        <f t="shared" si="1"/>
        <v/>
      </c>
      <c r="N13" s="186" t="str">
        <f t="shared" si="1"/>
        <v/>
      </c>
      <c r="O13" s="186" t="str">
        <f t="shared" si="1"/>
        <v/>
      </c>
      <c r="R13" s="17"/>
      <c r="S13" s="18"/>
    </row>
    <row r="14" spans="1:19" ht="60.75" thickBot="1" x14ac:dyDescent="0.3">
      <c r="A14" s="51" t="s">
        <v>1</v>
      </c>
      <c r="B14" s="52" t="s">
        <v>2</v>
      </c>
      <c r="C14" s="53" t="s">
        <v>128</v>
      </c>
      <c r="D14" s="54" t="s">
        <v>3</v>
      </c>
      <c r="E14" s="45">
        <v>1</v>
      </c>
      <c r="F14" s="46">
        <v>2</v>
      </c>
      <c r="G14" s="47">
        <v>3</v>
      </c>
      <c r="H14" s="47">
        <v>4</v>
      </c>
      <c r="I14" s="47">
        <v>5</v>
      </c>
      <c r="J14" s="47">
        <v>6</v>
      </c>
      <c r="K14" s="47">
        <v>7</v>
      </c>
      <c r="L14" s="46">
        <v>8</v>
      </c>
      <c r="M14" s="154">
        <v>9</v>
      </c>
      <c r="N14" s="46">
        <v>10</v>
      </c>
      <c r="O14" s="155">
        <v>11</v>
      </c>
      <c r="P14" s="19" t="s">
        <v>4</v>
      </c>
      <c r="Q14" s="20" t="str">
        <f>Q5</f>
        <v>Оценка</v>
      </c>
      <c r="R14" s="21" t="s">
        <v>91</v>
      </c>
      <c r="S14" s="22" t="s">
        <v>90</v>
      </c>
    </row>
    <row r="15" spans="1:19" x14ac:dyDescent="0.25">
      <c r="A15" s="65">
        <v>1</v>
      </c>
      <c r="B15" s="66"/>
      <c r="C15" s="67"/>
      <c r="D15" s="68"/>
      <c r="E15" s="69"/>
      <c r="F15" s="70"/>
      <c r="G15" s="71"/>
      <c r="H15" s="71"/>
      <c r="I15" s="71"/>
      <c r="J15" s="71"/>
      <c r="K15" s="71"/>
      <c r="L15" s="70"/>
      <c r="M15" s="156"/>
      <c r="N15" s="70"/>
      <c r="O15" s="157"/>
      <c r="P15" s="23" t="str">
        <f t="shared" ref="P15:P54" si="2">IF(SUM(D15)&gt;0,SUM(E15:O15),"")</f>
        <v/>
      </c>
      <c r="Q15" s="164" t="str">
        <f>IF(SUM(D15)&gt;0,IF(P15&gt;=$P$7,$Q$7,IF(P15&gt;=$P$8,$Q$8,IF(P15&gt;=$P$9,$Q$9,$Q$10))),"")</f>
        <v/>
      </c>
      <c r="R15" s="177" t="str">
        <f>IF(B15="","",IF(AND(SUM($D15)=0,COUNTA($E15:$O15)&gt;0),$D$57,IF(OR(E15&gt;E$11,F15&gt;F$11,G15&gt;G$11,H15&gt;H$11,I15&gt;I$11,J15&gt;J$11,K15&gt;K$11,L15&gt;L$11,M15&gt;M$11,N15&gt;N$11,O15&gt;O$11),$D$58,"нет")))</f>
        <v/>
      </c>
      <c r="S15" s="24" t="str">
        <f>IF(R15="","",IF(R15="нет",0,1))</f>
        <v/>
      </c>
    </row>
    <row r="16" spans="1:19" x14ac:dyDescent="0.25">
      <c r="A16" s="72">
        <v>2</v>
      </c>
      <c r="B16" s="73"/>
      <c r="C16" s="74"/>
      <c r="D16" s="75"/>
      <c r="E16" s="76"/>
      <c r="F16" s="77"/>
      <c r="G16" s="78"/>
      <c r="H16" s="78"/>
      <c r="I16" s="78"/>
      <c r="J16" s="78"/>
      <c r="K16" s="78"/>
      <c r="L16" s="77"/>
      <c r="M16" s="158"/>
      <c r="N16" s="77"/>
      <c r="O16" s="159"/>
      <c r="P16" s="25" t="str">
        <f t="shared" si="2"/>
        <v/>
      </c>
      <c r="Q16" s="166" t="str">
        <f t="shared" ref="Q16:Q54" si="3">IF(SUM(D16)&gt;0,IF(P16&gt;=$P$7,$Q$7,IF(P16&gt;=$P$8,$Q$8,IF(P16&gt;=$P$9,$Q$9,$Q$10))),"")</f>
        <v/>
      </c>
      <c r="R16" s="178" t="str">
        <f>IF(B16="","",IF(AND(SUM($D16)=0,COUNTA($E16:$O16)&gt;0),$D$57,IF(OR(E16&gt;E$11,F16&gt;F$11,G16&gt;G$11,H16&gt;H$11,I16&gt;I$11,J16&gt;J$11,K16&gt;K$11,L16&gt;L$11,M16&gt;M$11,N16&gt;N$11,O16&gt;O$11),$D$58,"нет")))</f>
        <v/>
      </c>
      <c r="S16" s="26" t="str">
        <f t="shared" ref="S16:S54" si="4">IF(R16="","",IF(R16="нет",0,1))</f>
        <v/>
      </c>
    </row>
    <row r="17" spans="1:19" x14ac:dyDescent="0.25">
      <c r="A17" s="72">
        <v>3</v>
      </c>
      <c r="B17" s="73"/>
      <c r="C17" s="74"/>
      <c r="D17" s="75"/>
      <c r="E17" s="76"/>
      <c r="F17" s="77"/>
      <c r="G17" s="78"/>
      <c r="H17" s="78"/>
      <c r="I17" s="78"/>
      <c r="J17" s="78"/>
      <c r="K17" s="78"/>
      <c r="L17" s="77"/>
      <c r="M17" s="158"/>
      <c r="N17" s="77"/>
      <c r="O17" s="159"/>
      <c r="P17" s="25" t="str">
        <f t="shared" si="2"/>
        <v/>
      </c>
      <c r="Q17" s="166" t="str">
        <f t="shared" si="3"/>
        <v/>
      </c>
      <c r="R17" s="178" t="str">
        <f>IF(B17="","",IF(AND(SUM($D17)=0,COUNTA($E17:$O17)&gt;0),$D$57,IF(OR(E17&gt;E$11,F17&gt;F$11,G17&gt;G$11,H17&gt;H$11,I17&gt;I$11,J17&gt;J$11,K17&gt;K$11,L17&gt;L$11,M17&gt;M$11,N17&gt;N$11,O17&gt;O$11),$D$58,"нет")))</f>
        <v/>
      </c>
      <c r="S17" s="26" t="str">
        <f t="shared" si="4"/>
        <v/>
      </c>
    </row>
    <row r="18" spans="1:19" x14ac:dyDescent="0.25">
      <c r="A18" s="72">
        <v>4</v>
      </c>
      <c r="B18" s="73"/>
      <c r="C18" s="74"/>
      <c r="D18" s="75"/>
      <c r="E18" s="76"/>
      <c r="F18" s="77"/>
      <c r="G18" s="78"/>
      <c r="H18" s="78"/>
      <c r="I18" s="78"/>
      <c r="J18" s="78"/>
      <c r="K18" s="78"/>
      <c r="L18" s="77"/>
      <c r="M18" s="158"/>
      <c r="N18" s="77"/>
      <c r="O18" s="159"/>
      <c r="P18" s="25" t="str">
        <f t="shared" si="2"/>
        <v/>
      </c>
      <c r="Q18" s="166" t="str">
        <f t="shared" si="3"/>
        <v/>
      </c>
      <c r="R18" s="178" t="str">
        <f>IF(B18="","",IF(AND(SUM($D18)=0,COUNTA($E18:$O18)&gt;0),$D$57,IF(OR(E18&gt;E$11,F18&gt;F$11,G18&gt;G$11,H18&gt;H$11,I18&gt;I$11,J18&gt;J$11,K18&gt;K$11,L18&gt;L$11,M18&gt;M$11,N18&gt;N$11,O18&gt;O$11),$D$58,"нет")))</f>
        <v/>
      </c>
      <c r="S18" s="26" t="str">
        <f t="shared" si="4"/>
        <v/>
      </c>
    </row>
    <row r="19" spans="1:19" ht="15.75" thickBot="1" x14ac:dyDescent="0.3">
      <c r="A19" s="79">
        <v>5</v>
      </c>
      <c r="B19" s="80"/>
      <c r="C19" s="81"/>
      <c r="D19" s="82"/>
      <c r="E19" s="83"/>
      <c r="F19" s="84"/>
      <c r="G19" s="85"/>
      <c r="H19" s="85"/>
      <c r="I19" s="85"/>
      <c r="J19" s="85"/>
      <c r="K19" s="85"/>
      <c r="L19" s="84"/>
      <c r="M19" s="160"/>
      <c r="N19" s="84"/>
      <c r="O19" s="161"/>
      <c r="P19" s="27" t="str">
        <f t="shared" si="2"/>
        <v/>
      </c>
      <c r="Q19" s="168" t="str">
        <f t="shared" si="3"/>
        <v/>
      </c>
      <c r="R19" s="179" t="str">
        <f>IF(B19="","",IF(AND(SUM($D19)=0,COUNTA($E19:$O19)&gt;0),$D$57,IF(OR(E19&gt;E$11,F19&gt;F$11,G19&gt;G$11,H19&gt;H$11,I19&gt;I$11,J19&gt;J$11,K19&gt;K$11,L19&gt;L$11,M19&gt;M$11,N19&gt;N$11,O19&gt;O$11),$D$58,"нет")))</f>
        <v/>
      </c>
      <c r="S19" s="28" t="str">
        <f t="shared" si="4"/>
        <v/>
      </c>
    </row>
    <row r="20" spans="1:19" x14ac:dyDescent="0.25">
      <c r="A20" s="86">
        <v>6</v>
      </c>
      <c r="B20" s="66"/>
      <c r="C20" s="67"/>
      <c r="D20" s="68"/>
      <c r="E20" s="69"/>
      <c r="F20" s="70"/>
      <c r="G20" s="71"/>
      <c r="H20" s="71"/>
      <c r="I20" s="71"/>
      <c r="J20" s="71"/>
      <c r="K20" s="71"/>
      <c r="L20" s="70"/>
      <c r="M20" s="156"/>
      <c r="N20" s="70"/>
      <c r="O20" s="157"/>
      <c r="P20" s="29" t="str">
        <f t="shared" si="2"/>
        <v/>
      </c>
      <c r="Q20" s="164" t="str">
        <f t="shared" si="3"/>
        <v/>
      </c>
      <c r="R20" s="177" t="str">
        <f t="shared" ref="R20:R54" si="5">IF(B20="","",IF(AND(SUM($D20)=0,COUNTA($E20:$O20)&gt;0),$D$57,IF(OR(E20&gt;E$11,F20&gt;F$11,G20&gt;G$11,H20&gt;H$11,I20&gt;I$11,J20&gt;J$11,K20&gt;K$11,L20&gt;L$11,M20&gt;M$11,N20&gt;N$11,O20&gt;O$11),$D$58,"нет")))</f>
        <v/>
      </c>
      <c r="S20" s="24" t="str">
        <f t="shared" si="4"/>
        <v/>
      </c>
    </row>
    <row r="21" spans="1:19" x14ac:dyDescent="0.25">
      <c r="A21" s="72">
        <v>7</v>
      </c>
      <c r="B21" s="73"/>
      <c r="C21" s="74"/>
      <c r="D21" s="75"/>
      <c r="E21" s="76"/>
      <c r="F21" s="77"/>
      <c r="G21" s="78"/>
      <c r="H21" s="78"/>
      <c r="I21" s="78"/>
      <c r="J21" s="78"/>
      <c r="K21" s="78"/>
      <c r="L21" s="77"/>
      <c r="M21" s="158"/>
      <c r="N21" s="77"/>
      <c r="O21" s="159"/>
      <c r="P21" s="25" t="str">
        <f t="shared" si="2"/>
        <v/>
      </c>
      <c r="Q21" s="166" t="str">
        <f t="shared" si="3"/>
        <v/>
      </c>
      <c r="R21" s="178" t="str">
        <f t="shared" si="5"/>
        <v/>
      </c>
      <c r="S21" s="26" t="str">
        <f t="shared" si="4"/>
        <v/>
      </c>
    </row>
    <row r="22" spans="1:19" x14ac:dyDescent="0.25">
      <c r="A22" s="72">
        <v>8</v>
      </c>
      <c r="B22" s="73"/>
      <c r="C22" s="74"/>
      <c r="D22" s="75"/>
      <c r="E22" s="76"/>
      <c r="F22" s="77"/>
      <c r="G22" s="78"/>
      <c r="H22" s="78"/>
      <c r="I22" s="78"/>
      <c r="J22" s="78"/>
      <c r="K22" s="78"/>
      <c r="L22" s="77"/>
      <c r="M22" s="158"/>
      <c r="N22" s="77"/>
      <c r="O22" s="159"/>
      <c r="P22" s="25" t="str">
        <f t="shared" si="2"/>
        <v/>
      </c>
      <c r="Q22" s="166" t="str">
        <f t="shared" si="3"/>
        <v/>
      </c>
      <c r="R22" s="178" t="str">
        <f t="shared" si="5"/>
        <v/>
      </c>
      <c r="S22" s="26" t="str">
        <f t="shared" si="4"/>
        <v/>
      </c>
    </row>
    <row r="23" spans="1:19" x14ac:dyDescent="0.25">
      <c r="A23" s="72">
        <v>9</v>
      </c>
      <c r="B23" s="73"/>
      <c r="C23" s="74"/>
      <c r="D23" s="75"/>
      <c r="E23" s="76"/>
      <c r="F23" s="77"/>
      <c r="G23" s="78"/>
      <c r="H23" s="78"/>
      <c r="I23" s="78"/>
      <c r="J23" s="78"/>
      <c r="K23" s="78"/>
      <c r="L23" s="77"/>
      <c r="M23" s="158"/>
      <c r="N23" s="77"/>
      <c r="O23" s="159"/>
      <c r="P23" s="25" t="str">
        <f t="shared" si="2"/>
        <v/>
      </c>
      <c r="Q23" s="166" t="str">
        <f t="shared" si="3"/>
        <v/>
      </c>
      <c r="R23" s="178" t="str">
        <f t="shared" si="5"/>
        <v/>
      </c>
      <c r="S23" s="26" t="str">
        <f t="shared" si="4"/>
        <v/>
      </c>
    </row>
    <row r="24" spans="1:19" ht="15.75" thickBot="1" x14ac:dyDescent="0.3">
      <c r="A24" s="87">
        <v>10</v>
      </c>
      <c r="B24" s="80"/>
      <c r="C24" s="81"/>
      <c r="D24" s="82"/>
      <c r="E24" s="83"/>
      <c r="F24" s="84"/>
      <c r="G24" s="85"/>
      <c r="H24" s="85"/>
      <c r="I24" s="85"/>
      <c r="J24" s="85"/>
      <c r="K24" s="85"/>
      <c r="L24" s="84"/>
      <c r="M24" s="160"/>
      <c r="N24" s="84"/>
      <c r="O24" s="161"/>
      <c r="P24" s="30" t="str">
        <f t="shared" si="2"/>
        <v/>
      </c>
      <c r="Q24" s="168" t="str">
        <f t="shared" si="3"/>
        <v/>
      </c>
      <c r="R24" s="179" t="str">
        <f t="shared" si="5"/>
        <v/>
      </c>
      <c r="S24" s="28" t="str">
        <f t="shared" si="4"/>
        <v/>
      </c>
    </row>
    <row r="25" spans="1:19" x14ac:dyDescent="0.25">
      <c r="A25" s="65">
        <v>11</v>
      </c>
      <c r="B25" s="66"/>
      <c r="C25" s="67"/>
      <c r="D25" s="68"/>
      <c r="E25" s="69"/>
      <c r="F25" s="70"/>
      <c r="G25" s="71"/>
      <c r="H25" s="71"/>
      <c r="I25" s="71"/>
      <c r="J25" s="71"/>
      <c r="K25" s="71"/>
      <c r="L25" s="70"/>
      <c r="M25" s="156"/>
      <c r="N25" s="70"/>
      <c r="O25" s="157"/>
      <c r="P25" s="23" t="str">
        <f t="shared" si="2"/>
        <v/>
      </c>
      <c r="Q25" s="164" t="str">
        <f t="shared" si="3"/>
        <v/>
      </c>
      <c r="R25" s="177" t="str">
        <f t="shared" si="5"/>
        <v/>
      </c>
      <c r="S25" s="24" t="str">
        <f t="shared" si="4"/>
        <v/>
      </c>
    </row>
    <row r="26" spans="1:19" x14ac:dyDescent="0.25">
      <c r="A26" s="72">
        <v>12</v>
      </c>
      <c r="B26" s="73"/>
      <c r="C26" s="74"/>
      <c r="D26" s="75"/>
      <c r="E26" s="76"/>
      <c r="F26" s="77"/>
      <c r="G26" s="78"/>
      <c r="H26" s="78"/>
      <c r="I26" s="78"/>
      <c r="J26" s="78"/>
      <c r="K26" s="78"/>
      <c r="L26" s="77"/>
      <c r="M26" s="158"/>
      <c r="N26" s="77"/>
      <c r="O26" s="159"/>
      <c r="P26" s="25" t="str">
        <f t="shared" si="2"/>
        <v/>
      </c>
      <c r="Q26" s="166" t="str">
        <f t="shared" si="3"/>
        <v/>
      </c>
      <c r="R26" s="178" t="str">
        <f t="shared" si="5"/>
        <v/>
      </c>
      <c r="S26" s="26" t="str">
        <f t="shared" si="4"/>
        <v/>
      </c>
    </row>
    <row r="27" spans="1:19" x14ac:dyDescent="0.25">
      <c r="A27" s="72">
        <v>13</v>
      </c>
      <c r="B27" s="73"/>
      <c r="C27" s="74"/>
      <c r="D27" s="75"/>
      <c r="E27" s="76"/>
      <c r="F27" s="77"/>
      <c r="G27" s="78"/>
      <c r="H27" s="78"/>
      <c r="I27" s="78"/>
      <c r="J27" s="78"/>
      <c r="K27" s="78"/>
      <c r="L27" s="77"/>
      <c r="M27" s="158"/>
      <c r="N27" s="77"/>
      <c r="O27" s="159"/>
      <c r="P27" s="25" t="str">
        <f t="shared" si="2"/>
        <v/>
      </c>
      <c r="Q27" s="166" t="str">
        <f t="shared" si="3"/>
        <v/>
      </c>
      <c r="R27" s="178" t="str">
        <f t="shared" si="5"/>
        <v/>
      </c>
      <c r="S27" s="26" t="str">
        <f t="shared" si="4"/>
        <v/>
      </c>
    </row>
    <row r="28" spans="1:19" x14ac:dyDescent="0.25">
      <c r="A28" s="72">
        <v>14</v>
      </c>
      <c r="B28" s="73"/>
      <c r="C28" s="74"/>
      <c r="D28" s="75"/>
      <c r="E28" s="76"/>
      <c r="F28" s="77"/>
      <c r="G28" s="78"/>
      <c r="H28" s="78"/>
      <c r="I28" s="78"/>
      <c r="J28" s="78"/>
      <c r="K28" s="78"/>
      <c r="L28" s="77"/>
      <c r="M28" s="158"/>
      <c r="N28" s="77"/>
      <c r="O28" s="159"/>
      <c r="P28" s="25" t="str">
        <f t="shared" si="2"/>
        <v/>
      </c>
      <c r="Q28" s="166" t="str">
        <f t="shared" si="3"/>
        <v/>
      </c>
      <c r="R28" s="178" t="str">
        <f t="shared" si="5"/>
        <v/>
      </c>
      <c r="S28" s="26" t="str">
        <f t="shared" si="4"/>
        <v/>
      </c>
    </row>
    <row r="29" spans="1:19" ht="15.75" thickBot="1" x14ac:dyDescent="0.3">
      <c r="A29" s="79">
        <v>15</v>
      </c>
      <c r="B29" s="80"/>
      <c r="C29" s="81"/>
      <c r="D29" s="82"/>
      <c r="E29" s="83"/>
      <c r="F29" s="84"/>
      <c r="G29" s="85"/>
      <c r="H29" s="85"/>
      <c r="I29" s="85"/>
      <c r="J29" s="85"/>
      <c r="K29" s="85"/>
      <c r="L29" s="84"/>
      <c r="M29" s="160"/>
      <c r="N29" s="84"/>
      <c r="O29" s="161"/>
      <c r="P29" s="27" t="str">
        <f t="shared" si="2"/>
        <v/>
      </c>
      <c r="Q29" s="168" t="str">
        <f t="shared" si="3"/>
        <v/>
      </c>
      <c r="R29" s="179" t="str">
        <f t="shared" si="5"/>
        <v/>
      </c>
      <c r="S29" s="28" t="str">
        <f t="shared" si="4"/>
        <v/>
      </c>
    </row>
    <row r="30" spans="1:19" x14ac:dyDescent="0.25">
      <c r="A30" s="86">
        <v>16</v>
      </c>
      <c r="B30" s="66"/>
      <c r="C30" s="67"/>
      <c r="D30" s="68"/>
      <c r="E30" s="69"/>
      <c r="F30" s="70"/>
      <c r="G30" s="71"/>
      <c r="H30" s="71"/>
      <c r="I30" s="71"/>
      <c r="J30" s="71"/>
      <c r="K30" s="71"/>
      <c r="L30" s="70"/>
      <c r="M30" s="156"/>
      <c r="N30" s="70"/>
      <c r="O30" s="157"/>
      <c r="P30" s="29" t="str">
        <f t="shared" si="2"/>
        <v/>
      </c>
      <c r="Q30" s="164" t="str">
        <f t="shared" si="3"/>
        <v/>
      </c>
      <c r="R30" s="177" t="str">
        <f t="shared" si="5"/>
        <v/>
      </c>
      <c r="S30" s="24" t="str">
        <f t="shared" si="4"/>
        <v/>
      </c>
    </row>
    <row r="31" spans="1:19" x14ac:dyDescent="0.25">
      <c r="A31" s="72">
        <v>17</v>
      </c>
      <c r="B31" s="73"/>
      <c r="C31" s="74"/>
      <c r="D31" s="75"/>
      <c r="E31" s="76"/>
      <c r="F31" s="77"/>
      <c r="G31" s="78"/>
      <c r="H31" s="78"/>
      <c r="I31" s="78"/>
      <c r="J31" s="78"/>
      <c r="K31" s="78"/>
      <c r="L31" s="77"/>
      <c r="M31" s="158"/>
      <c r="N31" s="77"/>
      <c r="O31" s="159"/>
      <c r="P31" s="25" t="str">
        <f t="shared" si="2"/>
        <v/>
      </c>
      <c r="Q31" s="166" t="str">
        <f t="shared" si="3"/>
        <v/>
      </c>
      <c r="R31" s="178" t="str">
        <f t="shared" si="5"/>
        <v/>
      </c>
      <c r="S31" s="26" t="str">
        <f t="shared" si="4"/>
        <v/>
      </c>
    </row>
    <row r="32" spans="1:19" x14ac:dyDescent="0.25">
      <c r="A32" s="72">
        <v>18</v>
      </c>
      <c r="B32" s="73"/>
      <c r="C32" s="74"/>
      <c r="D32" s="75"/>
      <c r="E32" s="76"/>
      <c r="F32" s="77"/>
      <c r="G32" s="78"/>
      <c r="H32" s="78"/>
      <c r="I32" s="78"/>
      <c r="J32" s="78"/>
      <c r="K32" s="78"/>
      <c r="L32" s="77"/>
      <c r="M32" s="158"/>
      <c r="N32" s="77"/>
      <c r="O32" s="159"/>
      <c r="P32" s="25" t="str">
        <f t="shared" si="2"/>
        <v/>
      </c>
      <c r="Q32" s="166" t="str">
        <f t="shared" si="3"/>
        <v/>
      </c>
      <c r="R32" s="178" t="str">
        <f t="shared" si="5"/>
        <v/>
      </c>
      <c r="S32" s="26" t="str">
        <f t="shared" si="4"/>
        <v/>
      </c>
    </row>
    <row r="33" spans="1:19" x14ac:dyDescent="0.25">
      <c r="A33" s="72">
        <v>19</v>
      </c>
      <c r="B33" s="73"/>
      <c r="C33" s="74"/>
      <c r="D33" s="75"/>
      <c r="E33" s="76"/>
      <c r="F33" s="77"/>
      <c r="G33" s="78"/>
      <c r="H33" s="78"/>
      <c r="I33" s="78"/>
      <c r="J33" s="78"/>
      <c r="K33" s="78"/>
      <c r="L33" s="77"/>
      <c r="M33" s="158"/>
      <c r="N33" s="77"/>
      <c r="O33" s="159"/>
      <c r="P33" s="25" t="str">
        <f t="shared" si="2"/>
        <v/>
      </c>
      <c r="Q33" s="166" t="str">
        <f t="shared" si="3"/>
        <v/>
      </c>
      <c r="R33" s="178" t="str">
        <f t="shared" si="5"/>
        <v/>
      </c>
      <c r="S33" s="26" t="str">
        <f t="shared" si="4"/>
        <v/>
      </c>
    </row>
    <row r="34" spans="1:19" ht="15.75" thickBot="1" x14ac:dyDescent="0.3">
      <c r="A34" s="87">
        <v>20</v>
      </c>
      <c r="B34" s="80"/>
      <c r="C34" s="81"/>
      <c r="D34" s="82"/>
      <c r="E34" s="83"/>
      <c r="F34" s="84"/>
      <c r="G34" s="85"/>
      <c r="H34" s="85"/>
      <c r="I34" s="85"/>
      <c r="J34" s="85"/>
      <c r="K34" s="85"/>
      <c r="L34" s="84"/>
      <c r="M34" s="160"/>
      <c r="N34" s="84"/>
      <c r="O34" s="161"/>
      <c r="P34" s="30" t="str">
        <f t="shared" si="2"/>
        <v/>
      </c>
      <c r="Q34" s="168" t="str">
        <f t="shared" si="3"/>
        <v/>
      </c>
      <c r="R34" s="179" t="str">
        <f t="shared" si="5"/>
        <v/>
      </c>
      <c r="S34" s="28" t="str">
        <f t="shared" si="4"/>
        <v/>
      </c>
    </row>
    <row r="35" spans="1:19" x14ac:dyDescent="0.25">
      <c r="A35" s="65">
        <v>21</v>
      </c>
      <c r="B35" s="66"/>
      <c r="C35" s="67"/>
      <c r="D35" s="68"/>
      <c r="E35" s="69"/>
      <c r="F35" s="70"/>
      <c r="G35" s="71"/>
      <c r="H35" s="71"/>
      <c r="I35" s="71"/>
      <c r="J35" s="71"/>
      <c r="K35" s="71"/>
      <c r="L35" s="70"/>
      <c r="M35" s="156"/>
      <c r="N35" s="70"/>
      <c r="O35" s="157"/>
      <c r="P35" s="23" t="str">
        <f t="shared" si="2"/>
        <v/>
      </c>
      <c r="Q35" s="164" t="str">
        <f t="shared" si="3"/>
        <v/>
      </c>
      <c r="R35" s="177" t="str">
        <f t="shared" si="5"/>
        <v/>
      </c>
      <c r="S35" s="24" t="str">
        <f t="shared" si="4"/>
        <v/>
      </c>
    </row>
    <row r="36" spans="1:19" x14ac:dyDescent="0.25">
      <c r="A36" s="72">
        <v>22</v>
      </c>
      <c r="B36" s="73"/>
      <c r="C36" s="74"/>
      <c r="D36" s="75"/>
      <c r="E36" s="76"/>
      <c r="F36" s="77"/>
      <c r="G36" s="78"/>
      <c r="H36" s="78"/>
      <c r="I36" s="78"/>
      <c r="J36" s="78"/>
      <c r="K36" s="78"/>
      <c r="L36" s="77"/>
      <c r="M36" s="158"/>
      <c r="N36" s="77"/>
      <c r="O36" s="159"/>
      <c r="P36" s="25" t="str">
        <f t="shared" si="2"/>
        <v/>
      </c>
      <c r="Q36" s="166" t="str">
        <f t="shared" si="3"/>
        <v/>
      </c>
      <c r="R36" s="178" t="str">
        <f t="shared" si="5"/>
        <v/>
      </c>
      <c r="S36" s="26" t="str">
        <f t="shared" si="4"/>
        <v/>
      </c>
    </row>
    <row r="37" spans="1:19" x14ac:dyDescent="0.25">
      <c r="A37" s="72">
        <v>23</v>
      </c>
      <c r="B37" s="73"/>
      <c r="C37" s="74"/>
      <c r="D37" s="75"/>
      <c r="E37" s="76"/>
      <c r="F37" s="77"/>
      <c r="G37" s="78"/>
      <c r="H37" s="78"/>
      <c r="I37" s="78"/>
      <c r="J37" s="78"/>
      <c r="K37" s="78"/>
      <c r="L37" s="77"/>
      <c r="M37" s="158"/>
      <c r="N37" s="77"/>
      <c r="O37" s="159"/>
      <c r="P37" s="25" t="str">
        <f t="shared" si="2"/>
        <v/>
      </c>
      <c r="Q37" s="166" t="str">
        <f t="shared" si="3"/>
        <v/>
      </c>
      <c r="R37" s="178" t="str">
        <f t="shared" si="5"/>
        <v/>
      </c>
      <c r="S37" s="26" t="str">
        <f t="shared" si="4"/>
        <v/>
      </c>
    </row>
    <row r="38" spans="1:19" x14ac:dyDescent="0.25">
      <c r="A38" s="72">
        <v>24</v>
      </c>
      <c r="B38" s="73"/>
      <c r="C38" s="74"/>
      <c r="D38" s="75"/>
      <c r="E38" s="76"/>
      <c r="F38" s="77"/>
      <c r="G38" s="78"/>
      <c r="H38" s="78"/>
      <c r="I38" s="78"/>
      <c r="J38" s="78"/>
      <c r="K38" s="78"/>
      <c r="L38" s="77"/>
      <c r="M38" s="158"/>
      <c r="N38" s="77"/>
      <c r="O38" s="159"/>
      <c r="P38" s="25" t="str">
        <f t="shared" si="2"/>
        <v/>
      </c>
      <c r="Q38" s="166" t="str">
        <f t="shared" si="3"/>
        <v/>
      </c>
      <c r="R38" s="178" t="str">
        <f t="shared" si="5"/>
        <v/>
      </c>
      <c r="S38" s="26" t="str">
        <f t="shared" si="4"/>
        <v/>
      </c>
    </row>
    <row r="39" spans="1:19" ht="15.75" thickBot="1" x14ac:dyDescent="0.3">
      <c r="A39" s="79">
        <v>25</v>
      </c>
      <c r="B39" s="80"/>
      <c r="C39" s="81"/>
      <c r="D39" s="82"/>
      <c r="E39" s="83"/>
      <c r="F39" s="84"/>
      <c r="G39" s="85"/>
      <c r="H39" s="85"/>
      <c r="I39" s="85"/>
      <c r="J39" s="85"/>
      <c r="K39" s="85"/>
      <c r="L39" s="84"/>
      <c r="M39" s="160"/>
      <c r="N39" s="84"/>
      <c r="O39" s="161"/>
      <c r="P39" s="27" t="str">
        <f t="shared" si="2"/>
        <v/>
      </c>
      <c r="Q39" s="168" t="str">
        <f t="shared" si="3"/>
        <v/>
      </c>
      <c r="R39" s="179" t="str">
        <f>IF(B39="","",IF(AND(SUM($D39)=0,COUNTA($E39:$O39)&gt;0),$D$57,IF(OR(E39&gt;E$11,F39&gt;F$11,G39&gt;G$11,H39&gt;H$11,I39&gt;I$11,J39&gt;J$11,K39&gt;K$11,L39&gt;L$11,M39&gt;M$11,N39&gt;N$11,O39&gt;O$11),$D$58,"нет")))</f>
        <v/>
      </c>
      <c r="S39" s="28" t="str">
        <f t="shared" si="4"/>
        <v/>
      </c>
    </row>
    <row r="40" spans="1:19" x14ac:dyDescent="0.25">
      <c r="A40" s="65">
        <v>26</v>
      </c>
      <c r="B40" s="66"/>
      <c r="C40" s="67"/>
      <c r="D40" s="68"/>
      <c r="E40" s="69"/>
      <c r="F40" s="70"/>
      <c r="G40" s="71"/>
      <c r="H40" s="71"/>
      <c r="I40" s="71"/>
      <c r="J40" s="71"/>
      <c r="K40" s="71"/>
      <c r="L40" s="70"/>
      <c r="M40" s="156"/>
      <c r="N40" s="70"/>
      <c r="O40" s="157"/>
      <c r="P40" s="23" t="str">
        <f t="shared" si="2"/>
        <v/>
      </c>
      <c r="Q40" s="164" t="str">
        <f t="shared" si="3"/>
        <v/>
      </c>
      <c r="R40" s="177" t="str">
        <f t="shared" si="5"/>
        <v/>
      </c>
      <c r="S40" s="24" t="str">
        <f t="shared" si="4"/>
        <v/>
      </c>
    </row>
    <row r="41" spans="1:19" x14ac:dyDescent="0.25">
      <c r="A41" s="72">
        <v>27</v>
      </c>
      <c r="B41" s="73"/>
      <c r="C41" s="74"/>
      <c r="D41" s="75"/>
      <c r="E41" s="76"/>
      <c r="F41" s="77"/>
      <c r="G41" s="78"/>
      <c r="H41" s="78"/>
      <c r="I41" s="78"/>
      <c r="J41" s="78"/>
      <c r="K41" s="78"/>
      <c r="L41" s="77"/>
      <c r="M41" s="158"/>
      <c r="N41" s="77"/>
      <c r="O41" s="159"/>
      <c r="P41" s="25" t="str">
        <f t="shared" si="2"/>
        <v/>
      </c>
      <c r="Q41" s="166" t="str">
        <f t="shared" si="3"/>
        <v/>
      </c>
      <c r="R41" s="178" t="str">
        <f t="shared" si="5"/>
        <v/>
      </c>
      <c r="S41" s="26" t="str">
        <f t="shared" si="4"/>
        <v/>
      </c>
    </row>
    <row r="42" spans="1:19" x14ac:dyDescent="0.25">
      <c r="A42" s="72">
        <v>28</v>
      </c>
      <c r="B42" s="73"/>
      <c r="C42" s="74"/>
      <c r="D42" s="75"/>
      <c r="E42" s="76"/>
      <c r="F42" s="77"/>
      <c r="G42" s="78"/>
      <c r="H42" s="78"/>
      <c r="I42" s="78"/>
      <c r="J42" s="78"/>
      <c r="K42" s="78"/>
      <c r="L42" s="77"/>
      <c r="M42" s="158"/>
      <c r="N42" s="77"/>
      <c r="O42" s="159"/>
      <c r="P42" s="25" t="str">
        <f t="shared" si="2"/>
        <v/>
      </c>
      <c r="Q42" s="166" t="str">
        <f t="shared" si="3"/>
        <v/>
      </c>
      <c r="R42" s="178" t="str">
        <f t="shared" si="5"/>
        <v/>
      </c>
      <c r="S42" s="26" t="str">
        <f t="shared" si="4"/>
        <v/>
      </c>
    </row>
    <row r="43" spans="1:19" x14ac:dyDescent="0.25">
      <c r="A43" s="72">
        <v>29</v>
      </c>
      <c r="B43" s="73"/>
      <c r="C43" s="74"/>
      <c r="D43" s="75"/>
      <c r="E43" s="76"/>
      <c r="F43" s="77"/>
      <c r="G43" s="78"/>
      <c r="H43" s="78"/>
      <c r="I43" s="78"/>
      <c r="J43" s="78"/>
      <c r="K43" s="78"/>
      <c r="L43" s="77"/>
      <c r="M43" s="158"/>
      <c r="N43" s="77"/>
      <c r="O43" s="159"/>
      <c r="P43" s="25" t="str">
        <f t="shared" si="2"/>
        <v/>
      </c>
      <c r="Q43" s="166" t="str">
        <f t="shared" si="3"/>
        <v/>
      </c>
      <c r="R43" s="178" t="str">
        <f t="shared" si="5"/>
        <v/>
      </c>
      <c r="S43" s="26" t="str">
        <f t="shared" si="4"/>
        <v/>
      </c>
    </row>
    <row r="44" spans="1:19" ht="15.75" thickBot="1" x14ac:dyDescent="0.3">
      <c r="A44" s="79">
        <v>30</v>
      </c>
      <c r="B44" s="80"/>
      <c r="C44" s="81"/>
      <c r="D44" s="82"/>
      <c r="E44" s="83"/>
      <c r="F44" s="84"/>
      <c r="G44" s="85"/>
      <c r="H44" s="85"/>
      <c r="I44" s="85"/>
      <c r="J44" s="85"/>
      <c r="K44" s="85"/>
      <c r="L44" s="84"/>
      <c r="M44" s="160"/>
      <c r="N44" s="84"/>
      <c r="O44" s="161"/>
      <c r="P44" s="27" t="str">
        <f t="shared" si="2"/>
        <v/>
      </c>
      <c r="Q44" s="168" t="str">
        <f t="shared" si="3"/>
        <v/>
      </c>
      <c r="R44" s="179" t="str">
        <f t="shared" si="5"/>
        <v/>
      </c>
      <c r="S44" s="28" t="str">
        <f t="shared" si="4"/>
        <v/>
      </c>
    </row>
    <row r="45" spans="1:19" x14ac:dyDescent="0.25">
      <c r="A45" s="65">
        <v>31</v>
      </c>
      <c r="B45" s="66"/>
      <c r="C45" s="67"/>
      <c r="D45" s="68"/>
      <c r="E45" s="69"/>
      <c r="F45" s="70"/>
      <c r="G45" s="71"/>
      <c r="H45" s="71"/>
      <c r="I45" s="71"/>
      <c r="J45" s="71"/>
      <c r="K45" s="71"/>
      <c r="L45" s="70"/>
      <c r="M45" s="156"/>
      <c r="N45" s="70"/>
      <c r="O45" s="157"/>
      <c r="P45" s="23" t="str">
        <f t="shared" si="2"/>
        <v/>
      </c>
      <c r="Q45" s="164" t="str">
        <f t="shared" si="3"/>
        <v/>
      </c>
      <c r="R45" s="177" t="str">
        <f t="shared" si="5"/>
        <v/>
      </c>
      <c r="S45" s="24" t="str">
        <f t="shared" si="4"/>
        <v/>
      </c>
    </row>
    <row r="46" spans="1:19" x14ac:dyDescent="0.25">
      <c r="A46" s="72">
        <v>32</v>
      </c>
      <c r="B46" s="73"/>
      <c r="C46" s="74"/>
      <c r="D46" s="75"/>
      <c r="E46" s="76"/>
      <c r="F46" s="77"/>
      <c r="G46" s="78"/>
      <c r="H46" s="78"/>
      <c r="I46" s="78"/>
      <c r="J46" s="78"/>
      <c r="K46" s="78"/>
      <c r="L46" s="77"/>
      <c r="M46" s="158"/>
      <c r="N46" s="77"/>
      <c r="O46" s="159"/>
      <c r="P46" s="25" t="str">
        <f t="shared" si="2"/>
        <v/>
      </c>
      <c r="Q46" s="166" t="str">
        <f t="shared" si="3"/>
        <v/>
      </c>
      <c r="R46" s="178" t="str">
        <f t="shared" si="5"/>
        <v/>
      </c>
      <c r="S46" s="26" t="str">
        <f t="shared" si="4"/>
        <v/>
      </c>
    </row>
    <row r="47" spans="1:19" x14ac:dyDescent="0.25">
      <c r="A47" s="72">
        <v>33</v>
      </c>
      <c r="B47" s="73"/>
      <c r="C47" s="74"/>
      <c r="D47" s="75"/>
      <c r="E47" s="76"/>
      <c r="F47" s="77"/>
      <c r="G47" s="78"/>
      <c r="H47" s="78"/>
      <c r="I47" s="78"/>
      <c r="J47" s="78"/>
      <c r="K47" s="78"/>
      <c r="L47" s="77"/>
      <c r="M47" s="158"/>
      <c r="N47" s="77"/>
      <c r="O47" s="159"/>
      <c r="P47" s="25" t="str">
        <f t="shared" si="2"/>
        <v/>
      </c>
      <c r="Q47" s="166" t="str">
        <f t="shared" si="3"/>
        <v/>
      </c>
      <c r="R47" s="178" t="str">
        <f t="shared" si="5"/>
        <v/>
      </c>
      <c r="S47" s="26" t="str">
        <f t="shared" si="4"/>
        <v/>
      </c>
    </row>
    <row r="48" spans="1:19" x14ac:dyDescent="0.25">
      <c r="A48" s="72">
        <v>34</v>
      </c>
      <c r="B48" s="73"/>
      <c r="C48" s="74"/>
      <c r="D48" s="75"/>
      <c r="E48" s="76"/>
      <c r="F48" s="77"/>
      <c r="G48" s="78"/>
      <c r="H48" s="78"/>
      <c r="I48" s="78"/>
      <c r="J48" s="78"/>
      <c r="K48" s="78"/>
      <c r="L48" s="77"/>
      <c r="M48" s="158"/>
      <c r="N48" s="77"/>
      <c r="O48" s="159"/>
      <c r="P48" s="25" t="str">
        <f t="shared" si="2"/>
        <v/>
      </c>
      <c r="Q48" s="166" t="str">
        <f t="shared" si="3"/>
        <v/>
      </c>
      <c r="R48" s="178" t="str">
        <f t="shared" si="5"/>
        <v/>
      </c>
      <c r="S48" s="26" t="str">
        <f t="shared" si="4"/>
        <v/>
      </c>
    </row>
    <row r="49" spans="1:19" ht="15.75" thickBot="1" x14ac:dyDescent="0.3">
      <c r="A49" s="79">
        <v>35</v>
      </c>
      <c r="B49" s="80"/>
      <c r="C49" s="81"/>
      <c r="D49" s="82"/>
      <c r="E49" s="83"/>
      <c r="F49" s="84"/>
      <c r="G49" s="85"/>
      <c r="H49" s="85"/>
      <c r="I49" s="85"/>
      <c r="J49" s="85"/>
      <c r="K49" s="85"/>
      <c r="L49" s="84"/>
      <c r="M49" s="160"/>
      <c r="N49" s="84"/>
      <c r="O49" s="161"/>
      <c r="P49" s="27" t="str">
        <f t="shared" si="2"/>
        <v/>
      </c>
      <c r="Q49" s="168" t="str">
        <f t="shared" si="3"/>
        <v/>
      </c>
      <c r="R49" s="179" t="str">
        <f t="shared" si="5"/>
        <v/>
      </c>
      <c r="S49" s="28" t="str">
        <f t="shared" si="4"/>
        <v/>
      </c>
    </row>
    <row r="50" spans="1:19" x14ac:dyDescent="0.25">
      <c r="A50" s="65">
        <v>36</v>
      </c>
      <c r="B50" s="66"/>
      <c r="C50" s="67"/>
      <c r="D50" s="68"/>
      <c r="E50" s="69"/>
      <c r="F50" s="70"/>
      <c r="G50" s="71"/>
      <c r="H50" s="71"/>
      <c r="I50" s="71"/>
      <c r="J50" s="71"/>
      <c r="K50" s="71"/>
      <c r="L50" s="70"/>
      <c r="M50" s="156"/>
      <c r="N50" s="70"/>
      <c r="O50" s="157"/>
      <c r="P50" s="23" t="str">
        <f t="shared" si="2"/>
        <v/>
      </c>
      <c r="Q50" s="164" t="str">
        <f t="shared" si="3"/>
        <v/>
      </c>
      <c r="R50" s="177" t="str">
        <f t="shared" si="5"/>
        <v/>
      </c>
      <c r="S50" s="24" t="str">
        <f t="shared" si="4"/>
        <v/>
      </c>
    </row>
    <row r="51" spans="1:19" x14ac:dyDescent="0.25">
      <c r="A51" s="72">
        <v>37</v>
      </c>
      <c r="B51" s="73"/>
      <c r="C51" s="74"/>
      <c r="D51" s="75"/>
      <c r="E51" s="76"/>
      <c r="F51" s="77"/>
      <c r="G51" s="78"/>
      <c r="H51" s="78"/>
      <c r="I51" s="78"/>
      <c r="J51" s="78"/>
      <c r="K51" s="78"/>
      <c r="L51" s="77"/>
      <c r="M51" s="158"/>
      <c r="N51" s="77"/>
      <c r="O51" s="159"/>
      <c r="P51" s="25" t="str">
        <f t="shared" si="2"/>
        <v/>
      </c>
      <c r="Q51" s="166" t="str">
        <f t="shared" si="3"/>
        <v/>
      </c>
      <c r="R51" s="178" t="str">
        <f t="shared" si="5"/>
        <v/>
      </c>
      <c r="S51" s="26" t="str">
        <f t="shared" si="4"/>
        <v/>
      </c>
    </row>
    <row r="52" spans="1:19" x14ac:dyDescent="0.25">
      <c r="A52" s="72">
        <v>38</v>
      </c>
      <c r="B52" s="73"/>
      <c r="C52" s="74"/>
      <c r="D52" s="75"/>
      <c r="E52" s="76"/>
      <c r="F52" s="77"/>
      <c r="G52" s="78"/>
      <c r="H52" s="78"/>
      <c r="I52" s="78"/>
      <c r="J52" s="78"/>
      <c r="K52" s="78"/>
      <c r="L52" s="77"/>
      <c r="M52" s="158"/>
      <c r="N52" s="77"/>
      <c r="O52" s="159"/>
      <c r="P52" s="25" t="str">
        <f t="shared" si="2"/>
        <v/>
      </c>
      <c r="Q52" s="166" t="str">
        <f t="shared" si="3"/>
        <v/>
      </c>
      <c r="R52" s="178" t="str">
        <f t="shared" si="5"/>
        <v/>
      </c>
      <c r="S52" s="26" t="str">
        <f t="shared" si="4"/>
        <v/>
      </c>
    </row>
    <row r="53" spans="1:19" x14ac:dyDescent="0.25">
      <c r="A53" s="72">
        <v>39</v>
      </c>
      <c r="B53" s="73"/>
      <c r="C53" s="74"/>
      <c r="D53" s="75"/>
      <c r="E53" s="76"/>
      <c r="F53" s="77"/>
      <c r="G53" s="78"/>
      <c r="H53" s="78"/>
      <c r="I53" s="78"/>
      <c r="J53" s="78"/>
      <c r="K53" s="78"/>
      <c r="L53" s="77"/>
      <c r="M53" s="158"/>
      <c r="N53" s="77"/>
      <c r="O53" s="159"/>
      <c r="P53" s="25" t="str">
        <f t="shared" si="2"/>
        <v/>
      </c>
      <c r="Q53" s="166" t="str">
        <f t="shared" si="3"/>
        <v/>
      </c>
      <c r="R53" s="178" t="str">
        <f t="shared" si="5"/>
        <v/>
      </c>
      <c r="S53" s="26" t="str">
        <f t="shared" si="4"/>
        <v/>
      </c>
    </row>
    <row r="54" spans="1:19" ht="15.75" thickBot="1" x14ac:dyDescent="0.3">
      <c r="A54" s="79">
        <v>40</v>
      </c>
      <c r="B54" s="80"/>
      <c r="C54" s="81"/>
      <c r="D54" s="82"/>
      <c r="E54" s="83"/>
      <c r="F54" s="84"/>
      <c r="G54" s="85"/>
      <c r="H54" s="85"/>
      <c r="I54" s="85"/>
      <c r="J54" s="85"/>
      <c r="K54" s="85"/>
      <c r="L54" s="84"/>
      <c r="M54" s="160"/>
      <c r="N54" s="84"/>
      <c r="O54" s="161"/>
      <c r="P54" s="27" t="str">
        <f t="shared" si="2"/>
        <v/>
      </c>
      <c r="Q54" s="168" t="str">
        <f t="shared" si="3"/>
        <v/>
      </c>
      <c r="R54" s="179" t="str">
        <f t="shared" si="5"/>
        <v/>
      </c>
      <c r="S54" s="28" t="str">
        <f t="shared" si="4"/>
        <v/>
      </c>
    </row>
    <row r="56" spans="1:19" x14ac:dyDescent="0.25">
      <c r="B56" s="9" t="s">
        <v>92</v>
      </c>
      <c r="D56" s="9" t="s">
        <v>88</v>
      </c>
    </row>
    <row r="57" spans="1:19" x14ac:dyDescent="0.25">
      <c r="B57" s="9">
        <v>1</v>
      </c>
      <c r="D57" s="9" t="s">
        <v>87</v>
      </c>
    </row>
    <row r="58" spans="1:19" x14ac:dyDescent="0.25">
      <c r="B58" s="9">
        <v>2</v>
      </c>
      <c r="D58" s="9" t="s">
        <v>89</v>
      </c>
    </row>
    <row r="59" spans="1:19" x14ac:dyDescent="0.25">
      <c r="A59" s="31"/>
    </row>
  </sheetData>
  <sheetProtection password="A925" sheet="1" objects="1" scenarios="1" formatColumns="0" formatRows="0"/>
  <conditionalFormatting sqref="E15:O54">
    <cfRule type="expression" dxfId="49" priority="14" stopIfTrue="1">
      <formula>E15&gt;E$11</formula>
    </cfRule>
  </conditionalFormatting>
  <conditionalFormatting sqref="D6 E5 N1 P1">
    <cfRule type="containsBlanks" dxfId="48" priority="13" stopIfTrue="1">
      <formula>LEN(TRIM(D1))=0</formula>
    </cfRule>
  </conditionalFormatting>
  <conditionalFormatting sqref="C15:C54">
    <cfRule type="expression" dxfId="47" priority="396">
      <formula>AND(SUM($D15:$O15)&lt;&gt;0,$C15="")</formula>
    </cfRule>
  </conditionalFormatting>
  <conditionalFormatting sqref="D15:O54">
    <cfRule type="expression" dxfId="46" priority="397" stopIfTrue="1">
      <formula>AND($B15&lt;&gt;"",$C15="да",$D15="")</formula>
    </cfRule>
    <cfRule type="expression" dxfId="45" priority="398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O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view="pageBreakPreview" zoomScale="90" zoomScaleNormal="100" zoomScaleSheetLayoutView="90" workbookViewId="0">
      <selection activeCell="B15" sqref="B15:O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63" t="s">
        <v>137</v>
      </c>
      <c r="N1" s="89"/>
      <c r="O1" s="32" t="s">
        <v>15</v>
      </c>
      <c r="P1" s="90"/>
      <c r="R1" s="36" t="s">
        <v>0</v>
      </c>
    </row>
    <row r="2" spans="1:19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S2" s="9" t="s">
        <v>8</v>
      </c>
    </row>
    <row r="3" spans="1:19" x14ac:dyDescent="0.25">
      <c r="A3" s="32"/>
      <c r="B3" s="32"/>
      <c r="C3" s="34"/>
      <c r="D3" s="34" t="s">
        <v>5</v>
      </c>
      <c r="E3" s="35" t="s">
        <v>142</v>
      </c>
      <c r="F3" s="35"/>
      <c r="G3" s="35"/>
      <c r="H3" s="35"/>
      <c r="I3" s="35"/>
      <c r="J3" s="35"/>
      <c r="K3" s="35"/>
      <c r="L3" s="35"/>
      <c r="M3" s="32"/>
      <c r="N3" s="32"/>
      <c r="O3" s="32"/>
      <c r="P3" s="32"/>
      <c r="Q3" s="32"/>
      <c r="R3" s="32"/>
      <c r="S3" s="9" t="s">
        <v>23</v>
      </c>
    </row>
    <row r="4" spans="1:19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9" t="s">
        <v>107</v>
      </c>
    </row>
    <row r="5" spans="1:19" x14ac:dyDescent="0.25">
      <c r="A5" s="44"/>
      <c r="B5" s="44"/>
      <c r="C5" s="44"/>
      <c r="D5" s="34" t="s">
        <v>106</v>
      </c>
      <c r="E5" s="88"/>
      <c r="F5" s="35"/>
      <c r="G5" s="35"/>
      <c r="H5" s="35"/>
      <c r="I5" s="35"/>
      <c r="J5" s="35"/>
      <c r="K5" s="35"/>
      <c r="L5" s="35"/>
      <c r="M5" s="32"/>
      <c r="N5" s="32"/>
      <c r="O5" s="32"/>
      <c r="P5" s="11" t="s">
        <v>13</v>
      </c>
      <c r="Q5" s="11" t="s">
        <v>97</v>
      </c>
      <c r="S5" s="9" t="s">
        <v>108</v>
      </c>
    </row>
    <row r="6" spans="1:19" x14ac:dyDescent="0.25">
      <c r="A6" s="12"/>
      <c r="B6" s="55" t="s">
        <v>8</v>
      </c>
      <c r="D6" s="88"/>
      <c r="E6" s="10"/>
      <c r="F6" s="10"/>
      <c r="O6" s="11"/>
      <c r="P6" s="13" t="s">
        <v>127</v>
      </c>
      <c r="Q6" s="13"/>
      <c r="S6" s="9" t="s">
        <v>109</v>
      </c>
    </row>
    <row r="7" spans="1:19" x14ac:dyDescent="0.25">
      <c r="A7" s="14"/>
      <c r="B7" s="9" t="s">
        <v>10</v>
      </c>
      <c r="O7" s="15"/>
      <c r="P7" s="15">
        <v>15</v>
      </c>
      <c r="Q7" s="13" t="s">
        <v>98</v>
      </c>
      <c r="S7" s="9" t="s">
        <v>110</v>
      </c>
    </row>
    <row r="8" spans="1:19" x14ac:dyDescent="0.25">
      <c r="A8" s="14"/>
      <c r="B8" s="9" t="s">
        <v>14</v>
      </c>
      <c r="O8" s="15"/>
      <c r="P8" s="15">
        <v>12</v>
      </c>
      <c r="Q8" s="13" t="s">
        <v>99</v>
      </c>
      <c r="S8" s="9" t="s">
        <v>111</v>
      </c>
    </row>
    <row r="9" spans="1:19" x14ac:dyDescent="0.25">
      <c r="A9" s="14"/>
      <c r="B9" s="16" t="s">
        <v>11</v>
      </c>
      <c r="O9" s="15"/>
      <c r="P9" s="15">
        <v>8</v>
      </c>
      <c r="Q9" s="13" t="s">
        <v>100</v>
      </c>
      <c r="S9" s="9" t="s">
        <v>112</v>
      </c>
    </row>
    <row r="10" spans="1:19" x14ac:dyDescent="0.25">
      <c r="A10" s="14"/>
      <c r="B10" s="9" t="s">
        <v>81</v>
      </c>
      <c r="O10" s="15"/>
      <c r="P10" s="15">
        <v>0</v>
      </c>
      <c r="Q10" s="13" t="s">
        <v>101</v>
      </c>
      <c r="R10" s="17"/>
      <c r="S10" s="17"/>
    </row>
    <row r="11" spans="1:19" x14ac:dyDescent="0.25">
      <c r="A11" s="12"/>
      <c r="B11" s="13"/>
      <c r="C11" s="13"/>
      <c r="D11" s="11" t="s">
        <v>12</v>
      </c>
      <c r="E11" s="48">
        <v>1</v>
      </c>
      <c r="F11" s="48">
        <v>1</v>
      </c>
      <c r="G11" s="48">
        <v>1</v>
      </c>
      <c r="H11" s="48">
        <v>1</v>
      </c>
      <c r="I11" s="48">
        <v>1</v>
      </c>
      <c r="J11" s="48">
        <v>1</v>
      </c>
      <c r="K11" s="48">
        <v>1</v>
      </c>
      <c r="L11" s="48">
        <v>1</v>
      </c>
      <c r="M11" s="48">
        <v>1</v>
      </c>
      <c r="N11" s="48">
        <v>2</v>
      </c>
      <c r="O11" s="48">
        <v>5</v>
      </c>
      <c r="R11" s="17"/>
      <c r="S11" s="18" t="s">
        <v>16</v>
      </c>
    </row>
    <row r="12" spans="1:19" x14ac:dyDescent="0.25">
      <c r="A12" s="12"/>
      <c r="B12" s="13"/>
      <c r="C12" s="13"/>
      <c r="D12" s="11" t="s">
        <v>113</v>
      </c>
      <c r="E12" s="185" t="str">
        <f t="shared" ref="E12:J12" si="0">IF(COUNTIF($D$15:$D$54,"&gt;0")=0,"",SUMIFS(E$15:E$54,$D$15:$D$54,"&gt;0")/COUNTIF($D$15:$D$54,"&gt;0"))</f>
        <v/>
      </c>
      <c r="F12" s="185" t="str">
        <f t="shared" si="0"/>
        <v/>
      </c>
      <c r="G12" s="185" t="str">
        <f t="shared" si="0"/>
        <v/>
      </c>
      <c r="H12" s="185" t="str">
        <f t="shared" si="0"/>
        <v/>
      </c>
      <c r="I12" s="185" t="str">
        <f t="shared" si="0"/>
        <v/>
      </c>
      <c r="J12" s="185" t="str">
        <f t="shared" si="0"/>
        <v/>
      </c>
      <c r="K12" s="185" t="str">
        <f>IF(COUNTIF($D$15:$D$54,"&gt;0")=0,"",SUMIFS(K$15:K$54,$D$15:$D$54,"&gt;0")/COUNTIF($D$15:$D$54,"&gt;0"))</f>
        <v/>
      </c>
      <c r="L12" s="185" t="str">
        <f>IF(COUNTIF($D$15:$D$54,"&gt;0")=0,"",SUMIFS(L$15:L$54,$D$15:$D$54,"&gt;0")/COUNTIF($D$15:$D$54,"&gt;0"))</f>
        <v/>
      </c>
      <c r="M12" s="185" t="str">
        <f>IF(COUNTIF($D$15:$D$54,"&gt;0")=0,"",SUMIFS(M$15:M$54,$D$15:$D$54,"&gt;0")/COUNTIF($D$15:$D$54,"&gt;0"))</f>
        <v/>
      </c>
      <c r="N12" s="185" t="str">
        <f>IF(COUNTIF($D$15:$D$54,"&gt;0")=0,"",SUMIFS(N$15:N$54,$D$15:$D$54,"&gt;0")/COUNTIF($D$15:$D$54,"&gt;0"))</f>
        <v/>
      </c>
      <c r="O12" s="185" t="str">
        <f>IF(COUNTIF($D$15:$D$54,"&gt;0")=0,"",SUMIFS(O$15:O$54,$D$15:$D$54,"&gt;0")/COUNTIF($D$15:$D$54,"&gt;0"))</f>
        <v/>
      </c>
      <c r="R12" s="17"/>
      <c r="S12" s="18"/>
    </row>
    <row r="13" spans="1:19" ht="15.75" thickBot="1" x14ac:dyDescent="0.3">
      <c r="A13" s="12"/>
      <c r="B13" s="49"/>
      <c r="C13" s="49"/>
      <c r="D13" s="50" t="s">
        <v>114</v>
      </c>
      <c r="E13" s="186" t="str">
        <f t="shared" ref="E13:O13" si="1">IF(COUNTIF($D$15:$D$54,"&gt;0")=0,"",E12/E11)</f>
        <v/>
      </c>
      <c r="F13" s="186" t="str">
        <f t="shared" si="1"/>
        <v/>
      </c>
      <c r="G13" s="186" t="str">
        <f t="shared" si="1"/>
        <v/>
      </c>
      <c r="H13" s="186" t="str">
        <f t="shared" si="1"/>
        <v/>
      </c>
      <c r="I13" s="186" t="str">
        <f t="shared" si="1"/>
        <v/>
      </c>
      <c r="J13" s="186" t="str">
        <f t="shared" si="1"/>
        <v/>
      </c>
      <c r="K13" s="186" t="str">
        <f t="shared" si="1"/>
        <v/>
      </c>
      <c r="L13" s="186" t="str">
        <f t="shared" si="1"/>
        <v/>
      </c>
      <c r="M13" s="186" t="str">
        <f t="shared" si="1"/>
        <v/>
      </c>
      <c r="N13" s="186" t="str">
        <f t="shared" si="1"/>
        <v/>
      </c>
      <c r="O13" s="186" t="str">
        <f t="shared" si="1"/>
        <v/>
      </c>
      <c r="R13" s="17"/>
      <c r="S13" s="18"/>
    </row>
    <row r="14" spans="1:19" ht="60.75" thickBot="1" x14ac:dyDescent="0.3">
      <c r="A14" s="51" t="s">
        <v>1</v>
      </c>
      <c r="B14" s="52" t="s">
        <v>2</v>
      </c>
      <c r="C14" s="53" t="s">
        <v>128</v>
      </c>
      <c r="D14" s="54" t="s">
        <v>3</v>
      </c>
      <c r="E14" s="45">
        <v>1</v>
      </c>
      <c r="F14" s="46">
        <v>2</v>
      </c>
      <c r="G14" s="47">
        <v>3</v>
      </c>
      <c r="H14" s="47">
        <v>4</v>
      </c>
      <c r="I14" s="47">
        <v>5</v>
      </c>
      <c r="J14" s="47">
        <v>6</v>
      </c>
      <c r="K14" s="47">
        <v>7</v>
      </c>
      <c r="L14" s="46">
        <v>8</v>
      </c>
      <c r="M14" s="154">
        <v>9</v>
      </c>
      <c r="N14" s="46">
        <v>10</v>
      </c>
      <c r="O14" s="155">
        <v>11</v>
      </c>
      <c r="P14" s="19" t="s">
        <v>4</v>
      </c>
      <c r="Q14" s="20" t="str">
        <f>Q5</f>
        <v>Оценка</v>
      </c>
      <c r="R14" s="21" t="s">
        <v>91</v>
      </c>
      <c r="S14" s="22" t="s">
        <v>90</v>
      </c>
    </row>
    <row r="15" spans="1:19" x14ac:dyDescent="0.25">
      <c r="A15" s="65">
        <v>1</v>
      </c>
      <c r="B15" s="66"/>
      <c r="C15" s="67"/>
      <c r="D15" s="68"/>
      <c r="E15" s="69"/>
      <c r="F15" s="70"/>
      <c r="G15" s="71"/>
      <c r="H15" s="71"/>
      <c r="I15" s="71"/>
      <c r="J15" s="71"/>
      <c r="K15" s="71"/>
      <c r="L15" s="70"/>
      <c r="M15" s="156"/>
      <c r="N15" s="70"/>
      <c r="O15" s="157"/>
      <c r="P15" s="23" t="str">
        <f t="shared" ref="P15:P54" si="2">IF(SUM(D15)&gt;0,SUM(E15:O15),"")</f>
        <v/>
      </c>
      <c r="Q15" s="164" t="str">
        <f>IF(SUM(D15)&gt;0,IF(P15&gt;=$P$7,$Q$7,IF(P15&gt;=$P$8,$Q$8,IF(P15&gt;=$P$9,$Q$9,$Q$10))),"")</f>
        <v/>
      </c>
      <c r="R15" s="177" t="str">
        <f>IF(B15="","",IF(AND(SUM($D15)=0,COUNTA($E15:$O15)&gt;0),$D$57,IF(OR(E15&gt;E$11,F15&gt;F$11,G15&gt;G$11,H15&gt;H$11,I15&gt;I$11,J15&gt;J$11,K15&gt;K$11,L15&gt;L$11,M15&gt;M$11,N15&gt;N$11,O15&gt;O$11),$D$58,"нет")))</f>
        <v/>
      </c>
      <c r="S15" s="24" t="str">
        <f>IF(R15="","",IF(R15="нет",0,1))</f>
        <v/>
      </c>
    </row>
    <row r="16" spans="1:19" x14ac:dyDescent="0.25">
      <c r="A16" s="72">
        <v>2</v>
      </c>
      <c r="B16" s="73"/>
      <c r="C16" s="74"/>
      <c r="D16" s="75"/>
      <c r="E16" s="76"/>
      <c r="F16" s="77"/>
      <c r="G16" s="78"/>
      <c r="H16" s="78"/>
      <c r="I16" s="78"/>
      <c r="J16" s="78"/>
      <c r="K16" s="78"/>
      <c r="L16" s="77"/>
      <c r="M16" s="158"/>
      <c r="N16" s="77"/>
      <c r="O16" s="159"/>
      <c r="P16" s="25" t="str">
        <f t="shared" si="2"/>
        <v/>
      </c>
      <c r="Q16" s="166" t="str">
        <f t="shared" ref="Q16:Q54" si="3">IF(SUM(D16)&gt;0,IF(P16&gt;=$P$7,$Q$7,IF(P16&gt;=$P$8,$Q$8,IF(P16&gt;=$P$9,$Q$9,$Q$10))),"")</f>
        <v/>
      </c>
      <c r="R16" s="178" t="str">
        <f>IF(B16="","",IF(AND(SUM($D16)=0,COUNTA($E16:$O16)&gt;0),$D$57,IF(OR(E16&gt;E$11,F16&gt;F$11,G16&gt;G$11,H16&gt;H$11,I16&gt;I$11,J16&gt;J$11,K16&gt;K$11,L16&gt;L$11,M16&gt;M$11,N16&gt;N$11,O16&gt;O$11),$D$58,"нет")))</f>
        <v/>
      </c>
      <c r="S16" s="26" t="str">
        <f t="shared" ref="S16:S54" si="4">IF(R16="","",IF(R16="нет",0,1))</f>
        <v/>
      </c>
    </row>
    <row r="17" spans="1:19" x14ac:dyDescent="0.25">
      <c r="A17" s="72">
        <v>3</v>
      </c>
      <c r="B17" s="73"/>
      <c r="C17" s="74"/>
      <c r="D17" s="75"/>
      <c r="E17" s="76"/>
      <c r="F17" s="77"/>
      <c r="G17" s="78"/>
      <c r="H17" s="78"/>
      <c r="I17" s="78"/>
      <c r="J17" s="78"/>
      <c r="K17" s="78"/>
      <c r="L17" s="77"/>
      <c r="M17" s="158"/>
      <c r="N17" s="77"/>
      <c r="O17" s="159"/>
      <c r="P17" s="25" t="str">
        <f t="shared" si="2"/>
        <v/>
      </c>
      <c r="Q17" s="166" t="str">
        <f t="shared" si="3"/>
        <v/>
      </c>
      <c r="R17" s="178" t="str">
        <f>IF(B17="","",IF(AND(SUM($D17)=0,COUNTA($E17:$O17)&gt;0),$D$57,IF(OR(E17&gt;E$11,F17&gt;F$11,G17&gt;G$11,H17&gt;H$11,I17&gt;I$11,J17&gt;J$11,K17&gt;K$11,L17&gt;L$11,M17&gt;M$11,N17&gt;N$11,O17&gt;O$11),$D$58,"нет")))</f>
        <v/>
      </c>
      <c r="S17" s="26" t="str">
        <f t="shared" si="4"/>
        <v/>
      </c>
    </row>
    <row r="18" spans="1:19" x14ac:dyDescent="0.25">
      <c r="A18" s="72">
        <v>4</v>
      </c>
      <c r="B18" s="73"/>
      <c r="C18" s="74"/>
      <c r="D18" s="75"/>
      <c r="E18" s="76"/>
      <c r="F18" s="77"/>
      <c r="G18" s="78"/>
      <c r="H18" s="78"/>
      <c r="I18" s="78"/>
      <c r="J18" s="78"/>
      <c r="K18" s="78"/>
      <c r="L18" s="77"/>
      <c r="M18" s="158"/>
      <c r="N18" s="77"/>
      <c r="O18" s="159"/>
      <c r="P18" s="25" t="str">
        <f t="shared" si="2"/>
        <v/>
      </c>
      <c r="Q18" s="166" t="str">
        <f t="shared" si="3"/>
        <v/>
      </c>
      <c r="R18" s="178" t="str">
        <f>IF(B18="","",IF(AND(SUM($D18)=0,COUNTA($E18:$O18)&gt;0),$D$57,IF(OR(E18&gt;E$11,F18&gt;F$11,G18&gt;G$11,H18&gt;H$11,I18&gt;I$11,J18&gt;J$11,K18&gt;K$11,L18&gt;L$11,M18&gt;M$11,N18&gt;N$11,O18&gt;O$11),$D$58,"нет")))</f>
        <v/>
      </c>
      <c r="S18" s="26" t="str">
        <f t="shared" si="4"/>
        <v/>
      </c>
    </row>
    <row r="19" spans="1:19" ht="15.75" thickBot="1" x14ac:dyDescent="0.3">
      <c r="A19" s="79">
        <v>5</v>
      </c>
      <c r="B19" s="80"/>
      <c r="C19" s="81"/>
      <c r="D19" s="82"/>
      <c r="E19" s="83"/>
      <c r="F19" s="84"/>
      <c r="G19" s="85"/>
      <c r="H19" s="85"/>
      <c r="I19" s="85"/>
      <c r="J19" s="85"/>
      <c r="K19" s="85"/>
      <c r="L19" s="84"/>
      <c r="M19" s="160"/>
      <c r="N19" s="84"/>
      <c r="O19" s="161"/>
      <c r="P19" s="27" t="str">
        <f t="shared" si="2"/>
        <v/>
      </c>
      <c r="Q19" s="168" t="str">
        <f t="shared" si="3"/>
        <v/>
      </c>
      <c r="R19" s="179" t="str">
        <f>IF(B19="","",IF(AND(SUM($D19)=0,COUNTA($E19:$O19)&gt;0),$D$57,IF(OR(E19&gt;E$11,F19&gt;F$11,G19&gt;G$11,H19&gt;H$11,I19&gt;I$11,J19&gt;J$11,K19&gt;K$11,L19&gt;L$11,M19&gt;M$11,N19&gt;N$11,O19&gt;O$11),$D$58,"нет")))</f>
        <v/>
      </c>
      <c r="S19" s="28" t="str">
        <f t="shared" si="4"/>
        <v/>
      </c>
    </row>
    <row r="20" spans="1:19" x14ac:dyDescent="0.25">
      <c r="A20" s="86">
        <v>6</v>
      </c>
      <c r="B20" s="66"/>
      <c r="C20" s="67"/>
      <c r="D20" s="68"/>
      <c r="E20" s="69"/>
      <c r="F20" s="70"/>
      <c r="G20" s="71"/>
      <c r="H20" s="71"/>
      <c r="I20" s="71"/>
      <c r="J20" s="71"/>
      <c r="K20" s="71"/>
      <c r="L20" s="70"/>
      <c r="M20" s="156"/>
      <c r="N20" s="70"/>
      <c r="O20" s="157"/>
      <c r="P20" s="29" t="str">
        <f t="shared" si="2"/>
        <v/>
      </c>
      <c r="Q20" s="164" t="str">
        <f t="shared" si="3"/>
        <v/>
      </c>
      <c r="R20" s="177" t="str">
        <f t="shared" ref="R20:R54" si="5">IF(B20="","",IF(AND(SUM($D20)=0,COUNTA($E20:$O20)&gt;0),$D$57,IF(OR(E20&gt;E$11,F20&gt;F$11,G20&gt;G$11,H20&gt;H$11,I20&gt;I$11,J20&gt;J$11,K20&gt;K$11,L20&gt;L$11,M20&gt;M$11,N20&gt;N$11,O20&gt;O$11),$D$58,"нет")))</f>
        <v/>
      </c>
      <c r="S20" s="24" t="str">
        <f t="shared" si="4"/>
        <v/>
      </c>
    </row>
    <row r="21" spans="1:19" x14ac:dyDescent="0.25">
      <c r="A21" s="72">
        <v>7</v>
      </c>
      <c r="B21" s="73"/>
      <c r="C21" s="74"/>
      <c r="D21" s="75"/>
      <c r="E21" s="76"/>
      <c r="F21" s="77"/>
      <c r="G21" s="78"/>
      <c r="H21" s="78"/>
      <c r="I21" s="78"/>
      <c r="J21" s="78"/>
      <c r="K21" s="78"/>
      <c r="L21" s="77"/>
      <c r="M21" s="158"/>
      <c r="N21" s="77"/>
      <c r="O21" s="159"/>
      <c r="P21" s="25" t="str">
        <f t="shared" si="2"/>
        <v/>
      </c>
      <c r="Q21" s="166" t="str">
        <f t="shared" si="3"/>
        <v/>
      </c>
      <c r="R21" s="178" t="str">
        <f t="shared" si="5"/>
        <v/>
      </c>
      <c r="S21" s="26" t="str">
        <f t="shared" si="4"/>
        <v/>
      </c>
    </row>
    <row r="22" spans="1:19" x14ac:dyDescent="0.25">
      <c r="A22" s="72">
        <v>8</v>
      </c>
      <c r="B22" s="73"/>
      <c r="C22" s="74"/>
      <c r="D22" s="75"/>
      <c r="E22" s="76"/>
      <c r="F22" s="77"/>
      <c r="G22" s="78"/>
      <c r="H22" s="78"/>
      <c r="I22" s="78"/>
      <c r="J22" s="78"/>
      <c r="K22" s="78"/>
      <c r="L22" s="77"/>
      <c r="M22" s="158"/>
      <c r="N22" s="77"/>
      <c r="O22" s="159"/>
      <c r="P22" s="25" t="str">
        <f t="shared" si="2"/>
        <v/>
      </c>
      <c r="Q22" s="166" t="str">
        <f t="shared" si="3"/>
        <v/>
      </c>
      <c r="R22" s="178" t="str">
        <f t="shared" si="5"/>
        <v/>
      </c>
      <c r="S22" s="26" t="str">
        <f t="shared" si="4"/>
        <v/>
      </c>
    </row>
    <row r="23" spans="1:19" x14ac:dyDescent="0.25">
      <c r="A23" s="72">
        <v>9</v>
      </c>
      <c r="B23" s="73"/>
      <c r="C23" s="74"/>
      <c r="D23" s="75"/>
      <c r="E23" s="76"/>
      <c r="F23" s="77"/>
      <c r="G23" s="78"/>
      <c r="H23" s="78"/>
      <c r="I23" s="78"/>
      <c r="J23" s="78"/>
      <c r="K23" s="78"/>
      <c r="L23" s="77"/>
      <c r="M23" s="158"/>
      <c r="N23" s="77"/>
      <c r="O23" s="159"/>
      <c r="P23" s="25" t="str">
        <f t="shared" si="2"/>
        <v/>
      </c>
      <c r="Q23" s="166" t="str">
        <f t="shared" si="3"/>
        <v/>
      </c>
      <c r="R23" s="178" t="str">
        <f t="shared" si="5"/>
        <v/>
      </c>
      <c r="S23" s="26" t="str">
        <f t="shared" si="4"/>
        <v/>
      </c>
    </row>
    <row r="24" spans="1:19" ht="15.75" thickBot="1" x14ac:dyDescent="0.3">
      <c r="A24" s="87">
        <v>10</v>
      </c>
      <c r="B24" s="80"/>
      <c r="C24" s="81"/>
      <c r="D24" s="82"/>
      <c r="E24" s="83"/>
      <c r="F24" s="84"/>
      <c r="G24" s="85"/>
      <c r="H24" s="85"/>
      <c r="I24" s="85"/>
      <c r="J24" s="85"/>
      <c r="K24" s="85"/>
      <c r="L24" s="84"/>
      <c r="M24" s="160"/>
      <c r="N24" s="84"/>
      <c r="O24" s="161"/>
      <c r="P24" s="30" t="str">
        <f t="shared" si="2"/>
        <v/>
      </c>
      <c r="Q24" s="168" t="str">
        <f t="shared" si="3"/>
        <v/>
      </c>
      <c r="R24" s="179" t="str">
        <f t="shared" si="5"/>
        <v/>
      </c>
      <c r="S24" s="28" t="str">
        <f t="shared" si="4"/>
        <v/>
      </c>
    </row>
    <row r="25" spans="1:19" x14ac:dyDescent="0.25">
      <c r="A25" s="65">
        <v>11</v>
      </c>
      <c r="B25" s="66"/>
      <c r="C25" s="67"/>
      <c r="D25" s="68"/>
      <c r="E25" s="69"/>
      <c r="F25" s="70"/>
      <c r="G25" s="71"/>
      <c r="H25" s="71"/>
      <c r="I25" s="71"/>
      <c r="J25" s="71"/>
      <c r="K25" s="71"/>
      <c r="L25" s="70"/>
      <c r="M25" s="156"/>
      <c r="N25" s="70"/>
      <c r="O25" s="157"/>
      <c r="P25" s="23" t="str">
        <f t="shared" si="2"/>
        <v/>
      </c>
      <c r="Q25" s="164" t="str">
        <f t="shared" si="3"/>
        <v/>
      </c>
      <c r="R25" s="177" t="str">
        <f t="shared" si="5"/>
        <v/>
      </c>
      <c r="S25" s="24" t="str">
        <f t="shared" si="4"/>
        <v/>
      </c>
    </row>
    <row r="26" spans="1:19" x14ac:dyDescent="0.25">
      <c r="A26" s="72">
        <v>12</v>
      </c>
      <c r="B26" s="73"/>
      <c r="C26" s="74"/>
      <c r="D26" s="75"/>
      <c r="E26" s="76"/>
      <c r="F26" s="77"/>
      <c r="G26" s="78"/>
      <c r="H26" s="78"/>
      <c r="I26" s="78"/>
      <c r="J26" s="78"/>
      <c r="K26" s="78"/>
      <c r="L26" s="77"/>
      <c r="M26" s="158"/>
      <c r="N26" s="77"/>
      <c r="O26" s="159"/>
      <c r="P26" s="25" t="str">
        <f t="shared" si="2"/>
        <v/>
      </c>
      <c r="Q26" s="166" t="str">
        <f t="shared" si="3"/>
        <v/>
      </c>
      <c r="R26" s="178" t="str">
        <f t="shared" si="5"/>
        <v/>
      </c>
      <c r="S26" s="26" t="str">
        <f t="shared" si="4"/>
        <v/>
      </c>
    </row>
    <row r="27" spans="1:19" x14ac:dyDescent="0.25">
      <c r="A27" s="72">
        <v>13</v>
      </c>
      <c r="B27" s="73"/>
      <c r="C27" s="74"/>
      <c r="D27" s="75"/>
      <c r="E27" s="76"/>
      <c r="F27" s="77"/>
      <c r="G27" s="78"/>
      <c r="H27" s="78"/>
      <c r="I27" s="78"/>
      <c r="J27" s="78"/>
      <c r="K27" s="78"/>
      <c r="L27" s="77"/>
      <c r="M27" s="158"/>
      <c r="N27" s="77"/>
      <c r="O27" s="159"/>
      <c r="P27" s="25" t="str">
        <f t="shared" si="2"/>
        <v/>
      </c>
      <c r="Q27" s="166" t="str">
        <f t="shared" si="3"/>
        <v/>
      </c>
      <c r="R27" s="178" t="str">
        <f t="shared" si="5"/>
        <v/>
      </c>
      <c r="S27" s="26" t="str">
        <f t="shared" si="4"/>
        <v/>
      </c>
    </row>
    <row r="28" spans="1:19" x14ac:dyDescent="0.25">
      <c r="A28" s="72">
        <v>14</v>
      </c>
      <c r="B28" s="73"/>
      <c r="C28" s="74"/>
      <c r="D28" s="75"/>
      <c r="E28" s="76"/>
      <c r="F28" s="77"/>
      <c r="G28" s="78"/>
      <c r="H28" s="78"/>
      <c r="I28" s="78"/>
      <c r="J28" s="78"/>
      <c r="K28" s="78"/>
      <c r="L28" s="77"/>
      <c r="M28" s="158"/>
      <c r="N28" s="77"/>
      <c r="O28" s="159"/>
      <c r="P28" s="25" t="str">
        <f t="shared" si="2"/>
        <v/>
      </c>
      <c r="Q28" s="166" t="str">
        <f t="shared" si="3"/>
        <v/>
      </c>
      <c r="R28" s="178" t="str">
        <f t="shared" si="5"/>
        <v/>
      </c>
      <c r="S28" s="26" t="str">
        <f t="shared" si="4"/>
        <v/>
      </c>
    </row>
    <row r="29" spans="1:19" ht="15.75" thickBot="1" x14ac:dyDescent="0.3">
      <c r="A29" s="79">
        <v>15</v>
      </c>
      <c r="B29" s="80"/>
      <c r="C29" s="81"/>
      <c r="D29" s="82"/>
      <c r="E29" s="83"/>
      <c r="F29" s="84"/>
      <c r="G29" s="85"/>
      <c r="H29" s="85"/>
      <c r="I29" s="85"/>
      <c r="J29" s="85"/>
      <c r="K29" s="85"/>
      <c r="L29" s="84"/>
      <c r="M29" s="160"/>
      <c r="N29" s="84"/>
      <c r="O29" s="161"/>
      <c r="P29" s="27" t="str">
        <f t="shared" si="2"/>
        <v/>
      </c>
      <c r="Q29" s="168" t="str">
        <f t="shared" si="3"/>
        <v/>
      </c>
      <c r="R29" s="179" t="str">
        <f t="shared" si="5"/>
        <v/>
      </c>
      <c r="S29" s="28" t="str">
        <f t="shared" si="4"/>
        <v/>
      </c>
    </row>
    <row r="30" spans="1:19" x14ac:dyDescent="0.25">
      <c r="A30" s="86">
        <v>16</v>
      </c>
      <c r="B30" s="66"/>
      <c r="C30" s="67"/>
      <c r="D30" s="68"/>
      <c r="E30" s="69"/>
      <c r="F30" s="70"/>
      <c r="G30" s="71"/>
      <c r="H30" s="71"/>
      <c r="I30" s="71"/>
      <c r="J30" s="71"/>
      <c r="K30" s="71"/>
      <c r="L30" s="70"/>
      <c r="M30" s="156"/>
      <c r="N30" s="70"/>
      <c r="O30" s="157"/>
      <c r="P30" s="29" t="str">
        <f t="shared" si="2"/>
        <v/>
      </c>
      <c r="Q30" s="164" t="str">
        <f t="shared" si="3"/>
        <v/>
      </c>
      <c r="R30" s="177" t="str">
        <f t="shared" si="5"/>
        <v/>
      </c>
      <c r="S30" s="24" t="str">
        <f t="shared" si="4"/>
        <v/>
      </c>
    </row>
    <row r="31" spans="1:19" x14ac:dyDescent="0.25">
      <c r="A31" s="72">
        <v>17</v>
      </c>
      <c r="B31" s="73"/>
      <c r="C31" s="74"/>
      <c r="D31" s="75"/>
      <c r="E31" s="76"/>
      <c r="F31" s="77"/>
      <c r="G31" s="78"/>
      <c r="H31" s="78"/>
      <c r="I31" s="78"/>
      <c r="J31" s="78"/>
      <c r="K31" s="78"/>
      <c r="L31" s="77"/>
      <c r="M31" s="158"/>
      <c r="N31" s="77"/>
      <c r="O31" s="159"/>
      <c r="P31" s="25" t="str">
        <f t="shared" si="2"/>
        <v/>
      </c>
      <c r="Q31" s="166" t="str">
        <f t="shared" si="3"/>
        <v/>
      </c>
      <c r="R31" s="178" t="str">
        <f t="shared" si="5"/>
        <v/>
      </c>
      <c r="S31" s="26" t="str">
        <f t="shared" si="4"/>
        <v/>
      </c>
    </row>
    <row r="32" spans="1:19" x14ac:dyDescent="0.25">
      <c r="A32" s="72">
        <v>18</v>
      </c>
      <c r="B32" s="73"/>
      <c r="C32" s="74"/>
      <c r="D32" s="75"/>
      <c r="E32" s="76"/>
      <c r="F32" s="77"/>
      <c r="G32" s="78"/>
      <c r="H32" s="78"/>
      <c r="I32" s="78"/>
      <c r="J32" s="78"/>
      <c r="K32" s="78"/>
      <c r="L32" s="77"/>
      <c r="M32" s="158"/>
      <c r="N32" s="77"/>
      <c r="O32" s="159"/>
      <c r="P32" s="25" t="str">
        <f t="shared" si="2"/>
        <v/>
      </c>
      <c r="Q32" s="166" t="str">
        <f t="shared" si="3"/>
        <v/>
      </c>
      <c r="R32" s="178" t="str">
        <f t="shared" si="5"/>
        <v/>
      </c>
      <c r="S32" s="26" t="str">
        <f t="shared" si="4"/>
        <v/>
      </c>
    </row>
    <row r="33" spans="1:19" x14ac:dyDescent="0.25">
      <c r="A33" s="72">
        <v>19</v>
      </c>
      <c r="B33" s="73"/>
      <c r="C33" s="74"/>
      <c r="D33" s="75"/>
      <c r="E33" s="76"/>
      <c r="F33" s="77"/>
      <c r="G33" s="78"/>
      <c r="H33" s="78"/>
      <c r="I33" s="78"/>
      <c r="J33" s="78"/>
      <c r="K33" s="78"/>
      <c r="L33" s="77"/>
      <c r="M33" s="158"/>
      <c r="N33" s="77"/>
      <c r="O33" s="159"/>
      <c r="P33" s="25" t="str">
        <f t="shared" si="2"/>
        <v/>
      </c>
      <c r="Q33" s="166" t="str">
        <f t="shared" si="3"/>
        <v/>
      </c>
      <c r="R33" s="178" t="str">
        <f t="shared" si="5"/>
        <v/>
      </c>
      <c r="S33" s="26" t="str">
        <f t="shared" si="4"/>
        <v/>
      </c>
    </row>
    <row r="34" spans="1:19" ht="15.75" thickBot="1" x14ac:dyDescent="0.3">
      <c r="A34" s="87">
        <v>20</v>
      </c>
      <c r="B34" s="80"/>
      <c r="C34" s="81"/>
      <c r="D34" s="82"/>
      <c r="E34" s="83"/>
      <c r="F34" s="84"/>
      <c r="G34" s="85"/>
      <c r="H34" s="85"/>
      <c r="I34" s="85"/>
      <c r="J34" s="85"/>
      <c r="K34" s="85"/>
      <c r="L34" s="84"/>
      <c r="M34" s="160"/>
      <c r="N34" s="84"/>
      <c r="O34" s="161"/>
      <c r="P34" s="30" t="str">
        <f t="shared" si="2"/>
        <v/>
      </c>
      <c r="Q34" s="168" t="str">
        <f t="shared" si="3"/>
        <v/>
      </c>
      <c r="R34" s="179" t="str">
        <f t="shared" si="5"/>
        <v/>
      </c>
      <c r="S34" s="28" t="str">
        <f t="shared" si="4"/>
        <v/>
      </c>
    </row>
    <row r="35" spans="1:19" x14ac:dyDescent="0.25">
      <c r="A35" s="65">
        <v>21</v>
      </c>
      <c r="B35" s="66"/>
      <c r="C35" s="67"/>
      <c r="D35" s="68"/>
      <c r="E35" s="69"/>
      <c r="F35" s="70"/>
      <c r="G35" s="71"/>
      <c r="H35" s="71"/>
      <c r="I35" s="71"/>
      <c r="J35" s="71"/>
      <c r="K35" s="71"/>
      <c r="L35" s="70"/>
      <c r="M35" s="156"/>
      <c r="N35" s="70"/>
      <c r="O35" s="157"/>
      <c r="P35" s="23" t="str">
        <f t="shared" si="2"/>
        <v/>
      </c>
      <c r="Q35" s="164" t="str">
        <f t="shared" si="3"/>
        <v/>
      </c>
      <c r="R35" s="177" t="str">
        <f t="shared" si="5"/>
        <v/>
      </c>
      <c r="S35" s="24" t="str">
        <f t="shared" si="4"/>
        <v/>
      </c>
    </row>
    <row r="36" spans="1:19" x14ac:dyDescent="0.25">
      <c r="A36" s="72">
        <v>22</v>
      </c>
      <c r="B36" s="73"/>
      <c r="C36" s="74"/>
      <c r="D36" s="75"/>
      <c r="E36" s="76"/>
      <c r="F36" s="77"/>
      <c r="G36" s="78"/>
      <c r="H36" s="78"/>
      <c r="I36" s="78"/>
      <c r="J36" s="78"/>
      <c r="K36" s="78"/>
      <c r="L36" s="77"/>
      <c r="M36" s="158"/>
      <c r="N36" s="77"/>
      <c r="O36" s="159"/>
      <c r="P36" s="25" t="str">
        <f t="shared" si="2"/>
        <v/>
      </c>
      <c r="Q36" s="166" t="str">
        <f t="shared" si="3"/>
        <v/>
      </c>
      <c r="R36" s="178" t="str">
        <f t="shared" si="5"/>
        <v/>
      </c>
      <c r="S36" s="26" t="str">
        <f t="shared" si="4"/>
        <v/>
      </c>
    </row>
    <row r="37" spans="1:19" x14ac:dyDescent="0.25">
      <c r="A37" s="72">
        <v>23</v>
      </c>
      <c r="B37" s="73"/>
      <c r="C37" s="74"/>
      <c r="D37" s="75"/>
      <c r="E37" s="76"/>
      <c r="F37" s="77"/>
      <c r="G37" s="78"/>
      <c r="H37" s="78"/>
      <c r="I37" s="78"/>
      <c r="J37" s="78"/>
      <c r="K37" s="78"/>
      <c r="L37" s="77"/>
      <c r="M37" s="158"/>
      <c r="N37" s="77"/>
      <c r="O37" s="159"/>
      <c r="P37" s="25" t="str">
        <f t="shared" si="2"/>
        <v/>
      </c>
      <c r="Q37" s="166" t="str">
        <f t="shared" si="3"/>
        <v/>
      </c>
      <c r="R37" s="178" t="str">
        <f t="shared" si="5"/>
        <v/>
      </c>
      <c r="S37" s="26" t="str">
        <f t="shared" si="4"/>
        <v/>
      </c>
    </row>
    <row r="38" spans="1:19" x14ac:dyDescent="0.25">
      <c r="A38" s="72">
        <v>24</v>
      </c>
      <c r="B38" s="73"/>
      <c r="C38" s="74"/>
      <c r="D38" s="75"/>
      <c r="E38" s="76"/>
      <c r="F38" s="77"/>
      <c r="G38" s="78"/>
      <c r="H38" s="78"/>
      <c r="I38" s="78"/>
      <c r="J38" s="78"/>
      <c r="K38" s="78"/>
      <c r="L38" s="77"/>
      <c r="M38" s="158"/>
      <c r="N38" s="77"/>
      <c r="O38" s="159"/>
      <c r="P38" s="25" t="str">
        <f t="shared" si="2"/>
        <v/>
      </c>
      <c r="Q38" s="166" t="str">
        <f t="shared" si="3"/>
        <v/>
      </c>
      <c r="R38" s="178" t="str">
        <f t="shared" si="5"/>
        <v/>
      </c>
      <c r="S38" s="26" t="str">
        <f t="shared" si="4"/>
        <v/>
      </c>
    </row>
    <row r="39" spans="1:19" ht="15.75" thickBot="1" x14ac:dyDescent="0.3">
      <c r="A39" s="79">
        <v>25</v>
      </c>
      <c r="B39" s="80"/>
      <c r="C39" s="81"/>
      <c r="D39" s="82"/>
      <c r="E39" s="83"/>
      <c r="F39" s="84"/>
      <c r="G39" s="85"/>
      <c r="H39" s="85"/>
      <c r="I39" s="85"/>
      <c r="J39" s="85"/>
      <c r="K39" s="85"/>
      <c r="L39" s="84"/>
      <c r="M39" s="160"/>
      <c r="N39" s="84"/>
      <c r="O39" s="161"/>
      <c r="P39" s="27" t="str">
        <f t="shared" si="2"/>
        <v/>
      </c>
      <c r="Q39" s="168" t="str">
        <f t="shared" si="3"/>
        <v/>
      </c>
      <c r="R39" s="179" t="str">
        <f>IF(B39="","",IF(AND(SUM($D39)=0,COUNTA($E39:$O39)&gt;0),$D$57,IF(OR(E39&gt;E$11,F39&gt;F$11,G39&gt;G$11,H39&gt;H$11,I39&gt;I$11,J39&gt;J$11,K39&gt;K$11,L39&gt;L$11,M39&gt;M$11,N39&gt;N$11,O39&gt;O$11),$D$58,"нет")))</f>
        <v/>
      </c>
      <c r="S39" s="28" t="str">
        <f t="shared" si="4"/>
        <v/>
      </c>
    </row>
    <row r="40" spans="1:19" x14ac:dyDescent="0.25">
      <c r="A40" s="65">
        <v>26</v>
      </c>
      <c r="B40" s="66"/>
      <c r="C40" s="67"/>
      <c r="D40" s="68"/>
      <c r="E40" s="69"/>
      <c r="F40" s="70"/>
      <c r="G40" s="71"/>
      <c r="H40" s="71"/>
      <c r="I40" s="71"/>
      <c r="J40" s="71"/>
      <c r="K40" s="71"/>
      <c r="L40" s="70"/>
      <c r="M40" s="156"/>
      <c r="N40" s="70"/>
      <c r="O40" s="157"/>
      <c r="P40" s="23" t="str">
        <f t="shared" si="2"/>
        <v/>
      </c>
      <c r="Q40" s="164" t="str">
        <f t="shared" si="3"/>
        <v/>
      </c>
      <c r="R40" s="177" t="str">
        <f t="shared" si="5"/>
        <v/>
      </c>
      <c r="S40" s="24" t="str">
        <f t="shared" si="4"/>
        <v/>
      </c>
    </row>
    <row r="41" spans="1:19" x14ac:dyDescent="0.25">
      <c r="A41" s="72">
        <v>27</v>
      </c>
      <c r="B41" s="73"/>
      <c r="C41" s="74"/>
      <c r="D41" s="75"/>
      <c r="E41" s="76"/>
      <c r="F41" s="77"/>
      <c r="G41" s="78"/>
      <c r="H41" s="78"/>
      <c r="I41" s="78"/>
      <c r="J41" s="78"/>
      <c r="K41" s="78"/>
      <c r="L41" s="77"/>
      <c r="M41" s="158"/>
      <c r="N41" s="77"/>
      <c r="O41" s="159"/>
      <c r="P41" s="25" t="str">
        <f t="shared" si="2"/>
        <v/>
      </c>
      <c r="Q41" s="166" t="str">
        <f t="shared" si="3"/>
        <v/>
      </c>
      <c r="R41" s="178" t="str">
        <f t="shared" si="5"/>
        <v/>
      </c>
      <c r="S41" s="26" t="str">
        <f t="shared" si="4"/>
        <v/>
      </c>
    </row>
    <row r="42" spans="1:19" x14ac:dyDescent="0.25">
      <c r="A42" s="72">
        <v>28</v>
      </c>
      <c r="B42" s="73"/>
      <c r="C42" s="74"/>
      <c r="D42" s="75"/>
      <c r="E42" s="76"/>
      <c r="F42" s="77"/>
      <c r="G42" s="78"/>
      <c r="H42" s="78"/>
      <c r="I42" s="78"/>
      <c r="J42" s="78"/>
      <c r="K42" s="78"/>
      <c r="L42" s="77"/>
      <c r="M42" s="158"/>
      <c r="N42" s="77"/>
      <c r="O42" s="159"/>
      <c r="P42" s="25" t="str">
        <f t="shared" si="2"/>
        <v/>
      </c>
      <c r="Q42" s="166" t="str">
        <f t="shared" si="3"/>
        <v/>
      </c>
      <c r="R42" s="178" t="str">
        <f t="shared" si="5"/>
        <v/>
      </c>
      <c r="S42" s="26" t="str">
        <f t="shared" si="4"/>
        <v/>
      </c>
    </row>
    <row r="43" spans="1:19" x14ac:dyDescent="0.25">
      <c r="A43" s="72">
        <v>29</v>
      </c>
      <c r="B43" s="73"/>
      <c r="C43" s="74"/>
      <c r="D43" s="75"/>
      <c r="E43" s="76"/>
      <c r="F43" s="77"/>
      <c r="G43" s="78"/>
      <c r="H43" s="78"/>
      <c r="I43" s="78"/>
      <c r="J43" s="78"/>
      <c r="K43" s="78"/>
      <c r="L43" s="77"/>
      <c r="M43" s="158"/>
      <c r="N43" s="77"/>
      <c r="O43" s="159"/>
      <c r="P43" s="25" t="str">
        <f t="shared" si="2"/>
        <v/>
      </c>
      <c r="Q43" s="166" t="str">
        <f t="shared" si="3"/>
        <v/>
      </c>
      <c r="R43" s="178" t="str">
        <f t="shared" si="5"/>
        <v/>
      </c>
      <c r="S43" s="26" t="str">
        <f t="shared" si="4"/>
        <v/>
      </c>
    </row>
    <row r="44" spans="1:19" ht="15.75" thickBot="1" x14ac:dyDescent="0.3">
      <c r="A44" s="79">
        <v>30</v>
      </c>
      <c r="B44" s="80"/>
      <c r="C44" s="81"/>
      <c r="D44" s="82"/>
      <c r="E44" s="83"/>
      <c r="F44" s="84"/>
      <c r="G44" s="85"/>
      <c r="H44" s="85"/>
      <c r="I44" s="85"/>
      <c r="J44" s="85"/>
      <c r="K44" s="85"/>
      <c r="L44" s="84"/>
      <c r="M44" s="160"/>
      <c r="N44" s="84"/>
      <c r="O44" s="161"/>
      <c r="P44" s="27" t="str">
        <f t="shared" si="2"/>
        <v/>
      </c>
      <c r="Q44" s="168" t="str">
        <f t="shared" si="3"/>
        <v/>
      </c>
      <c r="R44" s="179" t="str">
        <f t="shared" si="5"/>
        <v/>
      </c>
      <c r="S44" s="28" t="str">
        <f t="shared" si="4"/>
        <v/>
      </c>
    </row>
    <row r="45" spans="1:19" x14ac:dyDescent="0.25">
      <c r="A45" s="65">
        <v>31</v>
      </c>
      <c r="B45" s="66"/>
      <c r="C45" s="67"/>
      <c r="D45" s="68"/>
      <c r="E45" s="69"/>
      <c r="F45" s="70"/>
      <c r="G45" s="71"/>
      <c r="H45" s="71"/>
      <c r="I45" s="71"/>
      <c r="J45" s="71"/>
      <c r="K45" s="71"/>
      <c r="L45" s="70"/>
      <c r="M45" s="156"/>
      <c r="N45" s="70"/>
      <c r="O45" s="157"/>
      <c r="P45" s="23" t="str">
        <f t="shared" si="2"/>
        <v/>
      </c>
      <c r="Q45" s="164" t="str">
        <f t="shared" si="3"/>
        <v/>
      </c>
      <c r="R45" s="177" t="str">
        <f t="shared" si="5"/>
        <v/>
      </c>
      <c r="S45" s="24" t="str">
        <f t="shared" si="4"/>
        <v/>
      </c>
    </row>
    <row r="46" spans="1:19" x14ac:dyDescent="0.25">
      <c r="A46" s="72">
        <v>32</v>
      </c>
      <c r="B46" s="73"/>
      <c r="C46" s="74"/>
      <c r="D46" s="75"/>
      <c r="E46" s="76"/>
      <c r="F46" s="77"/>
      <c r="G46" s="78"/>
      <c r="H46" s="78"/>
      <c r="I46" s="78"/>
      <c r="J46" s="78"/>
      <c r="K46" s="78"/>
      <c r="L46" s="77"/>
      <c r="M46" s="158"/>
      <c r="N46" s="77"/>
      <c r="O46" s="159"/>
      <c r="P46" s="25" t="str">
        <f t="shared" si="2"/>
        <v/>
      </c>
      <c r="Q46" s="166" t="str">
        <f t="shared" si="3"/>
        <v/>
      </c>
      <c r="R46" s="178" t="str">
        <f t="shared" si="5"/>
        <v/>
      </c>
      <c r="S46" s="26" t="str">
        <f t="shared" si="4"/>
        <v/>
      </c>
    </row>
    <row r="47" spans="1:19" x14ac:dyDescent="0.25">
      <c r="A47" s="72">
        <v>33</v>
      </c>
      <c r="B47" s="73"/>
      <c r="C47" s="74"/>
      <c r="D47" s="75"/>
      <c r="E47" s="76"/>
      <c r="F47" s="77"/>
      <c r="G47" s="78"/>
      <c r="H47" s="78"/>
      <c r="I47" s="78"/>
      <c r="J47" s="78"/>
      <c r="K47" s="78"/>
      <c r="L47" s="77"/>
      <c r="M47" s="158"/>
      <c r="N47" s="77"/>
      <c r="O47" s="159"/>
      <c r="P47" s="25" t="str">
        <f t="shared" si="2"/>
        <v/>
      </c>
      <c r="Q47" s="166" t="str">
        <f t="shared" si="3"/>
        <v/>
      </c>
      <c r="R47" s="178" t="str">
        <f t="shared" si="5"/>
        <v/>
      </c>
      <c r="S47" s="26" t="str">
        <f t="shared" si="4"/>
        <v/>
      </c>
    </row>
    <row r="48" spans="1:19" x14ac:dyDescent="0.25">
      <c r="A48" s="72">
        <v>34</v>
      </c>
      <c r="B48" s="73"/>
      <c r="C48" s="74"/>
      <c r="D48" s="75"/>
      <c r="E48" s="76"/>
      <c r="F48" s="77"/>
      <c r="G48" s="78"/>
      <c r="H48" s="78"/>
      <c r="I48" s="78"/>
      <c r="J48" s="78"/>
      <c r="K48" s="78"/>
      <c r="L48" s="77"/>
      <c r="M48" s="158"/>
      <c r="N48" s="77"/>
      <c r="O48" s="159"/>
      <c r="P48" s="25" t="str">
        <f t="shared" si="2"/>
        <v/>
      </c>
      <c r="Q48" s="166" t="str">
        <f t="shared" si="3"/>
        <v/>
      </c>
      <c r="R48" s="178" t="str">
        <f t="shared" si="5"/>
        <v/>
      </c>
      <c r="S48" s="26" t="str">
        <f t="shared" si="4"/>
        <v/>
      </c>
    </row>
    <row r="49" spans="1:19" ht="15.75" thickBot="1" x14ac:dyDescent="0.3">
      <c r="A49" s="79">
        <v>35</v>
      </c>
      <c r="B49" s="80"/>
      <c r="C49" s="81"/>
      <c r="D49" s="82"/>
      <c r="E49" s="83"/>
      <c r="F49" s="84"/>
      <c r="G49" s="85"/>
      <c r="H49" s="85"/>
      <c r="I49" s="85"/>
      <c r="J49" s="85"/>
      <c r="K49" s="85"/>
      <c r="L49" s="84"/>
      <c r="M49" s="160"/>
      <c r="N49" s="84"/>
      <c r="O49" s="161"/>
      <c r="P49" s="27" t="str">
        <f t="shared" si="2"/>
        <v/>
      </c>
      <c r="Q49" s="168" t="str">
        <f t="shared" si="3"/>
        <v/>
      </c>
      <c r="R49" s="179" t="str">
        <f t="shared" si="5"/>
        <v/>
      </c>
      <c r="S49" s="28" t="str">
        <f t="shared" si="4"/>
        <v/>
      </c>
    </row>
    <row r="50" spans="1:19" x14ac:dyDescent="0.25">
      <c r="A50" s="65">
        <v>36</v>
      </c>
      <c r="B50" s="66"/>
      <c r="C50" s="67"/>
      <c r="D50" s="68"/>
      <c r="E50" s="69"/>
      <c r="F50" s="70"/>
      <c r="G50" s="71"/>
      <c r="H50" s="71"/>
      <c r="I50" s="71"/>
      <c r="J50" s="71"/>
      <c r="K50" s="71"/>
      <c r="L50" s="70"/>
      <c r="M50" s="156"/>
      <c r="N50" s="70"/>
      <c r="O50" s="157"/>
      <c r="P50" s="23" t="str">
        <f t="shared" si="2"/>
        <v/>
      </c>
      <c r="Q50" s="164" t="str">
        <f t="shared" si="3"/>
        <v/>
      </c>
      <c r="R50" s="177" t="str">
        <f t="shared" si="5"/>
        <v/>
      </c>
      <c r="S50" s="24" t="str">
        <f t="shared" si="4"/>
        <v/>
      </c>
    </row>
    <row r="51" spans="1:19" x14ac:dyDescent="0.25">
      <c r="A51" s="72">
        <v>37</v>
      </c>
      <c r="B51" s="73"/>
      <c r="C51" s="74"/>
      <c r="D51" s="75"/>
      <c r="E51" s="76"/>
      <c r="F51" s="77"/>
      <c r="G51" s="78"/>
      <c r="H51" s="78"/>
      <c r="I51" s="78"/>
      <c r="J51" s="78"/>
      <c r="K51" s="78"/>
      <c r="L51" s="77"/>
      <c r="M51" s="158"/>
      <c r="N51" s="77"/>
      <c r="O51" s="159"/>
      <c r="P51" s="25" t="str">
        <f t="shared" si="2"/>
        <v/>
      </c>
      <c r="Q51" s="166" t="str">
        <f t="shared" si="3"/>
        <v/>
      </c>
      <c r="R51" s="178" t="str">
        <f t="shared" si="5"/>
        <v/>
      </c>
      <c r="S51" s="26" t="str">
        <f t="shared" si="4"/>
        <v/>
      </c>
    </row>
    <row r="52" spans="1:19" x14ac:dyDescent="0.25">
      <c r="A52" s="72">
        <v>38</v>
      </c>
      <c r="B52" s="73"/>
      <c r="C52" s="74"/>
      <c r="D52" s="75"/>
      <c r="E52" s="76"/>
      <c r="F52" s="77"/>
      <c r="G52" s="78"/>
      <c r="H52" s="78"/>
      <c r="I52" s="78"/>
      <c r="J52" s="78"/>
      <c r="K52" s="78"/>
      <c r="L52" s="77"/>
      <c r="M52" s="158"/>
      <c r="N52" s="77"/>
      <c r="O52" s="159"/>
      <c r="P52" s="25" t="str">
        <f t="shared" si="2"/>
        <v/>
      </c>
      <c r="Q52" s="166" t="str">
        <f t="shared" si="3"/>
        <v/>
      </c>
      <c r="R52" s="178" t="str">
        <f t="shared" si="5"/>
        <v/>
      </c>
      <c r="S52" s="26" t="str">
        <f t="shared" si="4"/>
        <v/>
      </c>
    </row>
    <row r="53" spans="1:19" x14ac:dyDescent="0.25">
      <c r="A53" s="72">
        <v>39</v>
      </c>
      <c r="B53" s="73"/>
      <c r="C53" s="74"/>
      <c r="D53" s="75"/>
      <c r="E53" s="76"/>
      <c r="F53" s="77"/>
      <c r="G53" s="78"/>
      <c r="H53" s="78"/>
      <c r="I53" s="78"/>
      <c r="J53" s="78"/>
      <c r="K53" s="78"/>
      <c r="L53" s="77"/>
      <c r="M53" s="158"/>
      <c r="N53" s="77"/>
      <c r="O53" s="159"/>
      <c r="P53" s="25" t="str">
        <f t="shared" si="2"/>
        <v/>
      </c>
      <c r="Q53" s="166" t="str">
        <f t="shared" si="3"/>
        <v/>
      </c>
      <c r="R53" s="178" t="str">
        <f t="shared" si="5"/>
        <v/>
      </c>
      <c r="S53" s="26" t="str">
        <f t="shared" si="4"/>
        <v/>
      </c>
    </row>
    <row r="54" spans="1:19" ht="15.75" thickBot="1" x14ac:dyDescent="0.3">
      <c r="A54" s="79">
        <v>40</v>
      </c>
      <c r="B54" s="80"/>
      <c r="C54" s="81"/>
      <c r="D54" s="82"/>
      <c r="E54" s="83"/>
      <c r="F54" s="84"/>
      <c r="G54" s="85"/>
      <c r="H54" s="85"/>
      <c r="I54" s="85"/>
      <c r="J54" s="85"/>
      <c r="K54" s="85"/>
      <c r="L54" s="84"/>
      <c r="M54" s="160"/>
      <c r="N54" s="84"/>
      <c r="O54" s="161"/>
      <c r="P54" s="27" t="str">
        <f t="shared" si="2"/>
        <v/>
      </c>
      <c r="Q54" s="168" t="str">
        <f t="shared" si="3"/>
        <v/>
      </c>
      <c r="R54" s="179" t="str">
        <f t="shared" si="5"/>
        <v/>
      </c>
      <c r="S54" s="28" t="str">
        <f t="shared" si="4"/>
        <v/>
      </c>
    </row>
    <row r="56" spans="1:19" x14ac:dyDescent="0.25">
      <c r="B56" s="9" t="s">
        <v>92</v>
      </c>
      <c r="D56" s="9" t="s">
        <v>88</v>
      </c>
    </row>
    <row r="57" spans="1:19" x14ac:dyDescent="0.25">
      <c r="B57" s="9">
        <v>1</v>
      </c>
      <c r="D57" s="9" t="s">
        <v>87</v>
      </c>
    </row>
    <row r="58" spans="1:19" x14ac:dyDescent="0.25">
      <c r="B58" s="9">
        <v>2</v>
      </c>
      <c r="D58" s="9" t="s">
        <v>89</v>
      </c>
    </row>
    <row r="59" spans="1:19" x14ac:dyDescent="0.25">
      <c r="A59" s="31"/>
    </row>
  </sheetData>
  <sheetProtection password="A925" sheet="1" objects="1" scenarios="1" formatColumns="0" formatRows="0"/>
  <conditionalFormatting sqref="E15:O54">
    <cfRule type="expression" dxfId="44" priority="14" stopIfTrue="1">
      <formula>E15&gt;E$11</formula>
    </cfRule>
  </conditionalFormatting>
  <conditionalFormatting sqref="D6 E5 N1 P1">
    <cfRule type="containsBlanks" dxfId="43" priority="13" stopIfTrue="1">
      <formula>LEN(TRIM(D1))=0</formula>
    </cfRule>
  </conditionalFormatting>
  <conditionalFormatting sqref="C15:C54">
    <cfRule type="expression" dxfId="42" priority="401">
      <formula>AND(SUM($D15:$O15)&lt;&gt;0,$C15="")</formula>
    </cfRule>
  </conditionalFormatting>
  <conditionalFormatting sqref="D15:O54">
    <cfRule type="expression" dxfId="41" priority="402" stopIfTrue="1">
      <formula>AND($B15&lt;&gt;"",$C15="да",$D15="")</formula>
    </cfRule>
    <cfRule type="expression" dxfId="40" priority="403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O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view="pageBreakPreview" zoomScale="90" zoomScaleNormal="100" zoomScaleSheetLayoutView="90" workbookViewId="0">
      <selection activeCell="B15" sqref="B15:O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63" t="s">
        <v>137</v>
      </c>
      <c r="N1" s="89"/>
      <c r="O1" s="32" t="s">
        <v>15</v>
      </c>
      <c r="P1" s="90"/>
      <c r="R1" s="36" t="s">
        <v>0</v>
      </c>
    </row>
    <row r="2" spans="1:19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S2" s="9" t="s">
        <v>8</v>
      </c>
    </row>
    <row r="3" spans="1:19" x14ac:dyDescent="0.25">
      <c r="A3" s="32"/>
      <c r="B3" s="32"/>
      <c r="C3" s="34"/>
      <c r="D3" s="34" t="s">
        <v>5</v>
      </c>
      <c r="E3" s="35" t="s">
        <v>142</v>
      </c>
      <c r="F3" s="35"/>
      <c r="G3" s="35"/>
      <c r="H3" s="35"/>
      <c r="I3" s="35"/>
      <c r="J3" s="35"/>
      <c r="K3" s="35"/>
      <c r="L3" s="35"/>
      <c r="M3" s="32"/>
      <c r="N3" s="32"/>
      <c r="O3" s="32"/>
      <c r="P3" s="32"/>
      <c r="Q3" s="32"/>
      <c r="R3" s="32"/>
      <c r="S3" s="9" t="s">
        <v>23</v>
      </c>
    </row>
    <row r="4" spans="1:19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9" t="s">
        <v>107</v>
      </c>
    </row>
    <row r="5" spans="1:19" x14ac:dyDescent="0.25">
      <c r="A5" s="44"/>
      <c r="B5" s="44"/>
      <c r="C5" s="44"/>
      <c r="D5" s="34" t="s">
        <v>106</v>
      </c>
      <c r="E5" s="88"/>
      <c r="F5" s="35"/>
      <c r="G5" s="35"/>
      <c r="H5" s="35"/>
      <c r="I5" s="35"/>
      <c r="J5" s="35"/>
      <c r="K5" s="35"/>
      <c r="L5" s="35"/>
      <c r="M5" s="32"/>
      <c r="N5" s="32"/>
      <c r="O5" s="32"/>
      <c r="P5" s="11" t="s">
        <v>13</v>
      </c>
      <c r="Q5" s="11" t="s">
        <v>97</v>
      </c>
      <c r="S5" s="9" t="s">
        <v>108</v>
      </c>
    </row>
    <row r="6" spans="1:19" x14ac:dyDescent="0.25">
      <c r="A6" s="12"/>
      <c r="B6" s="55" t="s">
        <v>8</v>
      </c>
      <c r="D6" s="88"/>
      <c r="E6" s="10"/>
      <c r="F6" s="10"/>
      <c r="O6" s="11"/>
      <c r="P6" s="13" t="s">
        <v>127</v>
      </c>
      <c r="Q6" s="13"/>
      <c r="S6" s="9" t="s">
        <v>109</v>
      </c>
    </row>
    <row r="7" spans="1:19" x14ac:dyDescent="0.25">
      <c r="A7" s="14"/>
      <c r="B7" s="9" t="s">
        <v>10</v>
      </c>
      <c r="O7" s="15"/>
      <c r="P7" s="15">
        <v>15</v>
      </c>
      <c r="Q7" s="13" t="s">
        <v>98</v>
      </c>
      <c r="S7" s="9" t="s">
        <v>110</v>
      </c>
    </row>
    <row r="8" spans="1:19" x14ac:dyDescent="0.25">
      <c r="A8" s="14"/>
      <c r="B8" s="9" t="s">
        <v>14</v>
      </c>
      <c r="O8" s="15"/>
      <c r="P8" s="15">
        <v>12</v>
      </c>
      <c r="Q8" s="13" t="s">
        <v>99</v>
      </c>
      <c r="S8" s="9" t="s">
        <v>111</v>
      </c>
    </row>
    <row r="9" spans="1:19" x14ac:dyDescent="0.25">
      <c r="A9" s="14"/>
      <c r="B9" s="16" t="s">
        <v>11</v>
      </c>
      <c r="O9" s="15"/>
      <c r="P9" s="15">
        <v>8</v>
      </c>
      <c r="Q9" s="13" t="s">
        <v>100</v>
      </c>
      <c r="S9" s="9" t="s">
        <v>112</v>
      </c>
    </row>
    <row r="10" spans="1:19" x14ac:dyDescent="0.25">
      <c r="A10" s="14"/>
      <c r="B10" s="9" t="s">
        <v>81</v>
      </c>
      <c r="O10" s="15"/>
      <c r="P10" s="15">
        <v>0</v>
      </c>
      <c r="Q10" s="13" t="s">
        <v>101</v>
      </c>
      <c r="R10" s="17"/>
      <c r="S10" s="17"/>
    </row>
    <row r="11" spans="1:19" x14ac:dyDescent="0.25">
      <c r="A11" s="12"/>
      <c r="B11" s="13"/>
      <c r="C11" s="13"/>
      <c r="D11" s="11" t="s">
        <v>12</v>
      </c>
      <c r="E11" s="48">
        <v>1</v>
      </c>
      <c r="F11" s="48">
        <v>1</v>
      </c>
      <c r="G11" s="48">
        <v>1</v>
      </c>
      <c r="H11" s="48">
        <v>1</v>
      </c>
      <c r="I11" s="48">
        <v>1</v>
      </c>
      <c r="J11" s="48">
        <v>1</v>
      </c>
      <c r="K11" s="48">
        <v>1</v>
      </c>
      <c r="L11" s="48">
        <v>1</v>
      </c>
      <c r="M11" s="48">
        <v>1</v>
      </c>
      <c r="N11" s="48">
        <v>2</v>
      </c>
      <c r="O11" s="48">
        <v>5</v>
      </c>
      <c r="R11" s="17"/>
      <c r="S11" s="18" t="s">
        <v>16</v>
      </c>
    </row>
    <row r="12" spans="1:19" x14ac:dyDescent="0.25">
      <c r="A12" s="12"/>
      <c r="B12" s="13"/>
      <c r="C12" s="13"/>
      <c r="D12" s="11" t="s">
        <v>113</v>
      </c>
      <c r="E12" s="185" t="str">
        <f t="shared" ref="E12:J12" si="0">IF(COUNTIF($D$15:$D$54,"&gt;0")=0,"",SUMIFS(E$15:E$54,$D$15:$D$54,"&gt;0")/COUNTIF($D$15:$D$54,"&gt;0"))</f>
        <v/>
      </c>
      <c r="F12" s="185" t="str">
        <f t="shared" si="0"/>
        <v/>
      </c>
      <c r="G12" s="185" t="str">
        <f t="shared" si="0"/>
        <v/>
      </c>
      <c r="H12" s="185" t="str">
        <f t="shared" si="0"/>
        <v/>
      </c>
      <c r="I12" s="185" t="str">
        <f t="shared" si="0"/>
        <v/>
      </c>
      <c r="J12" s="185" t="str">
        <f t="shared" si="0"/>
        <v/>
      </c>
      <c r="K12" s="185" t="str">
        <f>IF(COUNTIF($D$15:$D$54,"&gt;0")=0,"",SUMIFS(K$15:K$54,$D$15:$D$54,"&gt;0")/COUNTIF($D$15:$D$54,"&gt;0"))</f>
        <v/>
      </c>
      <c r="L12" s="185" t="str">
        <f>IF(COUNTIF($D$15:$D$54,"&gt;0")=0,"",SUMIFS(L$15:L$54,$D$15:$D$54,"&gt;0")/COUNTIF($D$15:$D$54,"&gt;0"))</f>
        <v/>
      </c>
      <c r="M12" s="185" t="str">
        <f>IF(COUNTIF($D$15:$D$54,"&gt;0")=0,"",SUMIFS(M$15:M$54,$D$15:$D$54,"&gt;0")/COUNTIF($D$15:$D$54,"&gt;0"))</f>
        <v/>
      </c>
      <c r="N12" s="185" t="str">
        <f>IF(COUNTIF($D$15:$D$54,"&gt;0")=0,"",SUMIFS(N$15:N$54,$D$15:$D$54,"&gt;0")/COUNTIF($D$15:$D$54,"&gt;0"))</f>
        <v/>
      </c>
      <c r="O12" s="185" t="str">
        <f>IF(COUNTIF($D$15:$D$54,"&gt;0")=0,"",SUMIFS(O$15:O$54,$D$15:$D$54,"&gt;0")/COUNTIF($D$15:$D$54,"&gt;0"))</f>
        <v/>
      </c>
      <c r="R12" s="17"/>
      <c r="S12" s="18"/>
    </row>
    <row r="13" spans="1:19" ht="15.75" thickBot="1" x14ac:dyDescent="0.3">
      <c r="A13" s="12"/>
      <c r="B13" s="49"/>
      <c r="C13" s="49"/>
      <c r="D13" s="50" t="s">
        <v>114</v>
      </c>
      <c r="E13" s="186" t="str">
        <f t="shared" ref="E13:O13" si="1">IF(COUNTIF($D$15:$D$54,"&gt;0")=0,"",E12/E11)</f>
        <v/>
      </c>
      <c r="F13" s="186" t="str">
        <f t="shared" si="1"/>
        <v/>
      </c>
      <c r="G13" s="186" t="str">
        <f t="shared" si="1"/>
        <v/>
      </c>
      <c r="H13" s="186" t="str">
        <f t="shared" si="1"/>
        <v/>
      </c>
      <c r="I13" s="186" t="str">
        <f t="shared" si="1"/>
        <v/>
      </c>
      <c r="J13" s="186" t="str">
        <f t="shared" si="1"/>
        <v/>
      </c>
      <c r="K13" s="186" t="str">
        <f t="shared" si="1"/>
        <v/>
      </c>
      <c r="L13" s="186" t="str">
        <f t="shared" si="1"/>
        <v/>
      </c>
      <c r="M13" s="186" t="str">
        <f t="shared" si="1"/>
        <v/>
      </c>
      <c r="N13" s="186" t="str">
        <f t="shared" si="1"/>
        <v/>
      </c>
      <c r="O13" s="186" t="str">
        <f t="shared" si="1"/>
        <v/>
      </c>
      <c r="R13" s="17"/>
      <c r="S13" s="18"/>
    </row>
    <row r="14" spans="1:19" ht="60.75" thickBot="1" x14ac:dyDescent="0.3">
      <c r="A14" s="51" t="s">
        <v>1</v>
      </c>
      <c r="B14" s="52" t="s">
        <v>2</v>
      </c>
      <c r="C14" s="53" t="s">
        <v>128</v>
      </c>
      <c r="D14" s="54" t="s">
        <v>3</v>
      </c>
      <c r="E14" s="45">
        <v>1</v>
      </c>
      <c r="F14" s="46">
        <v>2</v>
      </c>
      <c r="G14" s="47">
        <v>3</v>
      </c>
      <c r="H14" s="47">
        <v>4</v>
      </c>
      <c r="I14" s="47">
        <v>5</v>
      </c>
      <c r="J14" s="47">
        <v>6</v>
      </c>
      <c r="K14" s="47">
        <v>7</v>
      </c>
      <c r="L14" s="46">
        <v>8</v>
      </c>
      <c r="M14" s="154">
        <v>9</v>
      </c>
      <c r="N14" s="46">
        <v>10</v>
      </c>
      <c r="O14" s="155">
        <v>11</v>
      </c>
      <c r="P14" s="19" t="s">
        <v>4</v>
      </c>
      <c r="Q14" s="20" t="str">
        <f>Q5</f>
        <v>Оценка</v>
      </c>
      <c r="R14" s="21" t="s">
        <v>91</v>
      </c>
      <c r="S14" s="22" t="s">
        <v>90</v>
      </c>
    </row>
    <row r="15" spans="1:19" x14ac:dyDescent="0.25">
      <c r="A15" s="65">
        <v>1</v>
      </c>
      <c r="B15" s="66"/>
      <c r="C15" s="67"/>
      <c r="D15" s="68"/>
      <c r="E15" s="69"/>
      <c r="F15" s="70"/>
      <c r="G15" s="71"/>
      <c r="H15" s="71"/>
      <c r="I15" s="71"/>
      <c r="J15" s="71"/>
      <c r="K15" s="71"/>
      <c r="L15" s="70"/>
      <c r="M15" s="156"/>
      <c r="N15" s="70"/>
      <c r="O15" s="157"/>
      <c r="P15" s="23" t="str">
        <f t="shared" ref="P15:P54" si="2">IF(SUM(D15)&gt;0,SUM(E15:O15),"")</f>
        <v/>
      </c>
      <c r="Q15" s="164" t="str">
        <f>IF(SUM(D15)&gt;0,IF(P15&gt;=$P$7,$Q$7,IF(P15&gt;=$P$8,$Q$8,IF(P15&gt;=$P$9,$Q$9,$Q$10))),"")</f>
        <v/>
      </c>
      <c r="R15" s="177" t="str">
        <f>IF(B15="","",IF(AND(SUM($D15)=0,COUNTA($E15:$O15)&gt;0),$D$57,IF(OR(E15&gt;E$11,F15&gt;F$11,G15&gt;G$11,H15&gt;H$11,I15&gt;I$11,J15&gt;J$11,K15&gt;K$11,L15&gt;L$11,M15&gt;M$11,N15&gt;N$11,O15&gt;O$11),$D$58,"нет")))</f>
        <v/>
      </c>
      <c r="S15" s="24" t="str">
        <f>IF(R15="","",IF(R15="нет",0,1))</f>
        <v/>
      </c>
    </row>
    <row r="16" spans="1:19" x14ac:dyDescent="0.25">
      <c r="A16" s="72">
        <v>2</v>
      </c>
      <c r="B16" s="73"/>
      <c r="C16" s="74"/>
      <c r="D16" s="75"/>
      <c r="E16" s="76"/>
      <c r="F16" s="77"/>
      <c r="G16" s="78"/>
      <c r="H16" s="78"/>
      <c r="I16" s="78"/>
      <c r="J16" s="78"/>
      <c r="K16" s="78"/>
      <c r="L16" s="77"/>
      <c r="M16" s="158"/>
      <c r="N16" s="77"/>
      <c r="O16" s="159"/>
      <c r="P16" s="25" t="str">
        <f t="shared" si="2"/>
        <v/>
      </c>
      <c r="Q16" s="166" t="str">
        <f t="shared" ref="Q16:Q54" si="3">IF(SUM(D16)&gt;0,IF(P16&gt;=$P$7,$Q$7,IF(P16&gt;=$P$8,$Q$8,IF(P16&gt;=$P$9,$Q$9,$Q$10))),"")</f>
        <v/>
      </c>
      <c r="R16" s="178" t="str">
        <f>IF(B16="","",IF(AND(SUM($D16)=0,COUNTA($E16:$O16)&gt;0),$D$57,IF(OR(E16&gt;E$11,F16&gt;F$11,G16&gt;G$11,H16&gt;H$11,I16&gt;I$11,J16&gt;J$11,K16&gt;K$11,L16&gt;L$11,M16&gt;M$11,N16&gt;N$11,O16&gt;O$11),$D$58,"нет")))</f>
        <v/>
      </c>
      <c r="S16" s="26" t="str">
        <f t="shared" ref="S16:S54" si="4">IF(R16="","",IF(R16="нет",0,1))</f>
        <v/>
      </c>
    </row>
    <row r="17" spans="1:19" x14ac:dyDescent="0.25">
      <c r="A17" s="72">
        <v>3</v>
      </c>
      <c r="B17" s="73"/>
      <c r="C17" s="74"/>
      <c r="D17" s="75"/>
      <c r="E17" s="76"/>
      <c r="F17" s="77"/>
      <c r="G17" s="78"/>
      <c r="H17" s="78"/>
      <c r="I17" s="78"/>
      <c r="J17" s="78"/>
      <c r="K17" s="78"/>
      <c r="L17" s="77"/>
      <c r="M17" s="158"/>
      <c r="N17" s="77"/>
      <c r="O17" s="159"/>
      <c r="P17" s="25" t="str">
        <f t="shared" si="2"/>
        <v/>
      </c>
      <c r="Q17" s="166" t="str">
        <f t="shared" si="3"/>
        <v/>
      </c>
      <c r="R17" s="178" t="str">
        <f>IF(B17="","",IF(AND(SUM($D17)=0,COUNTA($E17:$O17)&gt;0),$D$57,IF(OR(E17&gt;E$11,F17&gt;F$11,G17&gt;G$11,H17&gt;H$11,I17&gt;I$11,J17&gt;J$11,K17&gt;K$11,L17&gt;L$11,M17&gt;M$11,N17&gt;N$11,O17&gt;O$11),$D$58,"нет")))</f>
        <v/>
      </c>
      <c r="S17" s="26" t="str">
        <f t="shared" si="4"/>
        <v/>
      </c>
    </row>
    <row r="18" spans="1:19" x14ac:dyDescent="0.25">
      <c r="A18" s="72">
        <v>4</v>
      </c>
      <c r="B18" s="73"/>
      <c r="C18" s="74"/>
      <c r="D18" s="75"/>
      <c r="E18" s="76"/>
      <c r="F18" s="77"/>
      <c r="G18" s="78"/>
      <c r="H18" s="78"/>
      <c r="I18" s="78"/>
      <c r="J18" s="78"/>
      <c r="K18" s="78"/>
      <c r="L18" s="77"/>
      <c r="M18" s="158"/>
      <c r="N18" s="77"/>
      <c r="O18" s="159"/>
      <c r="P18" s="25" t="str">
        <f t="shared" si="2"/>
        <v/>
      </c>
      <c r="Q18" s="166" t="str">
        <f t="shared" si="3"/>
        <v/>
      </c>
      <c r="R18" s="178" t="str">
        <f>IF(B18="","",IF(AND(SUM($D18)=0,COUNTA($E18:$O18)&gt;0),$D$57,IF(OR(E18&gt;E$11,F18&gt;F$11,G18&gt;G$11,H18&gt;H$11,I18&gt;I$11,J18&gt;J$11,K18&gt;K$11,L18&gt;L$11,M18&gt;M$11,N18&gt;N$11,O18&gt;O$11),$D$58,"нет")))</f>
        <v/>
      </c>
      <c r="S18" s="26" t="str">
        <f t="shared" si="4"/>
        <v/>
      </c>
    </row>
    <row r="19" spans="1:19" ht="15.75" thickBot="1" x14ac:dyDescent="0.3">
      <c r="A19" s="79">
        <v>5</v>
      </c>
      <c r="B19" s="80"/>
      <c r="C19" s="81"/>
      <c r="D19" s="82"/>
      <c r="E19" s="83"/>
      <c r="F19" s="84"/>
      <c r="G19" s="85"/>
      <c r="H19" s="85"/>
      <c r="I19" s="85"/>
      <c r="J19" s="85"/>
      <c r="K19" s="85"/>
      <c r="L19" s="84"/>
      <c r="M19" s="160"/>
      <c r="N19" s="84"/>
      <c r="O19" s="161"/>
      <c r="P19" s="27" t="str">
        <f t="shared" si="2"/>
        <v/>
      </c>
      <c r="Q19" s="168" t="str">
        <f t="shared" si="3"/>
        <v/>
      </c>
      <c r="R19" s="179" t="str">
        <f>IF(B19="","",IF(AND(SUM($D19)=0,COUNTA($E19:$O19)&gt;0),$D$57,IF(OR(E19&gt;E$11,F19&gt;F$11,G19&gt;G$11,H19&gt;H$11,I19&gt;I$11,J19&gt;J$11,K19&gt;K$11,L19&gt;L$11,M19&gt;M$11,N19&gt;N$11,O19&gt;O$11),$D$58,"нет")))</f>
        <v/>
      </c>
      <c r="S19" s="28" t="str">
        <f t="shared" si="4"/>
        <v/>
      </c>
    </row>
    <row r="20" spans="1:19" x14ac:dyDescent="0.25">
      <c r="A20" s="86">
        <v>6</v>
      </c>
      <c r="B20" s="66"/>
      <c r="C20" s="67"/>
      <c r="D20" s="68"/>
      <c r="E20" s="69"/>
      <c r="F20" s="70"/>
      <c r="G20" s="71"/>
      <c r="H20" s="71"/>
      <c r="I20" s="71"/>
      <c r="J20" s="71"/>
      <c r="K20" s="71"/>
      <c r="L20" s="70"/>
      <c r="M20" s="156"/>
      <c r="N20" s="70"/>
      <c r="O20" s="157"/>
      <c r="P20" s="29" t="str">
        <f t="shared" si="2"/>
        <v/>
      </c>
      <c r="Q20" s="164" t="str">
        <f t="shared" si="3"/>
        <v/>
      </c>
      <c r="R20" s="177" t="str">
        <f t="shared" ref="R20:R54" si="5">IF(B20="","",IF(AND(SUM($D20)=0,COUNTA($E20:$O20)&gt;0),$D$57,IF(OR(E20&gt;E$11,F20&gt;F$11,G20&gt;G$11,H20&gt;H$11,I20&gt;I$11,J20&gt;J$11,K20&gt;K$11,L20&gt;L$11,M20&gt;M$11,N20&gt;N$11,O20&gt;O$11),$D$58,"нет")))</f>
        <v/>
      </c>
      <c r="S20" s="24" t="str">
        <f t="shared" si="4"/>
        <v/>
      </c>
    </row>
    <row r="21" spans="1:19" x14ac:dyDescent="0.25">
      <c r="A21" s="72">
        <v>7</v>
      </c>
      <c r="B21" s="73"/>
      <c r="C21" s="74"/>
      <c r="D21" s="75"/>
      <c r="E21" s="76"/>
      <c r="F21" s="77"/>
      <c r="G21" s="78"/>
      <c r="H21" s="78"/>
      <c r="I21" s="78"/>
      <c r="J21" s="78"/>
      <c r="K21" s="78"/>
      <c r="L21" s="77"/>
      <c r="M21" s="158"/>
      <c r="N21" s="77"/>
      <c r="O21" s="159"/>
      <c r="P21" s="25" t="str">
        <f t="shared" si="2"/>
        <v/>
      </c>
      <c r="Q21" s="166" t="str">
        <f t="shared" si="3"/>
        <v/>
      </c>
      <c r="R21" s="178" t="str">
        <f t="shared" si="5"/>
        <v/>
      </c>
      <c r="S21" s="26" t="str">
        <f t="shared" si="4"/>
        <v/>
      </c>
    </row>
    <row r="22" spans="1:19" x14ac:dyDescent="0.25">
      <c r="A22" s="72">
        <v>8</v>
      </c>
      <c r="B22" s="73"/>
      <c r="C22" s="74"/>
      <c r="D22" s="75"/>
      <c r="E22" s="76"/>
      <c r="F22" s="77"/>
      <c r="G22" s="78"/>
      <c r="H22" s="78"/>
      <c r="I22" s="78"/>
      <c r="J22" s="78"/>
      <c r="K22" s="78"/>
      <c r="L22" s="77"/>
      <c r="M22" s="158"/>
      <c r="N22" s="77"/>
      <c r="O22" s="159"/>
      <c r="P22" s="25" t="str">
        <f t="shared" si="2"/>
        <v/>
      </c>
      <c r="Q22" s="166" t="str">
        <f t="shared" si="3"/>
        <v/>
      </c>
      <c r="R22" s="178" t="str">
        <f t="shared" si="5"/>
        <v/>
      </c>
      <c r="S22" s="26" t="str">
        <f t="shared" si="4"/>
        <v/>
      </c>
    </row>
    <row r="23" spans="1:19" x14ac:dyDescent="0.25">
      <c r="A23" s="72">
        <v>9</v>
      </c>
      <c r="B23" s="73"/>
      <c r="C23" s="74"/>
      <c r="D23" s="75"/>
      <c r="E23" s="76"/>
      <c r="F23" s="77"/>
      <c r="G23" s="78"/>
      <c r="H23" s="78"/>
      <c r="I23" s="78"/>
      <c r="J23" s="78"/>
      <c r="K23" s="78"/>
      <c r="L23" s="77"/>
      <c r="M23" s="158"/>
      <c r="N23" s="77"/>
      <c r="O23" s="159"/>
      <c r="P23" s="25" t="str">
        <f t="shared" si="2"/>
        <v/>
      </c>
      <c r="Q23" s="166" t="str">
        <f t="shared" si="3"/>
        <v/>
      </c>
      <c r="R23" s="178" t="str">
        <f t="shared" si="5"/>
        <v/>
      </c>
      <c r="S23" s="26" t="str">
        <f t="shared" si="4"/>
        <v/>
      </c>
    </row>
    <row r="24" spans="1:19" ht="15.75" thickBot="1" x14ac:dyDescent="0.3">
      <c r="A24" s="87">
        <v>10</v>
      </c>
      <c r="B24" s="80"/>
      <c r="C24" s="81"/>
      <c r="D24" s="82"/>
      <c r="E24" s="83"/>
      <c r="F24" s="84"/>
      <c r="G24" s="85"/>
      <c r="H24" s="85"/>
      <c r="I24" s="85"/>
      <c r="J24" s="85"/>
      <c r="K24" s="85"/>
      <c r="L24" s="84"/>
      <c r="M24" s="160"/>
      <c r="N24" s="84"/>
      <c r="O24" s="161"/>
      <c r="P24" s="30" t="str">
        <f t="shared" si="2"/>
        <v/>
      </c>
      <c r="Q24" s="168" t="str">
        <f t="shared" si="3"/>
        <v/>
      </c>
      <c r="R24" s="179" t="str">
        <f t="shared" si="5"/>
        <v/>
      </c>
      <c r="S24" s="28" t="str">
        <f t="shared" si="4"/>
        <v/>
      </c>
    </row>
    <row r="25" spans="1:19" x14ac:dyDescent="0.25">
      <c r="A25" s="65">
        <v>11</v>
      </c>
      <c r="B25" s="66"/>
      <c r="C25" s="67"/>
      <c r="D25" s="68"/>
      <c r="E25" s="69"/>
      <c r="F25" s="70"/>
      <c r="G25" s="71"/>
      <c r="H25" s="71"/>
      <c r="I25" s="71"/>
      <c r="J25" s="71"/>
      <c r="K25" s="71"/>
      <c r="L25" s="70"/>
      <c r="M25" s="156"/>
      <c r="N25" s="70"/>
      <c r="O25" s="157"/>
      <c r="P25" s="23" t="str">
        <f t="shared" si="2"/>
        <v/>
      </c>
      <c r="Q25" s="164" t="str">
        <f t="shared" si="3"/>
        <v/>
      </c>
      <c r="R25" s="177" t="str">
        <f t="shared" si="5"/>
        <v/>
      </c>
      <c r="S25" s="24" t="str">
        <f t="shared" si="4"/>
        <v/>
      </c>
    </row>
    <row r="26" spans="1:19" x14ac:dyDescent="0.25">
      <c r="A26" s="72">
        <v>12</v>
      </c>
      <c r="B26" s="73"/>
      <c r="C26" s="74"/>
      <c r="D26" s="75"/>
      <c r="E26" s="76"/>
      <c r="F26" s="77"/>
      <c r="G26" s="78"/>
      <c r="H26" s="78"/>
      <c r="I26" s="78"/>
      <c r="J26" s="78"/>
      <c r="K26" s="78"/>
      <c r="L26" s="77"/>
      <c r="M26" s="158"/>
      <c r="N26" s="77"/>
      <c r="O26" s="159"/>
      <c r="P26" s="25" t="str">
        <f t="shared" si="2"/>
        <v/>
      </c>
      <c r="Q26" s="166" t="str">
        <f t="shared" si="3"/>
        <v/>
      </c>
      <c r="R26" s="178" t="str">
        <f t="shared" si="5"/>
        <v/>
      </c>
      <c r="S26" s="26" t="str">
        <f t="shared" si="4"/>
        <v/>
      </c>
    </row>
    <row r="27" spans="1:19" x14ac:dyDescent="0.25">
      <c r="A27" s="72">
        <v>13</v>
      </c>
      <c r="B27" s="73"/>
      <c r="C27" s="74"/>
      <c r="D27" s="75"/>
      <c r="E27" s="76"/>
      <c r="F27" s="77"/>
      <c r="G27" s="78"/>
      <c r="H27" s="78"/>
      <c r="I27" s="78"/>
      <c r="J27" s="78"/>
      <c r="K27" s="78"/>
      <c r="L27" s="77"/>
      <c r="M27" s="158"/>
      <c r="N27" s="77"/>
      <c r="O27" s="159"/>
      <c r="P27" s="25" t="str">
        <f t="shared" si="2"/>
        <v/>
      </c>
      <c r="Q27" s="166" t="str">
        <f t="shared" si="3"/>
        <v/>
      </c>
      <c r="R27" s="178" t="str">
        <f t="shared" si="5"/>
        <v/>
      </c>
      <c r="S27" s="26" t="str">
        <f t="shared" si="4"/>
        <v/>
      </c>
    </row>
    <row r="28" spans="1:19" x14ac:dyDescent="0.25">
      <c r="A28" s="72">
        <v>14</v>
      </c>
      <c r="B28" s="73"/>
      <c r="C28" s="74"/>
      <c r="D28" s="75"/>
      <c r="E28" s="76"/>
      <c r="F28" s="77"/>
      <c r="G28" s="78"/>
      <c r="H28" s="78"/>
      <c r="I28" s="78"/>
      <c r="J28" s="78"/>
      <c r="K28" s="78"/>
      <c r="L28" s="77"/>
      <c r="M28" s="158"/>
      <c r="N28" s="77"/>
      <c r="O28" s="159"/>
      <c r="P28" s="25" t="str">
        <f t="shared" si="2"/>
        <v/>
      </c>
      <c r="Q28" s="166" t="str">
        <f t="shared" si="3"/>
        <v/>
      </c>
      <c r="R28" s="178" t="str">
        <f t="shared" si="5"/>
        <v/>
      </c>
      <c r="S28" s="26" t="str">
        <f t="shared" si="4"/>
        <v/>
      </c>
    </row>
    <row r="29" spans="1:19" ht="15.75" thickBot="1" x14ac:dyDescent="0.3">
      <c r="A29" s="79">
        <v>15</v>
      </c>
      <c r="B29" s="80"/>
      <c r="C29" s="81"/>
      <c r="D29" s="82"/>
      <c r="E29" s="83"/>
      <c r="F29" s="84"/>
      <c r="G29" s="85"/>
      <c r="H29" s="85"/>
      <c r="I29" s="85"/>
      <c r="J29" s="85"/>
      <c r="K29" s="85"/>
      <c r="L29" s="84"/>
      <c r="M29" s="160"/>
      <c r="N29" s="84"/>
      <c r="O29" s="161"/>
      <c r="P29" s="27" t="str">
        <f t="shared" si="2"/>
        <v/>
      </c>
      <c r="Q29" s="168" t="str">
        <f t="shared" si="3"/>
        <v/>
      </c>
      <c r="R29" s="179" t="str">
        <f t="shared" si="5"/>
        <v/>
      </c>
      <c r="S29" s="28" t="str">
        <f t="shared" si="4"/>
        <v/>
      </c>
    </row>
    <row r="30" spans="1:19" x14ac:dyDescent="0.25">
      <c r="A30" s="86">
        <v>16</v>
      </c>
      <c r="B30" s="66"/>
      <c r="C30" s="67"/>
      <c r="D30" s="68"/>
      <c r="E30" s="69"/>
      <c r="F30" s="70"/>
      <c r="G30" s="71"/>
      <c r="H30" s="71"/>
      <c r="I30" s="71"/>
      <c r="J30" s="71"/>
      <c r="K30" s="71"/>
      <c r="L30" s="70"/>
      <c r="M30" s="156"/>
      <c r="N30" s="70"/>
      <c r="O30" s="157"/>
      <c r="P30" s="29" t="str">
        <f t="shared" si="2"/>
        <v/>
      </c>
      <c r="Q30" s="164" t="str">
        <f t="shared" si="3"/>
        <v/>
      </c>
      <c r="R30" s="177" t="str">
        <f t="shared" si="5"/>
        <v/>
      </c>
      <c r="S30" s="24" t="str">
        <f t="shared" si="4"/>
        <v/>
      </c>
    </row>
    <row r="31" spans="1:19" x14ac:dyDescent="0.25">
      <c r="A31" s="72">
        <v>17</v>
      </c>
      <c r="B31" s="73"/>
      <c r="C31" s="74"/>
      <c r="D31" s="75"/>
      <c r="E31" s="76"/>
      <c r="F31" s="77"/>
      <c r="G31" s="78"/>
      <c r="H31" s="78"/>
      <c r="I31" s="78"/>
      <c r="J31" s="78"/>
      <c r="K31" s="78"/>
      <c r="L31" s="77"/>
      <c r="M31" s="158"/>
      <c r="N31" s="77"/>
      <c r="O31" s="159"/>
      <c r="P31" s="25" t="str">
        <f t="shared" si="2"/>
        <v/>
      </c>
      <c r="Q31" s="166" t="str">
        <f t="shared" si="3"/>
        <v/>
      </c>
      <c r="R31" s="178" t="str">
        <f t="shared" si="5"/>
        <v/>
      </c>
      <c r="S31" s="26" t="str">
        <f t="shared" si="4"/>
        <v/>
      </c>
    </row>
    <row r="32" spans="1:19" x14ac:dyDescent="0.25">
      <c r="A32" s="72">
        <v>18</v>
      </c>
      <c r="B32" s="73"/>
      <c r="C32" s="74"/>
      <c r="D32" s="75"/>
      <c r="E32" s="76"/>
      <c r="F32" s="77"/>
      <c r="G32" s="78"/>
      <c r="H32" s="78"/>
      <c r="I32" s="78"/>
      <c r="J32" s="78"/>
      <c r="K32" s="78"/>
      <c r="L32" s="77"/>
      <c r="M32" s="158"/>
      <c r="N32" s="77"/>
      <c r="O32" s="159"/>
      <c r="P32" s="25" t="str">
        <f t="shared" si="2"/>
        <v/>
      </c>
      <c r="Q32" s="166" t="str">
        <f t="shared" si="3"/>
        <v/>
      </c>
      <c r="R32" s="178" t="str">
        <f t="shared" si="5"/>
        <v/>
      </c>
      <c r="S32" s="26" t="str">
        <f t="shared" si="4"/>
        <v/>
      </c>
    </row>
    <row r="33" spans="1:19" x14ac:dyDescent="0.25">
      <c r="A33" s="72">
        <v>19</v>
      </c>
      <c r="B33" s="73"/>
      <c r="C33" s="74"/>
      <c r="D33" s="75"/>
      <c r="E33" s="76"/>
      <c r="F33" s="77"/>
      <c r="G33" s="78"/>
      <c r="H33" s="78"/>
      <c r="I33" s="78"/>
      <c r="J33" s="78"/>
      <c r="K33" s="78"/>
      <c r="L33" s="77"/>
      <c r="M33" s="158"/>
      <c r="N33" s="77"/>
      <c r="O33" s="159"/>
      <c r="P33" s="25" t="str">
        <f t="shared" si="2"/>
        <v/>
      </c>
      <c r="Q33" s="166" t="str">
        <f t="shared" si="3"/>
        <v/>
      </c>
      <c r="R33" s="178" t="str">
        <f t="shared" si="5"/>
        <v/>
      </c>
      <c r="S33" s="26" t="str">
        <f t="shared" si="4"/>
        <v/>
      </c>
    </row>
    <row r="34" spans="1:19" ht="15.75" thickBot="1" x14ac:dyDescent="0.3">
      <c r="A34" s="87">
        <v>20</v>
      </c>
      <c r="B34" s="80"/>
      <c r="C34" s="81"/>
      <c r="D34" s="82"/>
      <c r="E34" s="83"/>
      <c r="F34" s="84"/>
      <c r="G34" s="85"/>
      <c r="H34" s="85"/>
      <c r="I34" s="85"/>
      <c r="J34" s="85"/>
      <c r="K34" s="85"/>
      <c r="L34" s="84"/>
      <c r="M34" s="160"/>
      <c r="N34" s="84"/>
      <c r="O34" s="161"/>
      <c r="P34" s="30" t="str">
        <f t="shared" si="2"/>
        <v/>
      </c>
      <c r="Q34" s="168" t="str">
        <f t="shared" si="3"/>
        <v/>
      </c>
      <c r="R34" s="179" t="str">
        <f t="shared" si="5"/>
        <v/>
      </c>
      <c r="S34" s="28" t="str">
        <f t="shared" si="4"/>
        <v/>
      </c>
    </row>
    <row r="35" spans="1:19" x14ac:dyDescent="0.25">
      <c r="A35" s="65">
        <v>21</v>
      </c>
      <c r="B35" s="66"/>
      <c r="C35" s="67"/>
      <c r="D35" s="68"/>
      <c r="E35" s="69"/>
      <c r="F35" s="70"/>
      <c r="G35" s="71"/>
      <c r="H35" s="71"/>
      <c r="I35" s="71"/>
      <c r="J35" s="71"/>
      <c r="K35" s="71"/>
      <c r="L35" s="70"/>
      <c r="M35" s="156"/>
      <c r="N35" s="70"/>
      <c r="O35" s="157"/>
      <c r="P35" s="23" t="str">
        <f t="shared" si="2"/>
        <v/>
      </c>
      <c r="Q35" s="164" t="str">
        <f t="shared" si="3"/>
        <v/>
      </c>
      <c r="R35" s="177" t="str">
        <f t="shared" si="5"/>
        <v/>
      </c>
      <c r="S35" s="24" t="str">
        <f t="shared" si="4"/>
        <v/>
      </c>
    </row>
    <row r="36" spans="1:19" x14ac:dyDescent="0.25">
      <c r="A36" s="72">
        <v>22</v>
      </c>
      <c r="B36" s="73"/>
      <c r="C36" s="74"/>
      <c r="D36" s="75"/>
      <c r="E36" s="76"/>
      <c r="F36" s="77"/>
      <c r="G36" s="78"/>
      <c r="H36" s="78"/>
      <c r="I36" s="78"/>
      <c r="J36" s="78"/>
      <c r="K36" s="78"/>
      <c r="L36" s="77"/>
      <c r="M36" s="158"/>
      <c r="N36" s="77"/>
      <c r="O36" s="159"/>
      <c r="P36" s="25" t="str">
        <f t="shared" si="2"/>
        <v/>
      </c>
      <c r="Q36" s="166" t="str">
        <f t="shared" si="3"/>
        <v/>
      </c>
      <c r="R36" s="178" t="str">
        <f t="shared" si="5"/>
        <v/>
      </c>
      <c r="S36" s="26" t="str">
        <f t="shared" si="4"/>
        <v/>
      </c>
    </row>
    <row r="37" spans="1:19" x14ac:dyDescent="0.25">
      <c r="A37" s="72">
        <v>23</v>
      </c>
      <c r="B37" s="73"/>
      <c r="C37" s="74"/>
      <c r="D37" s="75"/>
      <c r="E37" s="76"/>
      <c r="F37" s="77"/>
      <c r="G37" s="78"/>
      <c r="H37" s="78"/>
      <c r="I37" s="78"/>
      <c r="J37" s="78"/>
      <c r="K37" s="78"/>
      <c r="L37" s="77"/>
      <c r="M37" s="158"/>
      <c r="N37" s="77"/>
      <c r="O37" s="159"/>
      <c r="P37" s="25" t="str">
        <f t="shared" si="2"/>
        <v/>
      </c>
      <c r="Q37" s="166" t="str">
        <f t="shared" si="3"/>
        <v/>
      </c>
      <c r="R37" s="178" t="str">
        <f t="shared" si="5"/>
        <v/>
      </c>
      <c r="S37" s="26" t="str">
        <f t="shared" si="4"/>
        <v/>
      </c>
    </row>
    <row r="38" spans="1:19" x14ac:dyDescent="0.25">
      <c r="A38" s="72">
        <v>24</v>
      </c>
      <c r="B38" s="73"/>
      <c r="C38" s="74"/>
      <c r="D38" s="75"/>
      <c r="E38" s="76"/>
      <c r="F38" s="77"/>
      <c r="G38" s="78"/>
      <c r="H38" s="78"/>
      <c r="I38" s="78"/>
      <c r="J38" s="78"/>
      <c r="K38" s="78"/>
      <c r="L38" s="77"/>
      <c r="M38" s="158"/>
      <c r="N38" s="77"/>
      <c r="O38" s="159"/>
      <c r="P38" s="25" t="str">
        <f t="shared" si="2"/>
        <v/>
      </c>
      <c r="Q38" s="166" t="str">
        <f t="shared" si="3"/>
        <v/>
      </c>
      <c r="R38" s="178" t="str">
        <f t="shared" si="5"/>
        <v/>
      </c>
      <c r="S38" s="26" t="str">
        <f t="shared" si="4"/>
        <v/>
      </c>
    </row>
    <row r="39" spans="1:19" ht="15.75" thickBot="1" x14ac:dyDescent="0.3">
      <c r="A39" s="79">
        <v>25</v>
      </c>
      <c r="B39" s="80"/>
      <c r="C39" s="81"/>
      <c r="D39" s="82"/>
      <c r="E39" s="83"/>
      <c r="F39" s="84"/>
      <c r="G39" s="85"/>
      <c r="H39" s="85"/>
      <c r="I39" s="85"/>
      <c r="J39" s="85"/>
      <c r="K39" s="85"/>
      <c r="L39" s="84"/>
      <c r="M39" s="160"/>
      <c r="N39" s="84"/>
      <c r="O39" s="161"/>
      <c r="P39" s="27" t="str">
        <f t="shared" si="2"/>
        <v/>
      </c>
      <c r="Q39" s="168" t="str">
        <f t="shared" si="3"/>
        <v/>
      </c>
      <c r="R39" s="179" t="str">
        <f>IF(B39="","",IF(AND(SUM($D39)=0,COUNTA($E39:$O39)&gt;0),$D$57,IF(OR(E39&gt;E$11,F39&gt;F$11,G39&gt;G$11,H39&gt;H$11,I39&gt;I$11,J39&gt;J$11,K39&gt;K$11,L39&gt;L$11,M39&gt;M$11,N39&gt;N$11,O39&gt;O$11),$D$58,"нет")))</f>
        <v/>
      </c>
      <c r="S39" s="28" t="str">
        <f t="shared" si="4"/>
        <v/>
      </c>
    </row>
    <row r="40" spans="1:19" x14ac:dyDescent="0.25">
      <c r="A40" s="65">
        <v>26</v>
      </c>
      <c r="B40" s="66"/>
      <c r="C40" s="67"/>
      <c r="D40" s="68"/>
      <c r="E40" s="69"/>
      <c r="F40" s="70"/>
      <c r="G40" s="71"/>
      <c r="H40" s="71"/>
      <c r="I40" s="71"/>
      <c r="J40" s="71"/>
      <c r="K40" s="71"/>
      <c r="L40" s="70"/>
      <c r="M40" s="156"/>
      <c r="N40" s="70"/>
      <c r="O40" s="157"/>
      <c r="P40" s="23" t="str">
        <f t="shared" si="2"/>
        <v/>
      </c>
      <c r="Q40" s="164" t="str">
        <f t="shared" si="3"/>
        <v/>
      </c>
      <c r="R40" s="177" t="str">
        <f t="shared" si="5"/>
        <v/>
      </c>
      <c r="S40" s="24" t="str">
        <f t="shared" si="4"/>
        <v/>
      </c>
    </row>
    <row r="41" spans="1:19" x14ac:dyDescent="0.25">
      <c r="A41" s="72">
        <v>27</v>
      </c>
      <c r="B41" s="73"/>
      <c r="C41" s="74"/>
      <c r="D41" s="75"/>
      <c r="E41" s="76"/>
      <c r="F41" s="77"/>
      <c r="G41" s="78"/>
      <c r="H41" s="78"/>
      <c r="I41" s="78"/>
      <c r="J41" s="78"/>
      <c r="K41" s="78"/>
      <c r="L41" s="77"/>
      <c r="M41" s="158"/>
      <c r="N41" s="77"/>
      <c r="O41" s="159"/>
      <c r="P41" s="25" t="str">
        <f t="shared" si="2"/>
        <v/>
      </c>
      <c r="Q41" s="166" t="str">
        <f t="shared" si="3"/>
        <v/>
      </c>
      <c r="R41" s="178" t="str">
        <f t="shared" si="5"/>
        <v/>
      </c>
      <c r="S41" s="26" t="str">
        <f t="shared" si="4"/>
        <v/>
      </c>
    </row>
    <row r="42" spans="1:19" x14ac:dyDescent="0.25">
      <c r="A42" s="72">
        <v>28</v>
      </c>
      <c r="B42" s="73"/>
      <c r="C42" s="74"/>
      <c r="D42" s="75"/>
      <c r="E42" s="76"/>
      <c r="F42" s="77"/>
      <c r="G42" s="78"/>
      <c r="H42" s="78"/>
      <c r="I42" s="78"/>
      <c r="J42" s="78"/>
      <c r="K42" s="78"/>
      <c r="L42" s="77"/>
      <c r="M42" s="158"/>
      <c r="N42" s="77"/>
      <c r="O42" s="159"/>
      <c r="P42" s="25" t="str">
        <f t="shared" si="2"/>
        <v/>
      </c>
      <c r="Q42" s="166" t="str">
        <f t="shared" si="3"/>
        <v/>
      </c>
      <c r="R42" s="178" t="str">
        <f t="shared" si="5"/>
        <v/>
      </c>
      <c r="S42" s="26" t="str">
        <f t="shared" si="4"/>
        <v/>
      </c>
    </row>
    <row r="43" spans="1:19" x14ac:dyDescent="0.25">
      <c r="A43" s="72">
        <v>29</v>
      </c>
      <c r="B43" s="73"/>
      <c r="C43" s="74"/>
      <c r="D43" s="75"/>
      <c r="E43" s="76"/>
      <c r="F43" s="77"/>
      <c r="G43" s="78"/>
      <c r="H43" s="78"/>
      <c r="I43" s="78"/>
      <c r="J43" s="78"/>
      <c r="K43" s="78"/>
      <c r="L43" s="77"/>
      <c r="M43" s="158"/>
      <c r="N43" s="77"/>
      <c r="O43" s="159"/>
      <c r="P43" s="25" t="str">
        <f t="shared" si="2"/>
        <v/>
      </c>
      <c r="Q43" s="166" t="str">
        <f t="shared" si="3"/>
        <v/>
      </c>
      <c r="R43" s="178" t="str">
        <f t="shared" si="5"/>
        <v/>
      </c>
      <c r="S43" s="26" t="str">
        <f t="shared" si="4"/>
        <v/>
      </c>
    </row>
    <row r="44" spans="1:19" ht="15.75" thickBot="1" x14ac:dyDescent="0.3">
      <c r="A44" s="79">
        <v>30</v>
      </c>
      <c r="B44" s="80"/>
      <c r="C44" s="81"/>
      <c r="D44" s="82"/>
      <c r="E44" s="83"/>
      <c r="F44" s="84"/>
      <c r="G44" s="85"/>
      <c r="H44" s="85"/>
      <c r="I44" s="85"/>
      <c r="J44" s="85"/>
      <c r="K44" s="85"/>
      <c r="L44" s="84"/>
      <c r="M44" s="160"/>
      <c r="N44" s="84"/>
      <c r="O44" s="161"/>
      <c r="P44" s="27" t="str">
        <f t="shared" si="2"/>
        <v/>
      </c>
      <c r="Q44" s="168" t="str">
        <f t="shared" si="3"/>
        <v/>
      </c>
      <c r="R44" s="179" t="str">
        <f t="shared" si="5"/>
        <v/>
      </c>
      <c r="S44" s="28" t="str">
        <f t="shared" si="4"/>
        <v/>
      </c>
    </row>
    <row r="45" spans="1:19" x14ac:dyDescent="0.25">
      <c r="A45" s="65">
        <v>31</v>
      </c>
      <c r="B45" s="66"/>
      <c r="C45" s="67"/>
      <c r="D45" s="68"/>
      <c r="E45" s="69"/>
      <c r="F45" s="70"/>
      <c r="G45" s="71"/>
      <c r="H45" s="71"/>
      <c r="I45" s="71"/>
      <c r="J45" s="71"/>
      <c r="K45" s="71"/>
      <c r="L45" s="70"/>
      <c r="M45" s="156"/>
      <c r="N45" s="70"/>
      <c r="O45" s="157"/>
      <c r="P45" s="23" t="str">
        <f t="shared" si="2"/>
        <v/>
      </c>
      <c r="Q45" s="164" t="str">
        <f t="shared" si="3"/>
        <v/>
      </c>
      <c r="R45" s="177" t="str">
        <f t="shared" si="5"/>
        <v/>
      </c>
      <c r="S45" s="24" t="str">
        <f t="shared" si="4"/>
        <v/>
      </c>
    </row>
    <row r="46" spans="1:19" x14ac:dyDescent="0.25">
      <c r="A46" s="72">
        <v>32</v>
      </c>
      <c r="B46" s="73"/>
      <c r="C46" s="74"/>
      <c r="D46" s="75"/>
      <c r="E46" s="76"/>
      <c r="F46" s="77"/>
      <c r="G46" s="78"/>
      <c r="H46" s="78"/>
      <c r="I46" s="78"/>
      <c r="J46" s="78"/>
      <c r="K46" s="78"/>
      <c r="L46" s="77"/>
      <c r="M46" s="158"/>
      <c r="N46" s="77"/>
      <c r="O46" s="159"/>
      <c r="P46" s="25" t="str">
        <f t="shared" si="2"/>
        <v/>
      </c>
      <c r="Q46" s="166" t="str">
        <f t="shared" si="3"/>
        <v/>
      </c>
      <c r="R46" s="178" t="str">
        <f t="shared" si="5"/>
        <v/>
      </c>
      <c r="S46" s="26" t="str">
        <f t="shared" si="4"/>
        <v/>
      </c>
    </row>
    <row r="47" spans="1:19" x14ac:dyDescent="0.25">
      <c r="A47" s="72">
        <v>33</v>
      </c>
      <c r="B47" s="73"/>
      <c r="C47" s="74"/>
      <c r="D47" s="75"/>
      <c r="E47" s="76"/>
      <c r="F47" s="77"/>
      <c r="G47" s="78"/>
      <c r="H47" s="78"/>
      <c r="I47" s="78"/>
      <c r="J47" s="78"/>
      <c r="K47" s="78"/>
      <c r="L47" s="77"/>
      <c r="M47" s="158"/>
      <c r="N47" s="77"/>
      <c r="O47" s="159"/>
      <c r="P47" s="25" t="str">
        <f t="shared" si="2"/>
        <v/>
      </c>
      <c r="Q47" s="166" t="str">
        <f t="shared" si="3"/>
        <v/>
      </c>
      <c r="R47" s="178" t="str">
        <f t="shared" si="5"/>
        <v/>
      </c>
      <c r="S47" s="26" t="str">
        <f t="shared" si="4"/>
        <v/>
      </c>
    </row>
    <row r="48" spans="1:19" x14ac:dyDescent="0.25">
      <c r="A48" s="72">
        <v>34</v>
      </c>
      <c r="B48" s="73"/>
      <c r="C48" s="74"/>
      <c r="D48" s="75"/>
      <c r="E48" s="76"/>
      <c r="F48" s="77"/>
      <c r="G48" s="78"/>
      <c r="H48" s="78"/>
      <c r="I48" s="78"/>
      <c r="J48" s="78"/>
      <c r="K48" s="78"/>
      <c r="L48" s="77"/>
      <c r="M48" s="158"/>
      <c r="N48" s="77"/>
      <c r="O48" s="159"/>
      <c r="P48" s="25" t="str">
        <f t="shared" si="2"/>
        <v/>
      </c>
      <c r="Q48" s="166" t="str">
        <f t="shared" si="3"/>
        <v/>
      </c>
      <c r="R48" s="178" t="str">
        <f t="shared" si="5"/>
        <v/>
      </c>
      <c r="S48" s="26" t="str">
        <f t="shared" si="4"/>
        <v/>
      </c>
    </row>
    <row r="49" spans="1:19" ht="15.75" thickBot="1" x14ac:dyDescent="0.3">
      <c r="A49" s="79">
        <v>35</v>
      </c>
      <c r="B49" s="80"/>
      <c r="C49" s="81"/>
      <c r="D49" s="82"/>
      <c r="E49" s="83"/>
      <c r="F49" s="84"/>
      <c r="G49" s="85"/>
      <c r="H49" s="85"/>
      <c r="I49" s="85"/>
      <c r="J49" s="85"/>
      <c r="K49" s="85"/>
      <c r="L49" s="84"/>
      <c r="M49" s="160"/>
      <c r="N49" s="84"/>
      <c r="O49" s="161"/>
      <c r="P49" s="27" t="str">
        <f t="shared" si="2"/>
        <v/>
      </c>
      <c r="Q49" s="168" t="str">
        <f t="shared" si="3"/>
        <v/>
      </c>
      <c r="R49" s="179" t="str">
        <f t="shared" si="5"/>
        <v/>
      </c>
      <c r="S49" s="28" t="str">
        <f t="shared" si="4"/>
        <v/>
      </c>
    </row>
    <row r="50" spans="1:19" x14ac:dyDescent="0.25">
      <c r="A50" s="65">
        <v>36</v>
      </c>
      <c r="B50" s="66"/>
      <c r="C50" s="67"/>
      <c r="D50" s="68"/>
      <c r="E50" s="69"/>
      <c r="F50" s="70"/>
      <c r="G50" s="71"/>
      <c r="H50" s="71"/>
      <c r="I50" s="71"/>
      <c r="J50" s="71"/>
      <c r="K50" s="71"/>
      <c r="L50" s="70"/>
      <c r="M50" s="156"/>
      <c r="N50" s="70"/>
      <c r="O50" s="157"/>
      <c r="P50" s="23" t="str">
        <f t="shared" si="2"/>
        <v/>
      </c>
      <c r="Q50" s="164" t="str">
        <f t="shared" si="3"/>
        <v/>
      </c>
      <c r="R50" s="177" t="str">
        <f t="shared" si="5"/>
        <v/>
      </c>
      <c r="S50" s="24" t="str">
        <f t="shared" si="4"/>
        <v/>
      </c>
    </row>
    <row r="51" spans="1:19" x14ac:dyDescent="0.25">
      <c r="A51" s="72">
        <v>37</v>
      </c>
      <c r="B51" s="73"/>
      <c r="C51" s="74"/>
      <c r="D51" s="75"/>
      <c r="E51" s="76"/>
      <c r="F51" s="77"/>
      <c r="G51" s="78"/>
      <c r="H51" s="78"/>
      <c r="I51" s="78"/>
      <c r="J51" s="78"/>
      <c r="K51" s="78"/>
      <c r="L51" s="77"/>
      <c r="M51" s="158"/>
      <c r="N51" s="77"/>
      <c r="O51" s="159"/>
      <c r="P51" s="25" t="str">
        <f t="shared" si="2"/>
        <v/>
      </c>
      <c r="Q51" s="166" t="str">
        <f t="shared" si="3"/>
        <v/>
      </c>
      <c r="R51" s="178" t="str">
        <f t="shared" si="5"/>
        <v/>
      </c>
      <c r="S51" s="26" t="str">
        <f t="shared" si="4"/>
        <v/>
      </c>
    </row>
    <row r="52" spans="1:19" x14ac:dyDescent="0.25">
      <c r="A52" s="72">
        <v>38</v>
      </c>
      <c r="B52" s="73"/>
      <c r="C52" s="74"/>
      <c r="D52" s="75"/>
      <c r="E52" s="76"/>
      <c r="F52" s="77"/>
      <c r="G52" s="78"/>
      <c r="H52" s="78"/>
      <c r="I52" s="78"/>
      <c r="J52" s="78"/>
      <c r="K52" s="78"/>
      <c r="L52" s="77"/>
      <c r="M52" s="158"/>
      <c r="N52" s="77"/>
      <c r="O52" s="159"/>
      <c r="P52" s="25" t="str">
        <f t="shared" si="2"/>
        <v/>
      </c>
      <c r="Q52" s="166" t="str">
        <f t="shared" si="3"/>
        <v/>
      </c>
      <c r="R52" s="178" t="str">
        <f t="shared" si="5"/>
        <v/>
      </c>
      <c r="S52" s="26" t="str">
        <f t="shared" si="4"/>
        <v/>
      </c>
    </row>
    <row r="53" spans="1:19" x14ac:dyDescent="0.25">
      <c r="A53" s="72">
        <v>39</v>
      </c>
      <c r="B53" s="73"/>
      <c r="C53" s="74"/>
      <c r="D53" s="75"/>
      <c r="E53" s="76"/>
      <c r="F53" s="77"/>
      <c r="G53" s="78"/>
      <c r="H53" s="78"/>
      <c r="I53" s="78"/>
      <c r="J53" s="78"/>
      <c r="K53" s="78"/>
      <c r="L53" s="77"/>
      <c r="M53" s="158"/>
      <c r="N53" s="77"/>
      <c r="O53" s="159"/>
      <c r="P53" s="25" t="str">
        <f t="shared" si="2"/>
        <v/>
      </c>
      <c r="Q53" s="166" t="str">
        <f t="shared" si="3"/>
        <v/>
      </c>
      <c r="R53" s="178" t="str">
        <f t="shared" si="5"/>
        <v/>
      </c>
      <c r="S53" s="26" t="str">
        <f t="shared" si="4"/>
        <v/>
      </c>
    </row>
    <row r="54" spans="1:19" ht="15.75" thickBot="1" x14ac:dyDescent="0.3">
      <c r="A54" s="79">
        <v>40</v>
      </c>
      <c r="B54" s="80"/>
      <c r="C54" s="81"/>
      <c r="D54" s="82"/>
      <c r="E54" s="83"/>
      <c r="F54" s="84"/>
      <c r="G54" s="85"/>
      <c r="H54" s="85"/>
      <c r="I54" s="85"/>
      <c r="J54" s="85"/>
      <c r="K54" s="85"/>
      <c r="L54" s="84"/>
      <c r="M54" s="160"/>
      <c r="N54" s="84"/>
      <c r="O54" s="161"/>
      <c r="P54" s="27" t="str">
        <f t="shared" si="2"/>
        <v/>
      </c>
      <c r="Q54" s="168" t="str">
        <f t="shared" si="3"/>
        <v/>
      </c>
      <c r="R54" s="179" t="str">
        <f t="shared" si="5"/>
        <v/>
      </c>
      <c r="S54" s="28" t="str">
        <f t="shared" si="4"/>
        <v/>
      </c>
    </row>
    <row r="56" spans="1:19" x14ac:dyDescent="0.25">
      <c r="B56" s="9" t="s">
        <v>92</v>
      </c>
      <c r="D56" s="9" t="s">
        <v>88</v>
      </c>
    </row>
    <row r="57" spans="1:19" x14ac:dyDescent="0.25">
      <c r="B57" s="9">
        <v>1</v>
      </c>
      <c r="D57" s="9" t="s">
        <v>87</v>
      </c>
    </row>
    <row r="58" spans="1:19" x14ac:dyDescent="0.25">
      <c r="B58" s="9">
        <v>2</v>
      </c>
      <c r="D58" s="9" t="s">
        <v>89</v>
      </c>
    </row>
    <row r="59" spans="1:19" x14ac:dyDescent="0.25">
      <c r="A59" s="31"/>
    </row>
  </sheetData>
  <sheetProtection password="A925" sheet="1" objects="1" scenarios="1" formatColumns="0" formatRows="0"/>
  <conditionalFormatting sqref="E15:O54">
    <cfRule type="expression" dxfId="39" priority="14" stopIfTrue="1">
      <formula>E15&gt;E$11</formula>
    </cfRule>
  </conditionalFormatting>
  <conditionalFormatting sqref="D6 E5 N1 P1">
    <cfRule type="containsBlanks" dxfId="38" priority="13" stopIfTrue="1">
      <formula>LEN(TRIM(D1))=0</formula>
    </cfRule>
  </conditionalFormatting>
  <conditionalFormatting sqref="C15:C54">
    <cfRule type="expression" dxfId="37" priority="406">
      <formula>AND(SUM($D15:$O15)&lt;&gt;0,$C15="")</formula>
    </cfRule>
  </conditionalFormatting>
  <conditionalFormatting sqref="D15:O54">
    <cfRule type="expression" dxfId="36" priority="407" stopIfTrue="1">
      <formula>AND($B15&lt;&gt;"",$C15="да",$D15="")</formula>
    </cfRule>
    <cfRule type="expression" dxfId="35" priority="408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O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16</vt:i4>
      </vt:variant>
      <vt:variant>
        <vt:lpstr>Диаграммы</vt:lpstr>
      </vt:variant>
      <vt:variant>
        <vt:i4>2</vt:i4>
      </vt:variant>
      <vt:variant>
        <vt:lpstr>Именованные диапазоны</vt:lpstr>
      </vt:variant>
      <vt:variant>
        <vt:i4>17</vt:i4>
      </vt:variant>
    </vt:vector>
  </HeadingPairs>
  <TitlesOfParts>
    <vt:vector size="35" baseType="lpstr">
      <vt:lpstr>Форма2 (все)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Диаграмма1</vt:lpstr>
      <vt:lpstr>Диаграмма2</vt:lpstr>
      <vt:lpstr>'1'!Заголовки_для_печати</vt:lpstr>
      <vt:lpstr>'10'!Заголовки_для_печати</vt:lpstr>
      <vt:lpstr>'11'!Заголовки_для_печати</vt:lpstr>
      <vt:lpstr>'12'!Заголовки_для_печати</vt:lpstr>
      <vt:lpstr>'13'!Заголовки_для_печати</vt:lpstr>
      <vt:lpstr>'14'!Заголовки_для_печати</vt:lpstr>
      <vt:lpstr>'15'!Заголовки_для_печати</vt:lpstr>
      <vt:lpstr>'2'!Заголовки_для_печати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'8'!Заголовки_для_печати</vt:lpstr>
      <vt:lpstr>'9'!Заголовки_для_печати</vt:lpstr>
      <vt:lpstr>'1'!Область_печати</vt:lpstr>
      <vt:lpstr>'Форма2 (все)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2019-04-02T11:16:21Z</dcterms:modified>
</cp:coreProperties>
</file>