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ЭтаКнига" defaultThemeVersion="124226"/>
  <bookViews>
    <workbookView xWindow="240" yWindow="105" windowWidth="14805" windowHeight="8010" activeTab="1"/>
  </bookViews>
  <sheets>
    <sheet name="Форма2" sheetId="3" r:id="rId1"/>
    <sheet name="1" sheetId="1" r:id="rId2"/>
    <sheet name="2" sheetId="62" r:id="rId3"/>
    <sheet name="3" sheetId="61" r:id="rId4"/>
    <sheet name="4" sheetId="60" r:id="rId5"/>
    <sheet name="5" sheetId="59" r:id="rId6"/>
    <sheet name="6" sheetId="58" r:id="rId7"/>
    <sheet name="7" sheetId="57" r:id="rId8"/>
    <sheet name="8" sheetId="56" r:id="rId9"/>
    <sheet name="9" sheetId="55" r:id="rId10"/>
    <sheet name="10" sheetId="54" r:id="rId11"/>
    <sheet name="11" sheetId="53" r:id="rId12"/>
    <sheet name="12" sheetId="52" r:id="rId13"/>
    <sheet name="13" sheetId="51" r:id="rId14"/>
    <sheet name="14" sheetId="50" r:id="rId15"/>
    <sheet name="15" sheetId="49" r:id="rId16"/>
    <sheet name="Диаграмма1" sheetId="19" r:id="rId17"/>
    <sheet name="Диаграмма2" sheetId="20" r:id="rId18"/>
  </sheets>
  <definedNames>
    <definedName name="_xlnm.Print_Titles" localSheetId="1">'1'!$14:$14</definedName>
    <definedName name="_xlnm.Print_Titles" localSheetId="10">'10'!$14:$14</definedName>
    <definedName name="_xlnm.Print_Titles" localSheetId="11">'11'!$14:$14</definedName>
    <definedName name="_xlnm.Print_Titles" localSheetId="12">'12'!$14:$14</definedName>
    <definedName name="_xlnm.Print_Titles" localSheetId="13">'13'!$14:$14</definedName>
    <definedName name="_xlnm.Print_Titles" localSheetId="14">'14'!$14:$14</definedName>
    <definedName name="_xlnm.Print_Titles" localSheetId="15">'15'!$14:$14</definedName>
    <definedName name="_xlnm.Print_Titles" localSheetId="2">'2'!$14:$14</definedName>
    <definedName name="_xlnm.Print_Titles" localSheetId="3">'3'!$14:$14</definedName>
    <definedName name="_xlnm.Print_Titles" localSheetId="4">'4'!$14:$14</definedName>
    <definedName name="_xlnm.Print_Titles" localSheetId="5">'5'!$14:$14</definedName>
    <definedName name="_xlnm.Print_Titles" localSheetId="6">'6'!$14:$14</definedName>
    <definedName name="_xlnm.Print_Titles" localSheetId="7">'7'!$14:$14</definedName>
    <definedName name="_xlnm.Print_Titles" localSheetId="8">'8'!$14:$14</definedName>
    <definedName name="_xlnm.Print_Titles" localSheetId="9">'9'!$14:$14</definedName>
    <definedName name="_xlnm.Print_Area" localSheetId="0">Форма2!$B$1:$AF$27</definedName>
  </definedNames>
  <calcPr calcId="144525"/>
</workbook>
</file>

<file path=xl/calcChain.xml><?xml version="1.0" encoding="utf-8"?>
<calcChain xmlns="http://schemas.openxmlformats.org/spreadsheetml/2006/main">
  <c r="R16" i="49" l="1"/>
  <c r="R54" i="49"/>
  <c r="R53" i="49"/>
  <c r="R52" i="49"/>
  <c r="R51" i="49"/>
  <c r="R50" i="49"/>
  <c r="R49" i="49"/>
  <c r="R48" i="49"/>
  <c r="R47" i="49"/>
  <c r="R46" i="49"/>
  <c r="R45" i="49"/>
  <c r="R44" i="49"/>
  <c r="R43" i="49"/>
  <c r="R42" i="49"/>
  <c r="R41" i="49"/>
  <c r="R40" i="49"/>
  <c r="R39" i="49"/>
  <c r="R38" i="49"/>
  <c r="R37" i="49"/>
  <c r="R36" i="49"/>
  <c r="R35" i="49"/>
  <c r="R34" i="49"/>
  <c r="R33" i="49"/>
  <c r="R32" i="49"/>
  <c r="R31" i="49"/>
  <c r="R30" i="49"/>
  <c r="R29" i="49"/>
  <c r="R28" i="49"/>
  <c r="R27" i="49"/>
  <c r="R26" i="49"/>
  <c r="R25" i="49"/>
  <c r="R24" i="49"/>
  <c r="R23" i="49"/>
  <c r="R22" i="49"/>
  <c r="R21" i="49"/>
  <c r="R20" i="49"/>
  <c r="R19" i="49"/>
  <c r="R18" i="49"/>
  <c r="R17" i="49"/>
  <c r="R15" i="49"/>
  <c r="R54" i="50"/>
  <c r="R53" i="50"/>
  <c r="R52" i="50"/>
  <c r="R51" i="50"/>
  <c r="R50" i="50"/>
  <c r="R49" i="50"/>
  <c r="R48" i="50"/>
  <c r="R47" i="50"/>
  <c r="R46" i="50"/>
  <c r="R45" i="50"/>
  <c r="R44" i="50"/>
  <c r="R43" i="50"/>
  <c r="R42" i="50"/>
  <c r="R41" i="50"/>
  <c r="R40" i="50"/>
  <c r="R39" i="50"/>
  <c r="R38" i="50"/>
  <c r="R37" i="50"/>
  <c r="R36" i="50"/>
  <c r="R35" i="50"/>
  <c r="R34" i="50"/>
  <c r="R33" i="50"/>
  <c r="R32" i="50"/>
  <c r="R31" i="50"/>
  <c r="R30" i="50"/>
  <c r="R29" i="50"/>
  <c r="R28" i="50"/>
  <c r="R27" i="50"/>
  <c r="R26" i="50"/>
  <c r="R25" i="50"/>
  <c r="R24" i="50"/>
  <c r="R23" i="50"/>
  <c r="R22" i="50"/>
  <c r="R21" i="50"/>
  <c r="R20" i="50"/>
  <c r="R19" i="50"/>
  <c r="R18" i="50"/>
  <c r="R17" i="50"/>
  <c r="R16" i="50"/>
  <c r="R15" i="50"/>
  <c r="R54" i="51"/>
  <c r="R53" i="51"/>
  <c r="R52" i="51"/>
  <c r="R51" i="51"/>
  <c r="R50" i="51"/>
  <c r="R49" i="51"/>
  <c r="R48" i="51"/>
  <c r="R47" i="51"/>
  <c r="R46" i="51"/>
  <c r="R45" i="51"/>
  <c r="R44" i="51"/>
  <c r="R43" i="51"/>
  <c r="R42" i="51"/>
  <c r="R41" i="51"/>
  <c r="R40" i="51"/>
  <c r="R39" i="51"/>
  <c r="R38" i="51"/>
  <c r="R37" i="51"/>
  <c r="R36" i="51"/>
  <c r="R35" i="51"/>
  <c r="R34" i="51"/>
  <c r="R33" i="51"/>
  <c r="R32" i="51"/>
  <c r="R31" i="51"/>
  <c r="R30" i="51"/>
  <c r="R29" i="51"/>
  <c r="R28" i="51"/>
  <c r="R27" i="51"/>
  <c r="R26" i="51"/>
  <c r="R25" i="51"/>
  <c r="R24" i="51"/>
  <c r="R23" i="51"/>
  <c r="R22" i="51"/>
  <c r="R21" i="51"/>
  <c r="R20" i="51"/>
  <c r="R19" i="51"/>
  <c r="R18" i="51"/>
  <c r="R17" i="51"/>
  <c r="R16" i="51"/>
  <c r="R15" i="51"/>
  <c r="R54" i="52"/>
  <c r="R53" i="52"/>
  <c r="R52" i="52"/>
  <c r="R51" i="52"/>
  <c r="R50" i="52"/>
  <c r="R49" i="52"/>
  <c r="R48" i="52"/>
  <c r="R47" i="52"/>
  <c r="R46" i="52"/>
  <c r="R45" i="52"/>
  <c r="R44" i="52"/>
  <c r="R43" i="52"/>
  <c r="R42" i="52"/>
  <c r="R41" i="52"/>
  <c r="R40" i="52"/>
  <c r="R39" i="52"/>
  <c r="R38" i="52"/>
  <c r="R37" i="52"/>
  <c r="R36" i="52"/>
  <c r="R35" i="52"/>
  <c r="R34" i="52"/>
  <c r="R33" i="52"/>
  <c r="R32" i="52"/>
  <c r="R31" i="52"/>
  <c r="R30" i="52"/>
  <c r="R29" i="52"/>
  <c r="R28" i="52"/>
  <c r="R27" i="52"/>
  <c r="R26" i="52"/>
  <c r="R25" i="52"/>
  <c r="R24" i="52"/>
  <c r="R23" i="52"/>
  <c r="R22" i="52"/>
  <c r="R21" i="52"/>
  <c r="R20" i="52"/>
  <c r="R19" i="52"/>
  <c r="R18" i="52"/>
  <c r="R17" i="52"/>
  <c r="R16" i="52"/>
  <c r="R15" i="52"/>
  <c r="R54" i="53"/>
  <c r="R53" i="53"/>
  <c r="R52" i="53"/>
  <c r="R51" i="53"/>
  <c r="R50" i="53"/>
  <c r="R49" i="53"/>
  <c r="R48" i="53"/>
  <c r="R47" i="53"/>
  <c r="R46" i="53"/>
  <c r="R45" i="53"/>
  <c r="R44" i="53"/>
  <c r="R43" i="53"/>
  <c r="R42" i="53"/>
  <c r="R41" i="53"/>
  <c r="R40" i="53"/>
  <c r="R39" i="53"/>
  <c r="R38" i="53"/>
  <c r="R37" i="53"/>
  <c r="R36" i="53"/>
  <c r="R35" i="53"/>
  <c r="R34" i="53"/>
  <c r="R33" i="53"/>
  <c r="R32" i="53"/>
  <c r="R31" i="53"/>
  <c r="R30" i="53"/>
  <c r="R29" i="53"/>
  <c r="R28" i="53"/>
  <c r="R27" i="53"/>
  <c r="R26" i="53"/>
  <c r="R25" i="53"/>
  <c r="R24" i="53"/>
  <c r="R23" i="53"/>
  <c r="R22" i="53"/>
  <c r="R21" i="53"/>
  <c r="R20" i="53"/>
  <c r="R19" i="53"/>
  <c r="R18" i="53"/>
  <c r="R17" i="53"/>
  <c r="R16" i="53"/>
  <c r="R15" i="53"/>
  <c r="R54" i="54"/>
  <c r="R53" i="54"/>
  <c r="R52" i="54"/>
  <c r="R51" i="54"/>
  <c r="R50" i="54"/>
  <c r="R49" i="54"/>
  <c r="R48" i="54"/>
  <c r="R47" i="54"/>
  <c r="R46" i="54"/>
  <c r="R45" i="54"/>
  <c r="R44" i="54"/>
  <c r="R43" i="54"/>
  <c r="R42" i="54"/>
  <c r="R41" i="54"/>
  <c r="R40" i="54"/>
  <c r="R39" i="54"/>
  <c r="R38" i="54"/>
  <c r="R37" i="54"/>
  <c r="R36" i="54"/>
  <c r="R35" i="54"/>
  <c r="R34" i="54"/>
  <c r="R33" i="54"/>
  <c r="R32" i="54"/>
  <c r="R31" i="54"/>
  <c r="R30" i="54"/>
  <c r="R29" i="54"/>
  <c r="R28" i="54"/>
  <c r="R27" i="54"/>
  <c r="R26" i="54"/>
  <c r="R25" i="54"/>
  <c r="R24" i="54"/>
  <c r="R23" i="54"/>
  <c r="R22" i="54"/>
  <c r="R21" i="54"/>
  <c r="R20" i="54"/>
  <c r="R19" i="54"/>
  <c r="R18" i="54"/>
  <c r="R17" i="54"/>
  <c r="R16" i="54"/>
  <c r="R15" i="54"/>
  <c r="R54" i="55"/>
  <c r="R53" i="55"/>
  <c r="R52" i="55"/>
  <c r="R51" i="55"/>
  <c r="R50" i="55"/>
  <c r="R49" i="55"/>
  <c r="R48" i="55"/>
  <c r="R47" i="55"/>
  <c r="R46" i="55"/>
  <c r="R45" i="55"/>
  <c r="R44" i="55"/>
  <c r="R43" i="55"/>
  <c r="R42" i="55"/>
  <c r="R41" i="55"/>
  <c r="R40" i="55"/>
  <c r="R39" i="55"/>
  <c r="R38" i="55"/>
  <c r="R37" i="55"/>
  <c r="R36" i="55"/>
  <c r="R35" i="55"/>
  <c r="R34" i="55"/>
  <c r="R33" i="55"/>
  <c r="R32" i="55"/>
  <c r="R31" i="55"/>
  <c r="R30" i="55"/>
  <c r="R29" i="55"/>
  <c r="R28" i="55"/>
  <c r="R27" i="55"/>
  <c r="R26" i="55"/>
  <c r="R25" i="55"/>
  <c r="R24" i="55"/>
  <c r="R23" i="55"/>
  <c r="R22" i="55"/>
  <c r="R21" i="55"/>
  <c r="R20" i="55"/>
  <c r="R19" i="55"/>
  <c r="R18" i="55"/>
  <c r="R17" i="55"/>
  <c r="R16" i="55"/>
  <c r="R15" i="55"/>
  <c r="R54" i="56"/>
  <c r="R53" i="56"/>
  <c r="R52" i="56"/>
  <c r="R51" i="56"/>
  <c r="R50" i="56"/>
  <c r="R49" i="56"/>
  <c r="R48" i="56"/>
  <c r="R47" i="56"/>
  <c r="R46" i="56"/>
  <c r="R45" i="56"/>
  <c r="R44" i="56"/>
  <c r="R43" i="56"/>
  <c r="R42" i="56"/>
  <c r="R41" i="56"/>
  <c r="R40" i="56"/>
  <c r="R39" i="56"/>
  <c r="R38" i="56"/>
  <c r="R37" i="56"/>
  <c r="R36" i="56"/>
  <c r="R35" i="56"/>
  <c r="R34" i="56"/>
  <c r="R33" i="56"/>
  <c r="R32" i="56"/>
  <c r="R31" i="56"/>
  <c r="R30" i="56"/>
  <c r="R29" i="56"/>
  <c r="R28" i="56"/>
  <c r="R27" i="56"/>
  <c r="R26" i="56"/>
  <c r="R25" i="56"/>
  <c r="R24" i="56"/>
  <c r="R23" i="56"/>
  <c r="R22" i="56"/>
  <c r="R21" i="56"/>
  <c r="R20" i="56"/>
  <c r="R19" i="56"/>
  <c r="R18" i="56"/>
  <c r="R17" i="56"/>
  <c r="R16" i="56"/>
  <c r="R15" i="56"/>
  <c r="R54" i="57"/>
  <c r="R53" i="57"/>
  <c r="R52" i="57"/>
  <c r="R51" i="57"/>
  <c r="R50" i="57"/>
  <c r="R49" i="57"/>
  <c r="R48" i="57"/>
  <c r="R47" i="57"/>
  <c r="R46" i="57"/>
  <c r="R45" i="57"/>
  <c r="R44" i="57"/>
  <c r="R43" i="57"/>
  <c r="R42" i="57"/>
  <c r="R41" i="57"/>
  <c r="R40" i="57"/>
  <c r="R39" i="57"/>
  <c r="R38" i="57"/>
  <c r="R37" i="57"/>
  <c r="R36" i="57"/>
  <c r="R35" i="57"/>
  <c r="R34" i="57"/>
  <c r="R33" i="57"/>
  <c r="R32" i="57"/>
  <c r="R31" i="57"/>
  <c r="R30" i="57"/>
  <c r="R29" i="57"/>
  <c r="R28" i="57"/>
  <c r="R27" i="57"/>
  <c r="R26" i="57"/>
  <c r="R25" i="57"/>
  <c r="R24" i="57"/>
  <c r="R23" i="57"/>
  <c r="R22" i="57"/>
  <c r="R21" i="57"/>
  <c r="R20" i="57"/>
  <c r="R19" i="57"/>
  <c r="R18" i="57"/>
  <c r="R17" i="57"/>
  <c r="R16" i="57"/>
  <c r="R15" i="57"/>
  <c r="R54" i="58"/>
  <c r="R53" i="58"/>
  <c r="R52" i="58"/>
  <c r="R51" i="58"/>
  <c r="R50" i="58"/>
  <c r="R49" i="58"/>
  <c r="R48" i="58"/>
  <c r="R47" i="58"/>
  <c r="R46" i="58"/>
  <c r="R45" i="58"/>
  <c r="R44" i="58"/>
  <c r="R43" i="58"/>
  <c r="R42" i="58"/>
  <c r="R41" i="58"/>
  <c r="R40" i="58"/>
  <c r="R39" i="58"/>
  <c r="R38" i="58"/>
  <c r="R37" i="58"/>
  <c r="R36" i="58"/>
  <c r="R35" i="58"/>
  <c r="R34" i="58"/>
  <c r="R33" i="58"/>
  <c r="R32" i="58"/>
  <c r="R31" i="58"/>
  <c r="R30" i="58"/>
  <c r="R29" i="58"/>
  <c r="R28" i="58"/>
  <c r="R27" i="58"/>
  <c r="R26" i="58"/>
  <c r="R25" i="58"/>
  <c r="R24" i="58"/>
  <c r="R23" i="58"/>
  <c r="R22" i="58"/>
  <c r="R21" i="58"/>
  <c r="R20" i="58"/>
  <c r="R19" i="58"/>
  <c r="R18" i="58"/>
  <c r="R17" i="58"/>
  <c r="R16" i="58"/>
  <c r="R15" i="58"/>
  <c r="R54" i="59"/>
  <c r="R53" i="59"/>
  <c r="R52" i="59"/>
  <c r="R51" i="59"/>
  <c r="R50" i="59"/>
  <c r="R49" i="59"/>
  <c r="R48" i="59"/>
  <c r="R47" i="59"/>
  <c r="R46" i="59"/>
  <c r="R45" i="59"/>
  <c r="R44" i="59"/>
  <c r="R43" i="59"/>
  <c r="R42" i="59"/>
  <c r="R41" i="59"/>
  <c r="R40" i="59"/>
  <c r="R39" i="59"/>
  <c r="R38" i="59"/>
  <c r="R37" i="59"/>
  <c r="R36" i="59"/>
  <c r="R35" i="59"/>
  <c r="R34" i="59"/>
  <c r="R33" i="59"/>
  <c r="R32" i="59"/>
  <c r="R31" i="59"/>
  <c r="R30" i="59"/>
  <c r="R29" i="59"/>
  <c r="R28" i="59"/>
  <c r="R27" i="59"/>
  <c r="R26" i="59"/>
  <c r="R25" i="59"/>
  <c r="R24" i="59"/>
  <c r="R23" i="59"/>
  <c r="R22" i="59"/>
  <c r="R21" i="59"/>
  <c r="R20" i="59"/>
  <c r="R19" i="59"/>
  <c r="R18" i="59"/>
  <c r="R17" i="59"/>
  <c r="R16" i="59"/>
  <c r="R15" i="59"/>
  <c r="R54" i="60"/>
  <c r="R53" i="60"/>
  <c r="R52" i="60"/>
  <c r="R51" i="60"/>
  <c r="R50" i="60"/>
  <c r="R49" i="60"/>
  <c r="R48" i="60"/>
  <c r="R47" i="60"/>
  <c r="R46" i="60"/>
  <c r="R45" i="60"/>
  <c r="R44" i="60"/>
  <c r="R43" i="60"/>
  <c r="R42" i="60"/>
  <c r="R41" i="60"/>
  <c r="R40" i="60"/>
  <c r="R39" i="60"/>
  <c r="R38" i="60"/>
  <c r="R37" i="60"/>
  <c r="R36" i="60"/>
  <c r="R35" i="60"/>
  <c r="R34" i="60"/>
  <c r="R33" i="60"/>
  <c r="R32" i="60"/>
  <c r="R31" i="60"/>
  <c r="R30" i="60"/>
  <c r="R29" i="60"/>
  <c r="R28" i="60"/>
  <c r="R27" i="60"/>
  <c r="R26" i="60"/>
  <c r="R25" i="60"/>
  <c r="R24" i="60"/>
  <c r="R23" i="60"/>
  <c r="R22" i="60"/>
  <c r="R21" i="60"/>
  <c r="R20" i="60"/>
  <c r="R19" i="60"/>
  <c r="R18" i="60"/>
  <c r="R17" i="60"/>
  <c r="R16" i="60"/>
  <c r="R15" i="60"/>
  <c r="R54" i="61"/>
  <c r="R53" i="61"/>
  <c r="R52" i="61"/>
  <c r="R51" i="61"/>
  <c r="R50" i="61"/>
  <c r="R49" i="61"/>
  <c r="R48" i="61"/>
  <c r="R47" i="61"/>
  <c r="R46" i="61"/>
  <c r="R45" i="61"/>
  <c r="R44" i="61"/>
  <c r="R43" i="61"/>
  <c r="R42" i="61"/>
  <c r="R41" i="61"/>
  <c r="R40" i="61"/>
  <c r="R39" i="61"/>
  <c r="R38" i="61"/>
  <c r="R37" i="61"/>
  <c r="R36" i="61"/>
  <c r="R35" i="61"/>
  <c r="R34" i="61"/>
  <c r="R33" i="61"/>
  <c r="R32" i="61"/>
  <c r="R31" i="61"/>
  <c r="R30" i="61"/>
  <c r="R29" i="61"/>
  <c r="R28" i="61"/>
  <c r="R27" i="61"/>
  <c r="R26" i="61"/>
  <c r="R25" i="61"/>
  <c r="R24" i="61"/>
  <c r="R23" i="61"/>
  <c r="R22" i="61"/>
  <c r="R21" i="61"/>
  <c r="R20" i="61"/>
  <c r="R19" i="61"/>
  <c r="R18" i="61"/>
  <c r="R17" i="61"/>
  <c r="R16" i="61"/>
  <c r="R15" i="61"/>
  <c r="R54" i="62"/>
  <c r="R53" i="62"/>
  <c r="R52" i="62"/>
  <c r="R51" i="62"/>
  <c r="R50" i="62"/>
  <c r="R49" i="62"/>
  <c r="R48" i="62"/>
  <c r="R47" i="62"/>
  <c r="R46" i="62"/>
  <c r="R45" i="62"/>
  <c r="R44" i="62"/>
  <c r="R43" i="62"/>
  <c r="R42" i="62"/>
  <c r="R41" i="62"/>
  <c r="R40" i="62"/>
  <c r="R39" i="62"/>
  <c r="R38" i="62"/>
  <c r="R37" i="62"/>
  <c r="R36" i="62"/>
  <c r="R35" i="62"/>
  <c r="R34" i="62"/>
  <c r="R33" i="62"/>
  <c r="R32" i="62"/>
  <c r="R31" i="62"/>
  <c r="R30" i="62"/>
  <c r="R29" i="62"/>
  <c r="R28" i="62"/>
  <c r="R27" i="62"/>
  <c r="R26" i="62"/>
  <c r="R25" i="62"/>
  <c r="R24" i="62"/>
  <c r="R23" i="62"/>
  <c r="R22" i="62"/>
  <c r="R21" i="62"/>
  <c r="R20" i="62"/>
  <c r="R19" i="62"/>
  <c r="R18" i="62"/>
  <c r="R17" i="62"/>
  <c r="R16" i="62"/>
  <c r="R15" i="62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15" i="1"/>
  <c r="J12" i="1" l="1"/>
  <c r="J13" i="1" s="1"/>
  <c r="J12" i="62"/>
  <c r="J13" i="62"/>
  <c r="J12" i="61"/>
  <c r="J13" i="61"/>
  <c r="J12" i="60"/>
  <c r="J13" i="60"/>
  <c r="J12" i="59"/>
  <c r="J13" i="59"/>
  <c r="J12" i="58"/>
  <c r="J13" i="58"/>
  <c r="J12" i="57"/>
  <c r="J13" i="57"/>
  <c r="J12" i="56"/>
  <c r="J13" i="56"/>
  <c r="J12" i="55"/>
  <c r="J13" i="55"/>
  <c r="J12" i="54"/>
  <c r="J13" i="54"/>
  <c r="J12" i="53"/>
  <c r="J13" i="53"/>
  <c r="J12" i="52"/>
  <c r="J13" i="52"/>
  <c r="J12" i="51"/>
  <c r="J13" i="51"/>
  <c r="J12" i="50"/>
  <c r="J13" i="50"/>
  <c r="J12" i="49"/>
  <c r="J13" i="49"/>
  <c r="N9" i="3"/>
  <c r="N14" i="3" s="1"/>
  <c r="N10" i="3"/>
  <c r="N13" i="3"/>
  <c r="N15" i="3"/>
  <c r="N17" i="3"/>
  <c r="N19" i="3"/>
  <c r="N21" i="3"/>
  <c r="N23" i="3"/>
  <c r="N25" i="3"/>
  <c r="N27" i="3"/>
  <c r="D13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S15" i="1"/>
  <c r="P15" i="1"/>
  <c r="Q15" i="1" s="1"/>
  <c r="C13" i="3"/>
  <c r="E13" i="3"/>
  <c r="F13" i="3"/>
  <c r="G13" i="3"/>
  <c r="H13" i="3"/>
  <c r="D14" i="3"/>
  <c r="E14" i="3"/>
  <c r="F14" i="3"/>
  <c r="G14" i="3"/>
  <c r="H14" i="3"/>
  <c r="X14" i="3" s="1"/>
  <c r="D15" i="3"/>
  <c r="E15" i="3"/>
  <c r="F15" i="3"/>
  <c r="G15" i="3"/>
  <c r="H15" i="3"/>
  <c r="X15" i="3" s="1"/>
  <c r="D16" i="3"/>
  <c r="E16" i="3"/>
  <c r="F16" i="3"/>
  <c r="G16" i="3"/>
  <c r="H16" i="3"/>
  <c r="X16" i="3" s="1"/>
  <c r="D17" i="3"/>
  <c r="E17" i="3"/>
  <c r="F17" i="3"/>
  <c r="G17" i="3"/>
  <c r="H17" i="3"/>
  <c r="X17" i="3" s="1"/>
  <c r="D18" i="3"/>
  <c r="E18" i="3"/>
  <c r="F18" i="3"/>
  <c r="G18" i="3"/>
  <c r="H18" i="3"/>
  <c r="X18" i="3" s="1"/>
  <c r="D19" i="3"/>
  <c r="E19" i="3"/>
  <c r="F19" i="3"/>
  <c r="G19" i="3"/>
  <c r="H19" i="3"/>
  <c r="X19" i="3" s="1"/>
  <c r="D20" i="3"/>
  <c r="E20" i="3"/>
  <c r="F20" i="3"/>
  <c r="G20" i="3"/>
  <c r="H20" i="3"/>
  <c r="X20" i="3" s="1"/>
  <c r="D21" i="3"/>
  <c r="E21" i="3"/>
  <c r="F21" i="3"/>
  <c r="G21" i="3"/>
  <c r="H21" i="3"/>
  <c r="X21" i="3" s="1"/>
  <c r="D22" i="3"/>
  <c r="E22" i="3"/>
  <c r="F22" i="3"/>
  <c r="G22" i="3"/>
  <c r="H22" i="3"/>
  <c r="X22" i="3" s="1"/>
  <c r="D23" i="3"/>
  <c r="E23" i="3"/>
  <c r="F23" i="3"/>
  <c r="G23" i="3"/>
  <c r="H23" i="3"/>
  <c r="X23" i="3" s="1"/>
  <c r="D24" i="3"/>
  <c r="E24" i="3"/>
  <c r="F24" i="3"/>
  <c r="G24" i="3"/>
  <c r="H24" i="3"/>
  <c r="X24" i="3" s="1"/>
  <c r="D25" i="3"/>
  <c r="E25" i="3"/>
  <c r="F25" i="3"/>
  <c r="G25" i="3"/>
  <c r="H25" i="3"/>
  <c r="X25" i="3" s="1"/>
  <c r="D26" i="3"/>
  <c r="E26" i="3"/>
  <c r="F26" i="3"/>
  <c r="G26" i="3"/>
  <c r="H26" i="3"/>
  <c r="X26" i="3" s="1"/>
  <c r="D27" i="3"/>
  <c r="E27" i="3"/>
  <c r="F27" i="3"/>
  <c r="G27" i="3"/>
  <c r="H27" i="3"/>
  <c r="X27" i="3" s="1"/>
  <c r="Q15" i="49"/>
  <c r="S54" i="62"/>
  <c r="Q54" i="62"/>
  <c r="P54" i="62"/>
  <c r="S53" i="62"/>
  <c r="Q53" i="62"/>
  <c r="P53" i="62"/>
  <c r="S52" i="62"/>
  <c r="Q52" i="62"/>
  <c r="P52" i="62"/>
  <c r="S51" i="62"/>
  <c r="Q51" i="62"/>
  <c r="P51" i="62"/>
  <c r="S50" i="62"/>
  <c r="Q50" i="62"/>
  <c r="P50" i="62"/>
  <c r="S49" i="62"/>
  <c r="Q49" i="62"/>
  <c r="P49" i="62"/>
  <c r="S48" i="62"/>
  <c r="Q48" i="62"/>
  <c r="P48" i="62"/>
  <c r="S47" i="62"/>
  <c r="Q47" i="62"/>
  <c r="P47" i="62"/>
  <c r="S46" i="62"/>
  <c r="Q46" i="62"/>
  <c r="P46" i="62"/>
  <c r="S45" i="62"/>
  <c r="Q45" i="62"/>
  <c r="P45" i="62"/>
  <c r="S44" i="62"/>
  <c r="Q44" i="62"/>
  <c r="P44" i="62"/>
  <c r="S43" i="62"/>
  <c r="Q43" i="62"/>
  <c r="P43" i="62"/>
  <c r="S42" i="62"/>
  <c r="Q42" i="62"/>
  <c r="P42" i="62"/>
  <c r="S41" i="62"/>
  <c r="Q41" i="62"/>
  <c r="P41" i="62"/>
  <c r="S40" i="62"/>
  <c r="Q40" i="62"/>
  <c r="P40" i="62"/>
  <c r="S39" i="62"/>
  <c r="Q39" i="62"/>
  <c r="P39" i="62"/>
  <c r="S38" i="62"/>
  <c r="Q38" i="62"/>
  <c r="P38" i="62"/>
  <c r="S37" i="62"/>
  <c r="Q37" i="62"/>
  <c r="P37" i="62"/>
  <c r="S36" i="62"/>
  <c r="Q36" i="62"/>
  <c r="P36" i="62"/>
  <c r="S35" i="62"/>
  <c r="Q35" i="62"/>
  <c r="P35" i="62"/>
  <c r="S34" i="62"/>
  <c r="Q34" i="62"/>
  <c r="P34" i="62"/>
  <c r="S33" i="62"/>
  <c r="Q33" i="62"/>
  <c r="P33" i="62"/>
  <c r="S32" i="62"/>
  <c r="Q32" i="62"/>
  <c r="P32" i="62"/>
  <c r="S31" i="62"/>
  <c r="Q31" i="62"/>
  <c r="P31" i="62"/>
  <c r="S30" i="62"/>
  <c r="Q30" i="62"/>
  <c r="P30" i="62"/>
  <c r="S29" i="62"/>
  <c r="Q29" i="62"/>
  <c r="P29" i="62"/>
  <c r="S28" i="62"/>
  <c r="Q28" i="62"/>
  <c r="P28" i="62"/>
  <c r="S27" i="62"/>
  <c r="Q27" i="62"/>
  <c r="P27" i="62"/>
  <c r="S26" i="62"/>
  <c r="Q26" i="62"/>
  <c r="P26" i="62"/>
  <c r="S25" i="62"/>
  <c r="Q25" i="62"/>
  <c r="P25" i="62"/>
  <c r="S24" i="62"/>
  <c r="Q24" i="62"/>
  <c r="P24" i="62"/>
  <c r="S23" i="62"/>
  <c r="Q23" i="62"/>
  <c r="P23" i="62"/>
  <c r="S22" i="62"/>
  <c r="Q22" i="62"/>
  <c r="P22" i="62"/>
  <c r="S21" i="62"/>
  <c r="Q21" i="62"/>
  <c r="P21" i="62"/>
  <c r="S20" i="62"/>
  <c r="Q20" i="62"/>
  <c r="P20" i="62"/>
  <c r="S19" i="62"/>
  <c r="Q19" i="62"/>
  <c r="P19" i="62"/>
  <c r="S18" i="62"/>
  <c r="Q18" i="62"/>
  <c r="P18" i="62"/>
  <c r="S17" i="62"/>
  <c r="Q17" i="62"/>
  <c r="P17" i="62"/>
  <c r="S16" i="62"/>
  <c r="Q16" i="62"/>
  <c r="P16" i="62"/>
  <c r="S15" i="62"/>
  <c r="Q15" i="62"/>
  <c r="P15" i="62"/>
  <c r="Q14" i="62"/>
  <c r="O13" i="62"/>
  <c r="N13" i="62"/>
  <c r="M13" i="62"/>
  <c r="L13" i="62"/>
  <c r="K13" i="62"/>
  <c r="I13" i="62"/>
  <c r="H13" i="62"/>
  <c r="G13" i="62"/>
  <c r="F13" i="62"/>
  <c r="E13" i="62"/>
  <c r="O12" i="62"/>
  <c r="N12" i="62"/>
  <c r="M12" i="62"/>
  <c r="L12" i="62"/>
  <c r="K12" i="62"/>
  <c r="I12" i="62"/>
  <c r="H12" i="62"/>
  <c r="G12" i="62"/>
  <c r="F12" i="62"/>
  <c r="E12" i="62"/>
  <c r="S54" i="61"/>
  <c r="Q54" i="61"/>
  <c r="P54" i="61"/>
  <c r="S53" i="61"/>
  <c r="Q53" i="61"/>
  <c r="P53" i="61"/>
  <c r="S52" i="61"/>
  <c r="Q52" i="61"/>
  <c r="P52" i="61"/>
  <c r="S51" i="61"/>
  <c r="Q51" i="61"/>
  <c r="P51" i="61"/>
  <c r="S50" i="61"/>
  <c r="Q50" i="61"/>
  <c r="P50" i="61"/>
  <c r="S49" i="61"/>
  <c r="Q49" i="61"/>
  <c r="P49" i="61"/>
  <c r="S48" i="61"/>
  <c r="Q48" i="61"/>
  <c r="P48" i="61"/>
  <c r="S47" i="61"/>
  <c r="Q47" i="61"/>
  <c r="P47" i="61"/>
  <c r="S46" i="61"/>
  <c r="Q46" i="61"/>
  <c r="P46" i="61"/>
  <c r="S45" i="61"/>
  <c r="Q45" i="61"/>
  <c r="P45" i="61"/>
  <c r="S44" i="61"/>
  <c r="Q44" i="61"/>
  <c r="P44" i="61"/>
  <c r="S43" i="61"/>
  <c r="Q43" i="61"/>
  <c r="P43" i="61"/>
  <c r="S42" i="61"/>
  <c r="Q42" i="61"/>
  <c r="P42" i="61"/>
  <c r="S41" i="61"/>
  <c r="Q41" i="61"/>
  <c r="P41" i="61"/>
  <c r="S40" i="61"/>
  <c r="Q40" i="61"/>
  <c r="P40" i="61"/>
  <c r="S39" i="61"/>
  <c r="Q39" i="61"/>
  <c r="P39" i="61"/>
  <c r="S38" i="61"/>
  <c r="Q38" i="61"/>
  <c r="P38" i="61"/>
  <c r="S37" i="61"/>
  <c r="Q37" i="61"/>
  <c r="P37" i="61"/>
  <c r="S36" i="61"/>
  <c r="Q36" i="61"/>
  <c r="P36" i="61"/>
  <c r="S35" i="61"/>
  <c r="Q35" i="61"/>
  <c r="P35" i="61"/>
  <c r="S34" i="61"/>
  <c r="Q34" i="61"/>
  <c r="P34" i="61"/>
  <c r="S33" i="61"/>
  <c r="Q33" i="61"/>
  <c r="P33" i="61"/>
  <c r="S32" i="61"/>
  <c r="Q32" i="61"/>
  <c r="P32" i="61"/>
  <c r="S31" i="61"/>
  <c r="Q31" i="61"/>
  <c r="P31" i="61"/>
  <c r="S30" i="61"/>
  <c r="Q30" i="61"/>
  <c r="P30" i="61"/>
  <c r="S29" i="61"/>
  <c r="Q29" i="61"/>
  <c r="P29" i="61"/>
  <c r="S28" i="61"/>
  <c r="Q28" i="61"/>
  <c r="P28" i="61"/>
  <c r="S27" i="61"/>
  <c r="Q27" i="61"/>
  <c r="P27" i="61"/>
  <c r="S26" i="61"/>
  <c r="Q26" i="61"/>
  <c r="P26" i="61"/>
  <c r="S25" i="61"/>
  <c r="Q25" i="61"/>
  <c r="P25" i="61"/>
  <c r="S24" i="61"/>
  <c r="Q24" i="61"/>
  <c r="P24" i="61"/>
  <c r="S23" i="61"/>
  <c r="Q23" i="61"/>
  <c r="P23" i="61"/>
  <c r="S22" i="61"/>
  <c r="Q22" i="61"/>
  <c r="P22" i="61"/>
  <c r="S21" i="61"/>
  <c r="Q21" i="61"/>
  <c r="P21" i="61"/>
  <c r="S20" i="61"/>
  <c r="Q20" i="61"/>
  <c r="P20" i="61"/>
  <c r="S19" i="61"/>
  <c r="Q19" i="61"/>
  <c r="P19" i="61"/>
  <c r="S18" i="61"/>
  <c r="Q18" i="61"/>
  <c r="P18" i="61"/>
  <c r="S17" i="61"/>
  <c r="Q17" i="61"/>
  <c r="P17" i="61"/>
  <c r="S16" i="61"/>
  <c r="Q16" i="61"/>
  <c r="P16" i="61"/>
  <c r="S15" i="61"/>
  <c r="Q15" i="61"/>
  <c r="P15" i="61"/>
  <c r="Q14" i="61"/>
  <c r="O13" i="61"/>
  <c r="N13" i="61"/>
  <c r="M13" i="61"/>
  <c r="L13" i="61"/>
  <c r="K13" i="61"/>
  <c r="I13" i="61"/>
  <c r="H13" i="61"/>
  <c r="G13" i="61"/>
  <c r="F13" i="61"/>
  <c r="E13" i="61"/>
  <c r="O12" i="61"/>
  <c r="N12" i="61"/>
  <c r="M12" i="61"/>
  <c r="L12" i="61"/>
  <c r="K12" i="61"/>
  <c r="I12" i="61"/>
  <c r="H12" i="61"/>
  <c r="G12" i="61"/>
  <c r="F12" i="61"/>
  <c r="E12" i="61"/>
  <c r="S54" i="60"/>
  <c r="Q54" i="60"/>
  <c r="P54" i="60"/>
  <c r="S53" i="60"/>
  <c r="Q53" i="60"/>
  <c r="P53" i="60"/>
  <c r="S52" i="60"/>
  <c r="Q52" i="60"/>
  <c r="P52" i="60"/>
  <c r="S51" i="60"/>
  <c r="Q51" i="60"/>
  <c r="P51" i="60"/>
  <c r="S50" i="60"/>
  <c r="Q50" i="60"/>
  <c r="P50" i="60"/>
  <c r="S49" i="60"/>
  <c r="Q49" i="60"/>
  <c r="P49" i="60"/>
  <c r="S48" i="60"/>
  <c r="Q48" i="60"/>
  <c r="P48" i="60"/>
  <c r="S47" i="60"/>
  <c r="Q47" i="60"/>
  <c r="P47" i="60"/>
  <c r="S46" i="60"/>
  <c r="Q46" i="60"/>
  <c r="P46" i="60"/>
  <c r="S45" i="60"/>
  <c r="Q45" i="60"/>
  <c r="P45" i="60"/>
  <c r="S44" i="60"/>
  <c r="Q44" i="60"/>
  <c r="P44" i="60"/>
  <c r="S43" i="60"/>
  <c r="Q43" i="60"/>
  <c r="P43" i="60"/>
  <c r="S42" i="60"/>
  <c r="Q42" i="60"/>
  <c r="P42" i="60"/>
  <c r="S41" i="60"/>
  <c r="Q41" i="60"/>
  <c r="P41" i="60"/>
  <c r="S40" i="60"/>
  <c r="Q40" i="60"/>
  <c r="P40" i="60"/>
  <c r="S39" i="60"/>
  <c r="Q39" i="60"/>
  <c r="P39" i="60"/>
  <c r="S38" i="60"/>
  <c r="Q38" i="60"/>
  <c r="P38" i="60"/>
  <c r="S37" i="60"/>
  <c r="Q37" i="60"/>
  <c r="P37" i="60"/>
  <c r="S36" i="60"/>
  <c r="Q36" i="60"/>
  <c r="P36" i="60"/>
  <c r="S35" i="60"/>
  <c r="Q35" i="60"/>
  <c r="P35" i="60"/>
  <c r="S34" i="60"/>
  <c r="Q34" i="60"/>
  <c r="P34" i="60"/>
  <c r="S33" i="60"/>
  <c r="Q33" i="60"/>
  <c r="P33" i="60"/>
  <c r="S32" i="60"/>
  <c r="Q32" i="60"/>
  <c r="P32" i="60"/>
  <c r="S31" i="60"/>
  <c r="Q31" i="60"/>
  <c r="P31" i="60"/>
  <c r="S30" i="60"/>
  <c r="Q30" i="60"/>
  <c r="P30" i="60"/>
  <c r="S29" i="60"/>
  <c r="Q29" i="60"/>
  <c r="P29" i="60"/>
  <c r="S28" i="60"/>
  <c r="Q28" i="60"/>
  <c r="P28" i="60"/>
  <c r="S27" i="60"/>
  <c r="Q27" i="60"/>
  <c r="P27" i="60"/>
  <c r="S26" i="60"/>
  <c r="Q26" i="60"/>
  <c r="P26" i="60"/>
  <c r="S25" i="60"/>
  <c r="Q25" i="60"/>
  <c r="P25" i="60"/>
  <c r="S24" i="60"/>
  <c r="Q24" i="60"/>
  <c r="P24" i="60"/>
  <c r="S23" i="60"/>
  <c r="Q23" i="60"/>
  <c r="P23" i="60"/>
  <c r="S22" i="60"/>
  <c r="Q22" i="60"/>
  <c r="P22" i="60"/>
  <c r="S21" i="60"/>
  <c r="Q21" i="60"/>
  <c r="P21" i="60"/>
  <c r="S20" i="60"/>
  <c r="Q20" i="60"/>
  <c r="P20" i="60"/>
  <c r="S19" i="60"/>
  <c r="Q19" i="60"/>
  <c r="P19" i="60"/>
  <c r="S18" i="60"/>
  <c r="Q18" i="60"/>
  <c r="P18" i="60"/>
  <c r="S17" i="60"/>
  <c r="Q17" i="60"/>
  <c r="P17" i="60"/>
  <c r="S16" i="60"/>
  <c r="Q16" i="60"/>
  <c r="P16" i="60"/>
  <c r="S15" i="60"/>
  <c r="Q15" i="60"/>
  <c r="P15" i="60"/>
  <c r="Q14" i="60"/>
  <c r="O13" i="60"/>
  <c r="N13" i="60"/>
  <c r="M13" i="60"/>
  <c r="L13" i="60"/>
  <c r="K13" i="60"/>
  <c r="I13" i="60"/>
  <c r="H13" i="60"/>
  <c r="G13" i="60"/>
  <c r="F13" i="60"/>
  <c r="E13" i="60"/>
  <c r="O12" i="60"/>
  <c r="N12" i="60"/>
  <c r="M12" i="60"/>
  <c r="L12" i="60"/>
  <c r="K12" i="60"/>
  <c r="I12" i="60"/>
  <c r="H12" i="60"/>
  <c r="G12" i="60"/>
  <c r="F12" i="60"/>
  <c r="E12" i="60"/>
  <c r="S54" i="59"/>
  <c r="Q54" i="59"/>
  <c r="P54" i="59"/>
  <c r="S53" i="59"/>
  <c r="Q53" i="59"/>
  <c r="P53" i="59"/>
  <c r="S52" i="59"/>
  <c r="Q52" i="59"/>
  <c r="P52" i="59"/>
  <c r="S51" i="59"/>
  <c r="Q51" i="59"/>
  <c r="P51" i="59"/>
  <c r="S50" i="59"/>
  <c r="Q50" i="59"/>
  <c r="P50" i="59"/>
  <c r="S49" i="59"/>
  <c r="Q49" i="59"/>
  <c r="P49" i="59"/>
  <c r="S48" i="59"/>
  <c r="Q48" i="59"/>
  <c r="P48" i="59"/>
  <c r="S47" i="59"/>
  <c r="Q47" i="59"/>
  <c r="P47" i="59"/>
  <c r="S46" i="59"/>
  <c r="Q46" i="59"/>
  <c r="P46" i="59"/>
  <c r="S45" i="59"/>
  <c r="Q45" i="59"/>
  <c r="P45" i="59"/>
  <c r="S44" i="59"/>
  <c r="Q44" i="59"/>
  <c r="P44" i="59"/>
  <c r="S43" i="59"/>
  <c r="Q43" i="59"/>
  <c r="P43" i="59"/>
  <c r="S42" i="59"/>
  <c r="Q42" i="59"/>
  <c r="P42" i="59"/>
  <c r="S41" i="59"/>
  <c r="Q41" i="59"/>
  <c r="P41" i="59"/>
  <c r="S40" i="59"/>
  <c r="Q40" i="59"/>
  <c r="P40" i="59"/>
  <c r="S39" i="59"/>
  <c r="Q39" i="59"/>
  <c r="P39" i="59"/>
  <c r="S38" i="59"/>
  <c r="Q38" i="59"/>
  <c r="P38" i="59"/>
  <c r="S37" i="59"/>
  <c r="Q37" i="59"/>
  <c r="P37" i="59"/>
  <c r="S36" i="59"/>
  <c r="Q36" i="59"/>
  <c r="P36" i="59"/>
  <c r="S35" i="59"/>
  <c r="Q35" i="59"/>
  <c r="P35" i="59"/>
  <c r="S34" i="59"/>
  <c r="Q34" i="59"/>
  <c r="P34" i="59"/>
  <c r="S33" i="59"/>
  <c r="Q33" i="59"/>
  <c r="P33" i="59"/>
  <c r="S32" i="59"/>
  <c r="Q32" i="59"/>
  <c r="P32" i="59"/>
  <c r="S31" i="59"/>
  <c r="Q31" i="59"/>
  <c r="P31" i="59"/>
  <c r="S30" i="59"/>
  <c r="Q30" i="59"/>
  <c r="P30" i="59"/>
  <c r="S29" i="59"/>
  <c r="Q29" i="59"/>
  <c r="P29" i="59"/>
  <c r="S28" i="59"/>
  <c r="Q28" i="59"/>
  <c r="P28" i="59"/>
  <c r="S27" i="59"/>
  <c r="Q27" i="59"/>
  <c r="P27" i="59"/>
  <c r="S26" i="59"/>
  <c r="Q26" i="59"/>
  <c r="P26" i="59"/>
  <c r="S25" i="59"/>
  <c r="Q25" i="59"/>
  <c r="P25" i="59"/>
  <c r="S24" i="59"/>
  <c r="Q24" i="59"/>
  <c r="P24" i="59"/>
  <c r="S23" i="59"/>
  <c r="Q23" i="59"/>
  <c r="P23" i="59"/>
  <c r="S22" i="59"/>
  <c r="Q22" i="59"/>
  <c r="P22" i="59"/>
  <c r="S21" i="59"/>
  <c r="Q21" i="59"/>
  <c r="P21" i="59"/>
  <c r="S20" i="59"/>
  <c r="Q20" i="59"/>
  <c r="P20" i="59"/>
  <c r="S19" i="59"/>
  <c r="Q19" i="59"/>
  <c r="P19" i="59"/>
  <c r="S18" i="59"/>
  <c r="Q18" i="59"/>
  <c r="P18" i="59"/>
  <c r="S17" i="59"/>
  <c r="Q17" i="59"/>
  <c r="P17" i="59"/>
  <c r="S16" i="59"/>
  <c r="Q16" i="59"/>
  <c r="P16" i="59"/>
  <c r="S15" i="59"/>
  <c r="Q15" i="59"/>
  <c r="P15" i="59"/>
  <c r="Q14" i="59"/>
  <c r="O13" i="59"/>
  <c r="N13" i="59"/>
  <c r="M13" i="59"/>
  <c r="L13" i="59"/>
  <c r="K13" i="59"/>
  <c r="I13" i="59"/>
  <c r="H13" i="59"/>
  <c r="G13" i="59"/>
  <c r="F13" i="59"/>
  <c r="E13" i="59"/>
  <c r="O12" i="59"/>
  <c r="N12" i="59"/>
  <c r="M12" i="59"/>
  <c r="L12" i="59"/>
  <c r="K12" i="59"/>
  <c r="I12" i="59"/>
  <c r="H12" i="59"/>
  <c r="G12" i="59"/>
  <c r="F12" i="59"/>
  <c r="E12" i="59"/>
  <c r="S54" i="58"/>
  <c r="Q54" i="58"/>
  <c r="P54" i="58"/>
  <c r="S53" i="58"/>
  <c r="Q53" i="58"/>
  <c r="P53" i="58"/>
  <c r="S52" i="58"/>
  <c r="Q52" i="58"/>
  <c r="P52" i="58"/>
  <c r="S51" i="58"/>
  <c r="Q51" i="58"/>
  <c r="P51" i="58"/>
  <c r="S50" i="58"/>
  <c r="Q50" i="58"/>
  <c r="P50" i="58"/>
  <c r="S49" i="58"/>
  <c r="Q49" i="58"/>
  <c r="P49" i="58"/>
  <c r="S48" i="58"/>
  <c r="Q48" i="58"/>
  <c r="P48" i="58"/>
  <c r="S47" i="58"/>
  <c r="Q47" i="58"/>
  <c r="P47" i="58"/>
  <c r="S46" i="58"/>
  <c r="Q46" i="58"/>
  <c r="P46" i="58"/>
  <c r="S45" i="58"/>
  <c r="Q45" i="58"/>
  <c r="P45" i="58"/>
  <c r="S44" i="58"/>
  <c r="Q44" i="58"/>
  <c r="P44" i="58"/>
  <c r="S43" i="58"/>
  <c r="Q43" i="58"/>
  <c r="P43" i="58"/>
  <c r="S42" i="58"/>
  <c r="Q42" i="58"/>
  <c r="P42" i="58"/>
  <c r="S41" i="58"/>
  <c r="Q41" i="58"/>
  <c r="P41" i="58"/>
  <c r="S40" i="58"/>
  <c r="Q40" i="58"/>
  <c r="P40" i="58"/>
  <c r="S39" i="58"/>
  <c r="Q39" i="58"/>
  <c r="P39" i="58"/>
  <c r="S38" i="58"/>
  <c r="Q38" i="58"/>
  <c r="P38" i="58"/>
  <c r="S37" i="58"/>
  <c r="Q37" i="58"/>
  <c r="P37" i="58"/>
  <c r="S36" i="58"/>
  <c r="Q36" i="58"/>
  <c r="P36" i="58"/>
  <c r="S35" i="58"/>
  <c r="Q35" i="58"/>
  <c r="P35" i="58"/>
  <c r="S34" i="58"/>
  <c r="Q34" i="58"/>
  <c r="P34" i="58"/>
  <c r="S33" i="58"/>
  <c r="Q33" i="58"/>
  <c r="P33" i="58"/>
  <c r="S32" i="58"/>
  <c r="Q32" i="58"/>
  <c r="P32" i="58"/>
  <c r="S31" i="58"/>
  <c r="Q31" i="58"/>
  <c r="P31" i="58"/>
  <c r="S30" i="58"/>
  <c r="Q30" i="58"/>
  <c r="P30" i="58"/>
  <c r="S29" i="58"/>
  <c r="Q29" i="58"/>
  <c r="P29" i="58"/>
  <c r="S28" i="58"/>
  <c r="Q28" i="58"/>
  <c r="P28" i="58"/>
  <c r="S27" i="58"/>
  <c r="Q27" i="58"/>
  <c r="P27" i="58"/>
  <c r="S26" i="58"/>
  <c r="Q26" i="58"/>
  <c r="P26" i="58"/>
  <c r="S25" i="58"/>
  <c r="Q25" i="58"/>
  <c r="P25" i="58"/>
  <c r="S24" i="58"/>
  <c r="Q24" i="58"/>
  <c r="P24" i="58"/>
  <c r="S23" i="58"/>
  <c r="Q23" i="58"/>
  <c r="P23" i="58"/>
  <c r="S22" i="58"/>
  <c r="Q22" i="58"/>
  <c r="P22" i="58"/>
  <c r="S21" i="58"/>
  <c r="Q21" i="58"/>
  <c r="P21" i="58"/>
  <c r="S20" i="58"/>
  <c r="Q20" i="58"/>
  <c r="P20" i="58"/>
  <c r="S19" i="58"/>
  <c r="Q19" i="58"/>
  <c r="P19" i="58"/>
  <c r="S18" i="58"/>
  <c r="Q18" i="58"/>
  <c r="P18" i="58"/>
  <c r="S17" i="58"/>
  <c r="Q17" i="58"/>
  <c r="P17" i="58"/>
  <c r="S16" i="58"/>
  <c r="Q16" i="58"/>
  <c r="P16" i="58"/>
  <c r="S15" i="58"/>
  <c r="Q15" i="58"/>
  <c r="P15" i="58"/>
  <c r="Q14" i="58"/>
  <c r="O13" i="58"/>
  <c r="N13" i="58"/>
  <c r="M13" i="58"/>
  <c r="L13" i="58"/>
  <c r="K13" i="58"/>
  <c r="I13" i="58"/>
  <c r="H13" i="58"/>
  <c r="G13" i="58"/>
  <c r="F13" i="58"/>
  <c r="E13" i="58"/>
  <c r="O12" i="58"/>
  <c r="N12" i="58"/>
  <c r="M12" i="58"/>
  <c r="L12" i="58"/>
  <c r="K12" i="58"/>
  <c r="I12" i="58"/>
  <c r="H12" i="58"/>
  <c r="G12" i="58"/>
  <c r="F12" i="58"/>
  <c r="E12" i="58"/>
  <c r="S54" i="57"/>
  <c r="Q54" i="57"/>
  <c r="P54" i="57"/>
  <c r="S53" i="57"/>
  <c r="Q53" i="57"/>
  <c r="P53" i="57"/>
  <c r="S52" i="57"/>
  <c r="Q52" i="57"/>
  <c r="P52" i="57"/>
  <c r="S51" i="57"/>
  <c r="Q51" i="57"/>
  <c r="P51" i="57"/>
  <c r="S50" i="57"/>
  <c r="Q50" i="57"/>
  <c r="P50" i="57"/>
  <c r="S49" i="57"/>
  <c r="Q49" i="57"/>
  <c r="P49" i="57"/>
  <c r="S48" i="57"/>
  <c r="Q48" i="57"/>
  <c r="P48" i="57"/>
  <c r="S47" i="57"/>
  <c r="Q47" i="57"/>
  <c r="P47" i="57"/>
  <c r="S46" i="57"/>
  <c r="Q46" i="57"/>
  <c r="P46" i="57"/>
  <c r="S45" i="57"/>
  <c r="Q45" i="57"/>
  <c r="P45" i="57"/>
  <c r="S44" i="57"/>
  <c r="Q44" i="57"/>
  <c r="P44" i="57"/>
  <c r="S43" i="57"/>
  <c r="Q43" i="57"/>
  <c r="P43" i="57"/>
  <c r="S42" i="57"/>
  <c r="Q42" i="57"/>
  <c r="P42" i="57"/>
  <c r="S41" i="57"/>
  <c r="Q41" i="57"/>
  <c r="P41" i="57"/>
  <c r="S40" i="57"/>
  <c r="Q40" i="57"/>
  <c r="P40" i="57"/>
  <c r="S39" i="57"/>
  <c r="Q39" i="57"/>
  <c r="P39" i="57"/>
  <c r="S38" i="57"/>
  <c r="Q38" i="57"/>
  <c r="P38" i="57"/>
  <c r="S37" i="57"/>
  <c r="Q37" i="57"/>
  <c r="P37" i="57"/>
  <c r="S36" i="57"/>
  <c r="Q36" i="57"/>
  <c r="P36" i="57"/>
  <c r="S35" i="57"/>
  <c r="Q35" i="57"/>
  <c r="P35" i="57"/>
  <c r="S34" i="57"/>
  <c r="Q34" i="57"/>
  <c r="P34" i="57"/>
  <c r="S33" i="57"/>
  <c r="Q33" i="57"/>
  <c r="P33" i="57"/>
  <c r="S32" i="57"/>
  <c r="Q32" i="57"/>
  <c r="P32" i="57"/>
  <c r="S31" i="57"/>
  <c r="Q31" i="57"/>
  <c r="P31" i="57"/>
  <c r="S30" i="57"/>
  <c r="Q30" i="57"/>
  <c r="P30" i="57"/>
  <c r="S29" i="57"/>
  <c r="Q29" i="57"/>
  <c r="P29" i="57"/>
  <c r="S28" i="57"/>
  <c r="Q28" i="57"/>
  <c r="P28" i="57"/>
  <c r="S27" i="57"/>
  <c r="Q27" i="57"/>
  <c r="P27" i="57"/>
  <c r="S26" i="57"/>
  <c r="Q26" i="57"/>
  <c r="P26" i="57"/>
  <c r="S25" i="57"/>
  <c r="Q25" i="57"/>
  <c r="P25" i="57"/>
  <c r="S24" i="57"/>
  <c r="Q24" i="57"/>
  <c r="P24" i="57"/>
  <c r="S23" i="57"/>
  <c r="Q23" i="57"/>
  <c r="P23" i="57"/>
  <c r="S22" i="57"/>
  <c r="Q22" i="57"/>
  <c r="P22" i="57"/>
  <c r="S21" i="57"/>
  <c r="Q21" i="57"/>
  <c r="P21" i="57"/>
  <c r="S20" i="57"/>
  <c r="Q20" i="57"/>
  <c r="P20" i="57"/>
  <c r="S19" i="57"/>
  <c r="Q19" i="57"/>
  <c r="P19" i="57"/>
  <c r="S18" i="57"/>
  <c r="Q18" i="57"/>
  <c r="P18" i="57"/>
  <c r="S17" i="57"/>
  <c r="Q17" i="57"/>
  <c r="P17" i="57"/>
  <c r="S16" i="57"/>
  <c r="Q16" i="57"/>
  <c r="P16" i="57"/>
  <c r="S15" i="57"/>
  <c r="Q15" i="57"/>
  <c r="P15" i="57"/>
  <c r="Q14" i="57"/>
  <c r="O13" i="57"/>
  <c r="N13" i="57"/>
  <c r="M13" i="57"/>
  <c r="L13" i="57"/>
  <c r="K13" i="57"/>
  <c r="I13" i="57"/>
  <c r="H13" i="57"/>
  <c r="G13" i="57"/>
  <c r="F13" i="57"/>
  <c r="E13" i="57"/>
  <c r="O12" i="57"/>
  <c r="N12" i="57"/>
  <c r="M12" i="57"/>
  <c r="L12" i="57"/>
  <c r="K12" i="57"/>
  <c r="I12" i="57"/>
  <c r="H12" i="57"/>
  <c r="G12" i="57"/>
  <c r="F12" i="57"/>
  <c r="E12" i="57"/>
  <c r="S54" i="56"/>
  <c r="Q54" i="56"/>
  <c r="P54" i="56"/>
  <c r="S53" i="56"/>
  <c r="Q53" i="56"/>
  <c r="P53" i="56"/>
  <c r="S52" i="56"/>
  <c r="Q52" i="56"/>
  <c r="P52" i="56"/>
  <c r="S51" i="56"/>
  <c r="Q51" i="56"/>
  <c r="P51" i="56"/>
  <c r="S50" i="56"/>
  <c r="Q50" i="56"/>
  <c r="P50" i="56"/>
  <c r="S49" i="56"/>
  <c r="Q49" i="56"/>
  <c r="P49" i="56"/>
  <c r="S48" i="56"/>
  <c r="Q48" i="56"/>
  <c r="P48" i="56"/>
  <c r="S47" i="56"/>
  <c r="Q47" i="56"/>
  <c r="P47" i="56"/>
  <c r="S46" i="56"/>
  <c r="Q46" i="56"/>
  <c r="P46" i="56"/>
  <c r="S45" i="56"/>
  <c r="Q45" i="56"/>
  <c r="P45" i="56"/>
  <c r="S44" i="56"/>
  <c r="Q44" i="56"/>
  <c r="P44" i="56"/>
  <c r="S43" i="56"/>
  <c r="Q43" i="56"/>
  <c r="P43" i="56"/>
  <c r="S42" i="56"/>
  <c r="Q42" i="56"/>
  <c r="P42" i="56"/>
  <c r="S41" i="56"/>
  <c r="Q41" i="56"/>
  <c r="P41" i="56"/>
  <c r="S40" i="56"/>
  <c r="Q40" i="56"/>
  <c r="P40" i="56"/>
  <c r="S39" i="56"/>
  <c r="Q39" i="56"/>
  <c r="P39" i="56"/>
  <c r="S38" i="56"/>
  <c r="Q38" i="56"/>
  <c r="P38" i="56"/>
  <c r="S37" i="56"/>
  <c r="Q37" i="56"/>
  <c r="P37" i="56"/>
  <c r="S36" i="56"/>
  <c r="Q36" i="56"/>
  <c r="P36" i="56"/>
  <c r="S35" i="56"/>
  <c r="Q35" i="56"/>
  <c r="P35" i="56"/>
  <c r="S34" i="56"/>
  <c r="Q34" i="56"/>
  <c r="P34" i="56"/>
  <c r="S33" i="56"/>
  <c r="Q33" i="56"/>
  <c r="P33" i="56"/>
  <c r="S32" i="56"/>
  <c r="Q32" i="56"/>
  <c r="P32" i="56"/>
  <c r="S31" i="56"/>
  <c r="Q31" i="56"/>
  <c r="P31" i="56"/>
  <c r="S30" i="56"/>
  <c r="Q30" i="56"/>
  <c r="P30" i="56"/>
  <c r="S29" i="56"/>
  <c r="Q29" i="56"/>
  <c r="P29" i="56"/>
  <c r="S28" i="56"/>
  <c r="Q28" i="56"/>
  <c r="P28" i="56"/>
  <c r="S27" i="56"/>
  <c r="Q27" i="56"/>
  <c r="P27" i="56"/>
  <c r="S26" i="56"/>
  <c r="Q26" i="56"/>
  <c r="P26" i="56"/>
  <c r="S25" i="56"/>
  <c r="Q25" i="56"/>
  <c r="P25" i="56"/>
  <c r="S24" i="56"/>
  <c r="Q24" i="56"/>
  <c r="P24" i="56"/>
  <c r="S23" i="56"/>
  <c r="Q23" i="56"/>
  <c r="P23" i="56"/>
  <c r="S22" i="56"/>
  <c r="Q22" i="56"/>
  <c r="P22" i="56"/>
  <c r="S21" i="56"/>
  <c r="Q21" i="56"/>
  <c r="P21" i="56"/>
  <c r="S20" i="56"/>
  <c r="Q20" i="56"/>
  <c r="P20" i="56"/>
  <c r="S19" i="56"/>
  <c r="Q19" i="56"/>
  <c r="P19" i="56"/>
  <c r="S18" i="56"/>
  <c r="Q18" i="56"/>
  <c r="P18" i="56"/>
  <c r="S17" i="56"/>
  <c r="Q17" i="56"/>
  <c r="P17" i="56"/>
  <c r="S16" i="56"/>
  <c r="Q16" i="56"/>
  <c r="P16" i="56"/>
  <c r="S15" i="56"/>
  <c r="Q15" i="56"/>
  <c r="P15" i="56"/>
  <c r="Q14" i="56"/>
  <c r="O13" i="56"/>
  <c r="N13" i="56"/>
  <c r="M13" i="56"/>
  <c r="L13" i="56"/>
  <c r="K13" i="56"/>
  <c r="I13" i="56"/>
  <c r="H13" i="56"/>
  <c r="G13" i="56"/>
  <c r="F13" i="56"/>
  <c r="E13" i="56"/>
  <c r="O12" i="56"/>
  <c r="N12" i="56"/>
  <c r="M12" i="56"/>
  <c r="L12" i="56"/>
  <c r="K12" i="56"/>
  <c r="I12" i="56"/>
  <c r="H12" i="56"/>
  <c r="G12" i="56"/>
  <c r="F12" i="56"/>
  <c r="E12" i="56"/>
  <c r="S54" i="55"/>
  <c r="Q54" i="55"/>
  <c r="P54" i="55"/>
  <c r="S53" i="55"/>
  <c r="Q53" i="55"/>
  <c r="P53" i="55"/>
  <c r="S52" i="55"/>
  <c r="Q52" i="55"/>
  <c r="P52" i="55"/>
  <c r="S51" i="55"/>
  <c r="Q51" i="55"/>
  <c r="P51" i="55"/>
  <c r="S50" i="55"/>
  <c r="Q50" i="55"/>
  <c r="P50" i="55"/>
  <c r="S49" i="55"/>
  <c r="Q49" i="55"/>
  <c r="P49" i="55"/>
  <c r="S48" i="55"/>
  <c r="Q48" i="55"/>
  <c r="P48" i="55"/>
  <c r="S47" i="55"/>
  <c r="Q47" i="55"/>
  <c r="P47" i="55"/>
  <c r="S46" i="55"/>
  <c r="Q46" i="55"/>
  <c r="P46" i="55"/>
  <c r="S45" i="55"/>
  <c r="Q45" i="55"/>
  <c r="P45" i="55"/>
  <c r="S44" i="55"/>
  <c r="Q44" i="55"/>
  <c r="P44" i="55"/>
  <c r="S43" i="55"/>
  <c r="Q43" i="55"/>
  <c r="P43" i="55"/>
  <c r="S42" i="55"/>
  <c r="Q42" i="55"/>
  <c r="P42" i="55"/>
  <c r="S41" i="55"/>
  <c r="Q41" i="55"/>
  <c r="P41" i="55"/>
  <c r="S40" i="55"/>
  <c r="Q40" i="55"/>
  <c r="P40" i="55"/>
  <c r="S39" i="55"/>
  <c r="Q39" i="55"/>
  <c r="P39" i="55"/>
  <c r="S38" i="55"/>
  <c r="Q38" i="55"/>
  <c r="P38" i="55"/>
  <c r="S37" i="55"/>
  <c r="Q37" i="55"/>
  <c r="P37" i="55"/>
  <c r="S36" i="55"/>
  <c r="Q36" i="55"/>
  <c r="P36" i="55"/>
  <c r="S35" i="55"/>
  <c r="Q35" i="55"/>
  <c r="P35" i="55"/>
  <c r="S34" i="55"/>
  <c r="Q34" i="55"/>
  <c r="P34" i="55"/>
  <c r="S33" i="55"/>
  <c r="Q33" i="55"/>
  <c r="P33" i="55"/>
  <c r="S32" i="55"/>
  <c r="Q32" i="55"/>
  <c r="P32" i="55"/>
  <c r="S31" i="55"/>
  <c r="Q31" i="55"/>
  <c r="P31" i="55"/>
  <c r="S30" i="55"/>
  <c r="Q30" i="55"/>
  <c r="P30" i="55"/>
  <c r="S29" i="55"/>
  <c r="Q29" i="55"/>
  <c r="P29" i="55"/>
  <c r="S28" i="55"/>
  <c r="Q28" i="55"/>
  <c r="P28" i="55"/>
  <c r="S27" i="55"/>
  <c r="Q27" i="55"/>
  <c r="P27" i="55"/>
  <c r="S26" i="55"/>
  <c r="Q26" i="55"/>
  <c r="P26" i="55"/>
  <c r="S25" i="55"/>
  <c r="Q25" i="55"/>
  <c r="P25" i="55"/>
  <c r="S24" i="55"/>
  <c r="Q24" i="55"/>
  <c r="P24" i="55"/>
  <c r="S23" i="55"/>
  <c r="Q23" i="55"/>
  <c r="P23" i="55"/>
  <c r="S22" i="55"/>
  <c r="Q22" i="55"/>
  <c r="P22" i="55"/>
  <c r="S21" i="55"/>
  <c r="Q21" i="55"/>
  <c r="P21" i="55"/>
  <c r="S20" i="55"/>
  <c r="Q20" i="55"/>
  <c r="P20" i="55"/>
  <c r="S19" i="55"/>
  <c r="Q19" i="55"/>
  <c r="P19" i="55"/>
  <c r="S18" i="55"/>
  <c r="Q18" i="55"/>
  <c r="P18" i="55"/>
  <c r="S17" i="55"/>
  <c r="Q17" i="55"/>
  <c r="P17" i="55"/>
  <c r="S16" i="55"/>
  <c r="Q16" i="55"/>
  <c r="P16" i="55"/>
  <c r="S15" i="55"/>
  <c r="Q15" i="55"/>
  <c r="P15" i="55"/>
  <c r="Q14" i="55"/>
  <c r="O13" i="55"/>
  <c r="N13" i="55"/>
  <c r="M13" i="55"/>
  <c r="L13" i="55"/>
  <c r="K13" i="55"/>
  <c r="I13" i="55"/>
  <c r="H13" i="55"/>
  <c r="G13" i="55"/>
  <c r="F13" i="55"/>
  <c r="E13" i="55"/>
  <c r="O12" i="55"/>
  <c r="N12" i="55"/>
  <c r="M12" i="55"/>
  <c r="L12" i="55"/>
  <c r="K12" i="55"/>
  <c r="I12" i="55"/>
  <c r="H12" i="55"/>
  <c r="G12" i="55"/>
  <c r="F12" i="55"/>
  <c r="E12" i="55"/>
  <c r="S54" i="54"/>
  <c r="Q54" i="54"/>
  <c r="P54" i="54"/>
  <c r="S53" i="54"/>
  <c r="Q53" i="54"/>
  <c r="P53" i="54"/>
  <c r="S52" i="54"/>
  <c r="Q52" i="54"/>
  <c r="P52" i="54"/>
  <c r="S51" i="54"/>
  <c r="Q51" i="54"/>
  <c r="P51" i="54"/>
  <c r="S50" i="54"/>
  <c r="Q50" i="54"/>
  <c r="P50" i="54"/>
  <c r="S49" i="54"/>
  <c r="Q49" i="54"/>
  <c r="P49" i="54"/>
  <c r="S48" i="54"/>
  <c r="Q48" i="54"/>
  <c r="P48" i="54"/>
  <c r="S47" i="54"/>
  <c r="Q47" i="54"/>
  <c r="P47" i="54"/>
  <c r="S46" i="54"/>
  <c r="Q46" i="54"/>
  <c r="P46" i="54"/>
  <c r="S45" i="54"/>
  <c r="Q45" i="54"/>
  <c r="P45" i="54"/>
  <c r="S44" i="54"/>
  <c r="Q44" i="54"/>
  <c r="P44" i="54"/>
  <c r="S43" i="54"/>
  <c r="Q43" i="54"/>
  <c r="P43" i="54"/>
  <c r="S42" i="54"/>
  <c r="Q42" i="54"/>
  <c r="P42" i="54"/>
  <c r="S41" i="54"/>
  <c r="Q41" i="54"/>
  <c r="P41" i="54"/>
  <c r="S40" i="54"/>
  <c r="Q40" i="54"/>
  <c r="P40" i="54"/>
  <c r="S39" i="54"/>
  <c r="Q39" i="54"/>
  <c r="P39" i="54"/>
  <c r="S38" i="54"/>
  <c r="Q38" i="54"/>
  <c r="P38" i="54"/>
  <c r="S37" i="54"/>
  <c r="Q37" i="54"/>
  <c r="P37" i="54"/>
  <c r="S36" i="54"/>
  <c r="Q36" i="54"/>
  <c r="P36" i="54"/>
  <c r="S35" i="54"/>
  <c r="Q35" i="54"/>
  <c r="P35" i="54"/>
  <c r="S34" i="54"/>
  <c r="Q34" i="54"/>
  <c r="P34" i="54"/>
  <c r="S33" i="54"/>
  <c r="Q33" i="54"/>
  <c r="P33" i="54"/>
  <c r="S32" i="54"/>
  <c r="Q32" i="54"/>
  <c r="P32" i="54"/>
  <c r="S31" i="54"/>
  <c r="Q31" i="54"/>
  <c r="P31" i="54"/>
  <c r="S30" i="54"/>
  <c r="Q30" i="54"/>
  <c r="P30" i="54"/>
  <c r="S29" i="54"/>
  <c r="Q29" i="54"/>
  <c r="P29" i="54"/>
  <c r="S28" i="54"/>
  <c r="Q28" i="54"/>
  <c r="P28" i="54"/>
  <c r="S27" i="54"/>
  <c r="Q27" i="54"/>
  <c r="P27" i="54"/>
  <c r="S26" i="54"/>
  <c r="Q26" i="54"/>
  <c r="P26" i="54"/>
  <c r="S25" i="54"/>
  <c r="Q25" i="54"/>
  <c r="P25" i="54"/>
  <c r="S24" i="54"/>
  <c r="Q24" i="54"/>
  <c r="P24" i="54"/>
  <c r="S23" i="54"/>
  <c r="Q23" i="54"/>
  <c r="P23" i="54"/>
  <c r="S22" i="54"/>
  <c r="Q22" i="54"/>
  <c r="P22" i="54"/>
  <c r="S21" i="54"/>
  <c r="Q21" i="54"/>
  <c r="P21" i="54"/>
  <c r="S20" i="54"/>
  <c r="Q20" i="54"/>
  <c r="P20" i="54"/>
  <c r="S19" i="54"/>
  <c r="Q19" i="54"/>
  <c r="P19" i="54"/>
  <c r="S18" i="54"/>
  <c r="Q18" i="54"/>
  <c r="P18" i="54"/>
  <c r="S17" i="54"/>
  <c r="Q17" i="54"/>
  <c r="P17" i="54"/>
  <c r="S16" i="54"/>
  <c r="Q16" i="54"/>
  <c r="P16" i="54"/>
  <c r="S15" i="54"/>
  <c r="Q15" i="54"/>
  <c r="P15" i="54"/>
  <c r="Q14" i="54"/>
  <c r="O13" i="54"/>
  <c r="N13" i="54"/>
  <c r="M13" i="54"/>
  <c r="L13" i="54"/>
  <c r="K13" i="54"/>
  <c r="I13" i="54"/>
  <c r="H13" i="54"/>
  <c r="G13" i="54"/>
  <c r="F13" i="54"/>
  <c r="E13" i="54"/>
  <c r="O12" i="54"/>
  <c r="N12" i="54"/>
  <c r="M12" i="54"/>
  <c r="L12" i="54"/>
  <c r="K12" i="54"/>
  <c r="I12" i="54"/>
  <c r="H12" i="54"/>
  <c r="G12" i="54"/>
  <c r="F12" i="54"/>
  <c r="E12" i="54"/>
  <c r="S54" i="53"/>
  <c r="Q54" i="53"/>
  <c r="P54" i="53"/>
  <c r="S53" i="53"/>
  <c r="Q53" i="53"/>
  <c r="P53" i="53"/>
  <c r="S52" i="53"/>
  <c r="Q52" i="53"/>
  <c r="P52" i="53"/>
  <c r="S51" i="53"/>
  <c r="Q51" i="53"/>
  <c r="P51" i="53"/>
  <c r="S50" i="53"/>
  <c r="Q50" i="53"/>
  <c r="P50" i="53"/>
  <c r="S49" i="53"/>
  <c r="Q49" i="53"/>
  <c r="P49" i="53"/>
  <c r="S48" i="53"/>
  <c r="Q48" i="53"/>
  <c r="P48" i="53"/>
  <c r="S47" i="53"/>
  <c r="Q47" i="53"/>
  <c r="P47" i="53"/>
  <c r="S46" i="53"/>
  <c r="Q46" i="53"/>
  <c r="P46" i="53"/>
  <c r="S45" i="53"/>
  <c r="Q45" i="53"/>
  <c r="P45" i="53"/>
  <c r="S44" i="53"/>
  <c r="Q44" i="53"/>
  <c r="P44" i="53"/>
  <c r="S43" i="53"/>
  <c r="Q43" i="53"/>
  <c r="P43" i="53"/>
  <c r="S42" i="53"/>
  <c r="Q42" i="53"/>
  <c r="P42" i="53"/>
  <c r="S41" i="53"/>
  <c r="Q41" i="53"/>
  <c r="P41" i="53"/>
  <c r="S40" i="53"/>
  <c r="Q40" i="53"/>
  <c r="P40" i="53"/>
  <c r="S39" i="53"/>
  <c r="Q39" i="53"/>
  <c r="P39" i="53"/>
  <c r="S38" i="53"/>
  <c r="Q38" i="53"/>
  <c r="P38" i="53"/>
  <c r="S37" i="53"/>
  <c r="Q37" i="53"/>
  <c r="P37" i="53"/>
  <c r="S36" i="53"/>
  <c r="Q36" i="53"/>
  <c r="P36" i="53"/>
  <c r="S35" i="53"/>
  <c r="Q35" i="53"/>
  <c r="P35" i="53"/>
  <c r="S34" i="53"/>
  <c r="Q34" i="53"/>
  <c r="P34" i="53"/>
  <c r="S33" i="53"/>
  <c r="Q33" i="53"/>
  <c r="P33" i="53"/>
  <c r="S32" i="53"/>
  <c r="Q32" i="53"/>
  <c r="P32" i="53"/>
  <c r="S31" i="53"/>
  <c r="Q31" i="53"/>
  <c r="P31" i="53"/>
  <c r="S30" i="53"/>
  <c r="Q30" i="53"/>
  <c r="P30" i="53"/>
  <c r="S29" i="53"/>
  <c r="Q29" i="53"/>
  <c r="P29" i="53"/>
  <c r="S28" i="53"/>
  <c r="Q28" i="53"/>
  <c r="P28" i="53"/>
  <c r="S27" i="53"/>
  <c r="Q27" i="53"/>
  <c r="P27" i="53"/>
  <c r="S26" i="53"/>
  <c r="Q26" i="53"/>
  <c r="P26" i="53"/>
  <c r="S25" i="53"/>
  <c r="Q25" i="53"/>
  <c r="P25" i="53"/>
  <c r="S24" i="53"/>
  <c r="Q24" i="53"/>
  <c r="P24" i="53"/>
  <c r="S23" i="53"/>
  <c r="Q23" i="53"/>
  <c r="P23" i="53"/>
  <c r="S22" i="53"/>
  <c r="Q22" i="53"/>
  <c r="P22" i="53"/>
  <c r="S21" i="53"/>
  <c r="Q21" i="53"/>
  <c r="P21" i="53"/>
  <c r="S20" i="53"/>
  <c r="Q20" i="53"/>
  <c r="P20" i="53"/>
  <c r="S19" i="53"/>
  <c r="Q19" i="53"/>
  <c r="P19" i="53"/>
  <c r="S18" i="53"/>
  <c r="Q18" i="53"/>
  <c r="P18" i="53"/>
  <c r="S17" i="53"/>
  <c r="Q17" i="53"/>
  <c r="P17" i="53"/>
  <c r="S16" i="53"/>
  <c r="Q16" i="53"/>
  <c r="P16" i="53"/>
  <c r="S15" i="53"/>
  <c r="Q15" i="53"/>
  <c r="P15" i="53"/>
  <c r="Q14" i="53"/>
  <c r="O13" i="53"/>
  <c r="N13" i="53"/>
  <c r="M13" i="53"/>
  <c r="L13" i="53"/>
  <c r="K13" i="53"/>
  <c r="I13" i="53"/>
  <c r="H13" i="53"/>
  <c r="G13" i="53"/>
  <c r="F13" i="53"/>
  <c r="E13" i="53"/>
  <c r="O12" i="53"/>
  <c r="N12" i="53"/>
  <c r="M12" i="53"/>
  <c r="L12" i="53"/>
  <c r="K12" i="53"/>
  <c r="I12" i="53"/>
  <c r="H12" i="53"/>
  <c r="G12" i="53"/>
  <c r="F12" i="53"/>
  <c r="E12" i="53"/>
  <c r="S54" i="52"/>
  <c r="Q54" i="52"/>
  <c r="P54" i="52"/>
  <c r="S53" i="52"/>
  <c r="Q53" i="52"/>
  <c r="P53" i="52"/>
  <c r="S52" i="52"/>
  <c r="Q52" i="52"/>
  <c r="P52" i="52"/>
  <c r="S51" i="52"/>
  <c r="Q51" i="52"/>
  <c r="P51" i="52"/>
  <c r="S50" i="52"/>
  <c r="Q50" i="52"/>
  <c r="P50" i="52"/>
  <c r="S49" i="52"/>
  <c r="Q49" i="52"/>
  <c r="P49" i="52"/>
  <c r="S48" i="52"/>
  <c r="Q48" i="52"/>
  <c r="P48" i="52"/>
  <c r="S47" i="52"/>
  <c r="Q47" i="52"/>
  <c r="P47" i="52"/>
  <c r="S46" i="52"/>
  <c r="Q46" i="52"/>
  <c r="P46" i="52"/>
  <c r="S45" i="52"/>
  <c r="Q45" i="52"/>
  <c r="P45" i="52"/>
  <c r="S44" i="52"/>
  <c r="Q44" i="52"/>
  <c r="P44" i="52"/>
  <c r="S43" i="52"/>
  <c r="Q43" i="52"/>
  <c r="P43" i="52"/>
  <c r="S42" i="52"/>
  <c r="Q42" i="52"/>
  <c r="P42" i="52"/>
  <c r="S41" i="52"/>
  <c r="Q41" i="52"/>
  <c r="P41" i="52"/>
  <c r="S40" i="52"/>
  <c r="Q40" i="52"/>
  <c r="P40" i="52"/>
  <c r="S39" i="52"/>
  <c r="Q39" i="52"/>
  <c r="P39" i="52"/>
  <c r="S38" i="52"/>
  <c r="Q38" i="52"/>
  <c r="P38" i="52"/>
  <c r="S37" i="52"/>
  <c r="Q37" i="52"/>
  <c r="P37" i="52"/>
  <c r="S36" i="52"/>
  <c r="Q36" i="52"/>
  <c r="P36" i="52"/>
  <c r="S35" i="52"/>
  <c r="Q35" i="52"/>
  <c r="P35" i="52"/>
  <c r="S34" i="52"/>
  <c r="Q34" i="52"/>
  <c r="P34" i="52"/>
  <c r="S33" i="52"/>
  <c r="Q33" i="52"/>
  <c r="P33" i="52"/>
  <c r="S32" i="52"/>
  <c r="Q32" i="52"/>
  <c r="P32" i="52"/>
  <c r="S31" i="52"/>
  <c r="Q31" i="52"/>
  <c r="P31" i="52"/>
  <c r="S30" i="52"/>
  <c r="Q30" i="52"/>
  <c r="P30" i="52"/>
  <c r="S29" i="52"/>
  <c r="Q29" i="52"/>
  <c r="P29" i="52"/>
  <c r="S28" i="52"/>
  <c r="Q28" i="52"/>
  <c r="P28" i="52"/>
  <c r="S27" i="52"/>
  <c r="Q27" i="52"/>
  <c r="P27" i="52"/>
  <c r="S26" i="52"/>
  <c r="Q26" i="52"/>
  <c r="P26" i="52"/>
  <c r="S25" i="52"/>
  <c r="Q25" i="52"/>
  <c r="P25" i="52"/>
  <c r="S24" i="52"/>
  <c r="Q24" i="52"/>
  <c r="P24" i="52"/>
  <c r="S23" i="52"/>
  <c r="Q23" i="52"/>
  <c r="P23" i="52"/>
  <c r="S22" i="52"/>
  <c r="Q22" i="52"/>
  <c r="P22" i="52"/>
  <c r="S21" i="52"/>
  <c r="Q21" i="52"/>
  <c r="P21" i="52"/>
  <c r="S20" i="52"/>
  <c r="Q20" i="52"/>
  <c r="P20" i="52"/>
  <c r="S19" i="52"/>
  <c r="Q19" i="52"/>
  <c r="P19" i="52"/>
  <c r="S18" i="52"/>
  <c r="Q18" i="52"/>
  <c r="P18" i="52"/>
  <c r="S17" i="52"/>
  <c r="Q17" i="52"/>
  <c r="P17" i="52"/>
  <c r="S16" i="52"/>
  <c r="Q16" i="52"/>
  <c r="P16" i="52"/>
  <c r="S15" i="52"/>
  <c r="Q15" i="52"/>
  <c r="P15" i="52"/>
  <c r="Q14" i="52"/>
  <c r="O13" i="52"/>
  <c r="N13" i="52"/>
  <c r="M13" i="52"/>
  <c r="L13" i="52"/>
  <c r="K13" i="52"/>
  <c r="I13" i="52"/>
  <c r="H13" i="52"/>
  <c r="G13" i="52"/>
  <c r="F13" i="52"/>
  <c r="E13" i="52"/>
  <c r="O12" i="52"/>
  <c r="N12" i="52"/>
  <c r="M12" i="52"/>
  <c r="L12" i="52"/>
  <c r="K12" i="52"/>
  <c r="I12" i="52"/>
  <c r="H12" i="52"/>
  <c r="G12" i="52"/>
  <c r="F12" i="52"/>
  <c r="E12" i="52"/>
  <c r="S54" i="51"/>
  <c r="Q54" i="51"/>
  <c r="P54" i="51"/>
  <c r="S53" i="51"/>
  <c r="Q53" i="51"/>
  <c r="P53" i="51"/>
  <c r="S52" i="51"/>
  <c r="Q52" i="51"/>
  <c r="P52" i="51"/>
  <c r="S51" i="51"/>
  <c r="Q51" i="51"/>
  <c r="P51" i="51"/>
  <c r="S50" i="51"/>
  <c r="Q50" i="51"/>
  <c r="P50" i="51"/>
  <c r="S49" i="51"/>
  <c r="Q49" i="51"/>
  <c r="P49" i="51"/>
  <c r="S48" i="51"/>
  <c r="Q48" i="51"/>
  <c r="P48" i="51"/>
  <c r="S47" i="51"/>
  <c r="Q47" i="51"/>
  <c r="P47" i="51"/>
  <c r="S46" i="51"/>
  <c r="Q46" i="51"/>
  <c r="P46" i="51"/>
  <c r="S45" i="51"/>
  <c r="Q45" i="51"/>
  <c r="P45" i="51"/>
  <c r="S44" i="51"/>
  <c r="Q44" i="51"/>
  <c r="P44" i="51"/>
  <c r="S43" i="51"/>
  <c r="Q43" i="51"/>
  <c r="P43" i="51"/>
  <c r="S42" i="51"/>
  <c r="Q42" i="51"/>
  <c r="P42" i="51"/>
  <c r="S41" i="51"/>
  <c r="Q41" i="51"/>
  <c r="P41" i="51"/>
  <c r="S40" i="51"/>
  <c r="Q40" i="51"/>
  <c r="P40" i="51"/>
  <c r="S39" i="51"/>
  <c r="Q39" i="51"/>
  <c r="P39" i="51"/>
  <c r="S38" i="51"/>
  <c r="Q38" i="51"/>
  <c r="P38" i="51"/>
  <c r="S37" i="51"/>
  <c r="Q37" i="51"/>
  <c r="P37" i="51"/>
  <c r="S36" i="51"/>
  <c r="Q36" i="51"/>
  <c r="P36" i="51"/>
  <c r="S35" i="51"/>
  <c r="Q35" i="51"/>
  <c r="P35" i="51"/>
  <c r="S34" i="51"/>
  <c r="Q34" i="51"/>
  <c r="P34" i="51"/>
  <c r="S33" i="51"/>
  <c r="Q33" i="51"/>
  <c r="P33" i="51"/>
  <c r="S32" i="51"/>
  <c r="Q32" i="51"/>
  <c r="P32" i="51"/>
  <c r="S31" i="51"/>
  <c r="Q31" i="51"/>
  <c r="P31" i="51"/>
  <c r="S30" i="51"/>
  <c r="Q30" i="51"/>
  <c r="P30" i="51"/>
  <c r="S29" i="51"/>
  <c r="Q29" i="51"/>
  <c r="P29" i="51"/>
  <c r="S28" i="51"/>
  <c r="Q28" i="51"/>
  <c r="P28" i="51"/>
  <c r="S27" i="51"/>
  <c r="Q27" i="51"/>
  <c r="P27" i="51"/>
  <c r="S26" i="51"/>
  <c r="Q26" i="51"/>
  <c r="P26" i="51"/>
  <c r="S25" i="51"/>
  <c r="Q25" i="51"/>
  <c r="P25" i="51"/>
  <c r="S24" i="51"/>
  <c r="Q24" i="51"/>
  <c r="P24" i="51"/>
  <c r="S23" i="51"/>
  <c r="Q23" i="51"/>
  <c r="P23" i="51"/>
  <c r="S22" i="51"/>
  <c r="Q22" i="51"/>
  <c r="P22" i="51"/>
  <c r="S21" i="51"/>
  <c r="Q21" i="51"/>
  <c r="P21" i="51"/>
  <c r="S20" i="51"/>
  <c r="Q20" i="51"/>
  <c r="P20" i="51"/>
  <c r="S19" i="51"/>
  <c r="Q19" i="51"/>
  <c r="P19" i="51"/>
  <c r="S18" i="51"/>
  <c r="Q18" i="51"/>
  <c r="P18" i="51"/>
  <c r="S17" i="51"/>
  <c r="Q17" i="51"/>
  <c r="P17" i="51"/>
  <c r="S16" i="51"/>
  <c r="Q16" i="51"/>
  <c r="P16" i="51"/>
  <c r="S15" i="51"/>
  <c r="Q15" i="51"/>
  <c r="P15" i="51"/>
  <c r="Q14" i="51"/>
  <c r="O13" i="51"/>
  <c r="N13" i="51"/>
  <c r="M13" i="51"/>
  <c r="L13" i="51"/>
  <c r="K13" i="51"/>
  <c r="I13" i="51"/>
  <c r="H13" i="51"/>
  <c r="G13" i="51"/>
  <c r="F13" i="51"/>
  <c r="E13" i="51"/>
  <c r="O12" i="51"/>
  <c r="N12" i="51"/>
  <c r="M12" i="51"/>
  <c r="L12" i="51"/>
  <c r="K12" i="51"/>
  <c r="I12" i="51"/>
  <c r="H12" i="51"/>
  <c r="G12" i="51"/>
  <c r="F12" i="51"/>
  <c r="E12" i="51"/>
  <c r="S54" i="50"/>
  <c r="Q54" i="50"/>
  <c r="P54" i="50"/>
  <c r="S53" i="50"/>
  <c r="Q53" i="50"/>
  <c r="P53" i="50"/>
  <c r="S52" i="50"/>
  <c r="Q52" i="50"/>
  <c r="P52" i="50"/>
  <c r="S51" i="50"/>
  <c r="Q51" i="50"/>
  <c r="P51" i="50"/>
  <c r="S50" i="50"/>
  <c r="Q50" i="50"/>
  <c r="P50" i="50"/>
  <c r="S49" i="50"/>
  <c r="Q49" i="50"/>
  <c r="P49" i="50"/>
  <c r="S48" i="50"/>
  <c r="Q48" i="50"/>
  <c r="P48" i="50"/>
  <c r="S47" i="50"/>
  <c r="Q47" i="50"/>
  <c r="P47" i="50"/>
  <c r="S46" i="50"/>
  <c r="Q46" i="50"/>
  <c r="P46" i="50"/>
  <c r="S45" i="50"/>
  <c r="Q45" i="50"/>
  <c r="P45" i="50"/>
  <c r="S44" i="50"/>
  <c r="Q44" i="50"/>
  <c r="P44" i="50"/>
  <c r="S43" i="50"/>
  <c r="Q43" i="50"/>
  <c r="P43" i="50"/>
  <c r="S42" i="50"/>
  <c r="Q42" i="50"/>
  <c r="P42" i="50"/>
  <c r="S41" i="50"/>
  <c r="Q41" i="50"/>
  <c r="P41" i="50"/>
  <c r="S40" i="50"/>
  <c r="Q40" i="50"/>
  <c r="P40" i="50"/>
  <c r="S39" i="50"/>
  <c r="Q39" i="50"/>
  <c r="P39" i="50"/>
  <c r="S38" i="50"/>
  <c r="Q38" i="50"/>
  <c r="P38" i="50"/>
  <c r="S37" i="50"/>
  <c r="Q37" i="50"/>
  <c r="P37" i="50"/>
  <c r="S36" i="50"/>
  <c r="Q36" i="50"/>
  <c r="P36" i="50"/>
  <c r="S35" i="50"/>
  <c r="Q35" i="50"/>
  <c r="P35" i="50"/>
  <c r="S34" i="50"/>
  <c r="Q34" i="50"/>
  <c r="P34" i="50"/>
  <c r="S33" i="50"/>
  <c r="Q33" i="50"/>
  <c r="P33" i="50"/>
  <c r="S32" i="50"/>
  <c r="Q32" i="50"/>
  <c r="P32" i="50"/>
  <c r="S31" i="50"/>
  <c r="Q31" i="50"/>
  <c r="P31" i="50"/>
  <c r="S30" i="50"/>
  <c r="Q30" i="50"/>
  <c r="P30" i="50"/>
  <c r="S29" i="50"/>
  <c r="Q29" i="50"/>
  <c r="P29" i="50"/>
  <c r="S28" i="50"/>
  <c r="Q28" i="50"/>
  <c r="P28" i="50"/>
  <c r="S27" i="50"/>
  <c r="Q27" i="50"/>
  <c r="P27" i="50"/>
  <c r="S26" i="50"/>
  <c r="Q26" i="50"/>
  <c r="P26" i="50"/>
  <c r="S25" i="50"/>
  <c r="Q25" i="50"/>
  <c r="P25" i="50"/>
  <c r="S24" i="50"/>
  <c r="Q24" i="50"/>
  <c r="P24" i="50"/>
  <c r="S23" i="50"/>
  <c r="Q23" i="50"/>
  <c r="P23" i="50"/>
  <c r="S22" i="50"/>
  <c r="Q22" i="50"/>
  <c r="P22" i="50"/>
  <c r="S21" i="50"/>
  <c r="Q21" i="50"/>
  <c r="P21" i="50"/>
  <c r="S20" i="50"/>
  <c r="Q20" i="50"/>
  <c r="P20" i="50"/>
  <c r="S19" i="50"/>
  <c r="Q19" i="50"/>
  <c r="P19" i="50"/>
  <c r="S18" i="50"/>
  <c r="Q18" i="50"/>
  <c r="P18" i="50"/>
  <c r="S17" i="50"/>
  <c r="Q17" i="50"/>
  <c r="P17" i="50"/>
  <c r="S16" i="50"/>
  <c r="Q16" i="50"/>
  <c r="P16" i="50"/>
  <c r="S15" i="50"/>
  <c r="Q15" i="50"/>
  <c r="P15" i="50"/>
  <c r="Q14" i="50"/>
  <c r="O13" i="50"/>
  <c r="N13" i="50"/>
  <c r="M13" i="50"/>
  <c r="L13" i="50"/>
  <c r="K13" i="50"/>
  <c r="I13" i="50"/>
  <c r="H13" i="50"/>
  <c r="G13" i="50"/>
  <c r="F13" i="50"/>
  <c r="E13" i="50"/>
  <c r="O12" i="50"/>
  <c r="N12" i="50"/>
  <c r="M12" i="50"/>
  <c r="L12" i="50"/>
  <c r="K12" i="50"/>
  <c r="I12" i="50"/>
  <c r="H12" i="50"/>
  <c r="G12" i="50"/>
  <c r="F12" i="50"/>
  <c r="E12" i="50"/>
  <c r="S54" i="49"/>
  <c r="Q54" i="49"/>
  <c r="P54" i="49"/>
  <c r="S53" i="49"/>
  <c r="Q53" i="49"/>
  <c r="P53" i="49"/>
  <c r="S52" i="49"/>
  <c r="Q52" i="49"/>
  <c r="P52" i="49"/>
  <c r="S51" i="49"/>
  <c r="Q51" i="49"/>
  <c r="P51" i="49"/>
  <c r="S50" i="49"/>
  <c r="Q50" i="49"/>
  <c r="P50" i="49"/>
  <c r="S49" i="49"/>
  <c r="Q49" i="49"/>
  <c r="P49" i="49"/>
  <c r="S48" i="49"/>
  <c r="Q48" i="49"/>
  <c r="P48" i="49"/>
  <c r="S47" i="49"/>
  <c r="Q47" i="49"/>
  <c r="P47" i="49"/>
  <c r="S46" i="49"/>
  <c r="Q46" i="49"/>
  <c r="P46" i="49"/>
  <c r="S45" i="49"/>
  <c r="Q45" i="49"/>
  <c r="P45" i="49"/>
  <c r="S44" i="49"/>
  <c r="Q44" i="49"/>
  <c r="P44" i="49"/>
  <c r="S43" i="49"/>
  <c r="Q43" i="49"/>
  <c r="P43" i="49"/>
  <c r="S42" i="49"/>
  <c r="Q42" i="49"/>
  <c r="P42" i="49"/>
  <c r="S41" i="49"/>
  <c r="Q41" i="49"/>
  <c r="P41" i="49"/>
  <c r="S40" i="49"/>
  <c r="Q40" i="49"/>
  <c r="P40" i="49"/>
  <c r="S39" i="49"/>
  <c r="Q39" i="49"/>
  <c r="P39" i="49"/>
  <c r="S38" i="49"/>
  <c r="Q38" i="49"/>
  <c r="P38" i="49"/>
  <c r="S37" i="49"/>
  <c r="Q37" i="49"/>
  <c r="P37" i="49"/>
  <c r="S36" i="49"/>
  <c r="Q36" i="49"/>
  <c r="P36" i="49"/>
  <c r="S35" i="49"/>
  <c r="Q35" i="49"/>
  <c r="P35" i="49"/>
  <c r="S34" i="49"/>
  <c r="Q34" i="49"/>
  <c r="P34" i="49"/>
  <c r="S33" i="49"/>
  <c r="Q33" i="49"/>
  <c r="P33" i="49"/>
  <c r="S32" i="49"/>
  <c r="Q32" i="49"/>
  <c r="P32" i="49"/>
  <c r="S31" i="49"/>
  <c r="Q31" i="49"/>
  <c r="P31" i="49"/>
  <c r="S30" i="49"/>
  <c r="Q30" i="49"/>
  <c r="P30" i="49"/>
  <c r="S29" i="49"/>
  <c r="Q29" i="49"/>
  <c r="P29" i="49"/>
  <c r="S28" i="49"/>
  <c r="Q28" i="49"/>
  <c r="P28" i="49"/>
  <c r="S27" i="49"/>
  <c r="Q27" i="49"/>
  <c r="P27" i="49"/>
  <c r="S26" i="49"/>
  <c r="Q26" i="49"/>
  <c r="P26" i="49"/>
  <c r="S25" i="49"/>
  <c r="Q25" i="49"/>
  <c r="P25" i="49"/>
  <c r="S24" i="49"/>
  <c r="Q24" i="49"/>
  <c r="P24" i="49"/>
  <c r="S23" i="49"/>
  <c r="Q23" i="49"/>
  <c r="P23" i="49"/>
  <c r="S22" i="49"/>
  <c r="Q22" i="49"/>
  <c r="P22" i="49"/>
  <c r="S21" i="49"/>
  <c r="Q21" i="49"/>
  <c r="P21" i="49"/>
  <c r="S20" i="49"/>
  <c r="Q20" i="49"/>
  <c r="P20" i="49"/>
  <c r="S19" i="49"/>
  <c r="Q19" i="49"/>
  <c r="P19" i="49"/>
  <c r="S18" i="49"/>
  <c r="Q18" i="49"/>
  <c r="P18" i="49"/>
  <c r="S17" i="49"/>
  <c r="Q17" i="49"/>
  <c r="P17" i="49"/>
  <c r="S16" i="49"/>
  <c r="Q16" i="49"/>
  <c r="P16" i="49"/>
  <c r="S15" i="49"/>
  <c r="P15" i="49"/>
  <c r="Q14" i="49"/>
  <c r="O13" i="49"/>
  <c r="N13" i="49"/>
  <c r="M13" i="49"/>
  <c r="L13" i="49"/>
  <c r="K13" i="49"/>
  <c r="I13" i="49"/>
  <c r="H13" i="49"/>
  <c r="G13" i="49"/>
  <c r="F13" i="49"/>
  <c r="E13" i="49"/>
  <c r="O12" i="49"/>
  <c r="N12" i="49"/>
  <c r="M12" i="49"/>
  <c r="L12" i="49"/>
  <c r="K12" i="49"/>
  <c r="I12" i="49"/>
  <c r="H12" i="49"/>
  <c r="G12" i="49"/>
  <c r="F12" i="49"/>
  <c r="E12" i="49"/>
  <c r="S44" i="1"/>
  <c r="S52" i="1"/>
  <c r="S53" i="1"/>
  <c r="S54" i="1"/>
  <c r="S22" i="1"/>
  <c r="S21" i="1"/>
  <c r="S20" i="1"/>
  <c r="S19" i="1"/>
  <c r="S18" i="1"/>
  <c r="S17" i="1"/>
  <c r="S16" i="1"/>
  <c r="S23" i="1"/>
  <c r="S25" i="1"/>
  <c r="S27" i="1"/>
  <c r="S30" i="1"/>
  <c r="S31" i="1"/>
  <c r="S33" i="1"/>
  <c r="S34" i="1"/>
  <c r="S35" i="1"/>
  <c r="S38" i="1"/>
  <c r="S39" i="1"/>
  <c r="S41" i="1"/>
  <c r="S42" i="1"/>
  <c r="S43" i="1"/>
  <c r="S45" i="1"/>
  <c r="S47" i="1"/>
  <c r="S48" i="1"/>
  <c r="S49" i="1"/>
  <c r="I12" i="1"/>
  <c r="I13" i="1" s="1"/>
  <c r="K12" i="1"/>
  <c r="K13" i="1" s="1"/>
  <c r="P22" i="1"/>
  <c r="B18" i="3"/>
  <c r="AJ3" i="3"/>
  <c r="I4" i="3" s="1"/>
  <c r="S29" i="1"/>
  <c r="S37" i="1"/>
  <c r="W12" i="3"/>
  <c r="W9" i="3" s="1"/>
  <c r="V12" i="3"/>
  <c r="AC12" i="3" s="1"/>
  <c r="U12" i="3"/>
  <c r="AB12" i="3" s="1"/>
  <c r="T12" i="3"/>
  <c r="AA12" i="3" s="1"/>
  <c r="E11" i="3"/>
  <c r="Y9" i="3"/>
  <c r="X9" i="3"/>
  <c r="J10" i="3"/>
  <c r="K10" i="3"/>
  <c r="L10" i="3"/>
  <c r="M10" i="3"/>
  <c r="O10" i="3"/>
  <c r="P10" i="3"/>
  <c r="Q10" i="3"/>
  <c r="R10" i="3"/>
  <c r="S10" i="3"/>
  <c r="I10" i="3"/>
  <c r="J9" i="3"/>
  <c r="J14" i="3" s="1"/>
  <c r="K9" i="3"/>
  <c r="K14" i="3" s="1"/>
  <c r="L9" i="3"/>
  <c r="M9" i="3"/>
  <c r="M13" i="3" s="1"/>
  <c r="O9" i="3"/>
  <c r="O24" i="3" s="1"/>
  <c r="P9" i="3"/>
  <c r="P14" i="3" s="1"/>
  <c r="Q9" i="3"/>
  <c r="Q14" i="3" s="1"/>
  <c r="R9" i="3"/>
  <c r="R13" i="3" s="1"/>
  <c r="S9" i="3"/>
  <c r="S15" i="3" s="1"/>
  <c r="I9" i="3"/>
  <c r="I13" i="3" s="1"/>
  <c r="S24" i="1"/>
  <c r="S26" i="1"/>
  <c r="S28" i="1"/>
  <c r="S32" i="1"/>
  <c r="S36" i="1"/>
  <c r="S40" i="1"/>
  <c r="S51" i="1"/>
  <c r="O12" i="1"/>
  <c r="O13" i="1" s="1"/>
  <c r="F12" i="1"/>
  <c r="F13" i="1" s="1"/>
  <c r="G12" i="1"/>
  <c r="G13" i="1" s="1"/>
  <c r="H12" i="1"/>
  <c r="H13" i="1" s="1"/>
  <c r="L12" i="1"/>
  <c r="L13" i="1" s="1"/>
  <c r="M12" i="1"/>
  <c r="M13" i="1" s="1"/>
  <c r="N12" i="1"/>
  <c r="N13" i="1" s="1"/>
  <c r="E12" i="1"/>
  <c r="E13" i="1" s="1"/>
  <c r="P40" i="1"/>
  <c r="Q40" i="1"/>
  <c r="P41" i="1"/>
  <c r="Q41" i="1"/>
  <c r="P42" i="1"/>
  <c r="Q42" i="1"/>
  <c r="P43" i="1"/>
  <c r="Q43" i="1"/>
  <c r="P44" i="1"/>
  <c r="Q44" i="1"/>
  <c r="P45" i="1"/>
  <c r="Q45" i="1"/>
  <c r="P46" i="1"/>
  <c r="Q46" i="1"/>
  <c r="S46" i="1"/>
  <c r="P47" i="1"/>
  <c r="Q47" i="1"/>
  <c r="P48" i="1"/>
  <c r="Q48" i="1"/>
  <c r="P49" i="1"/>
  <c r="Q49" i="1"/>
  <c r="P50" i="1"/>
  <c r="Q50" i="1"/>
  <c r="S50" i="1"/>
  <c r="P51" i="1"/>
  <c r="Q51" i="1"/>
  <c r="P52" i="1"/>
  <c r="Q52" i="1"/>
  <c r="P53" i="1"/>
  <c r="Q53" i="1"/>
  <c r="P54" i="1"/>
  <c r="Q54" i="1"/>
  <c r="P16" i="1"/>
  <c r="P17" i="1"/>
  <c r="Q17" i="1" s="1"/>
  <c r="P18" i="1"/>
  <c r="Q18" i="1" s="1"/>
  <c r="P19" i="1"/>
  <c r="Q19" i="1" s="1"/>
  <c r="P20" i="1"/>
  <c r="P21" i="1"/>
  <c r="Q21" i="1" s="1"/>
  <c r="Q22" i="1"/>
  <c r="P23" i="1"/>
  <c r="Q23" i="1"/>
  <c r="P24" i="1"/>
  <c r="Q24" i="1"/>
  <c r="P25" i="1"/>
  <c r="Q25" i="1"/>
  <c r="P26" i="1"/>
  <c r="Q26" i="1" s="1"/>
  <c r="P27" i="1"/>
  <c r="Q27" i="1"/>
  <c r="P28" i="1"/>
  <c r="Q28" i="1"/>
  <c r="P29" i="1"/>
  <c r="Q29" i="1" s="1"/>
  <c r="P30" i="1"/>
  <c r="Q30" i="1"/>
  <c r="P31" i="1"/>
  <c r="Q31" i="1" s="1"/>
  <c r="P32" i="1"/>
  <c r="Q32" i="1"/>
  <c r="P33" i="1"/>
  <c r="Q33" i="1" s="1"/>
  <c r="P34" i="1"/>
  <c r="Q34" i="1" s="1"/>
  <c r="P35" i="1"/>
  <c r="Q35" i="1"/>
  <c r="P36" i="1"/>
  <c r="Q36" i="1"/>
  <c r="P37" i="1"/>
  <c r="Q37" i="1" s="1"/>
  <c r="P38" i="1"/>
  <c r="Q38" i="1"/>
  <c r="P39" i="1"/>
  <c r="Q39" i="1"/>
  <c r="Q20" i="1"/>
  <c r="Q14" i="1"/>
  <c r="V9" i="3"/>
  <c r="V15" i="3" s="1"/>
  <c r="I20" i="3"/>
  <c r="O19" i="3"/>
  <c r="O27" i="3"/>
  <c r="O14" i="3"/>
  <c r="M19" i="3"/>
  <c r="M27" i="3"/>
  <c r="M20" i="3"/>
  <c r="P24" i="3"/>
  <c r="P25" i="3"/>
  <c r="J16" i="3"/>
  <c r="J20" i="3"/>
  <c r="J24" i="3"/>
  <c r="J13" i="3"/>
  <c r="J17" i="3"/>
  <c r="J21" i="3"/>
  <c r="J25" i="3"/>
  <c r="R15" i="3"/>
  <c r="R23" i="3"/>
  <c r="R16" i="3"/>
  <c r="R24" i="3"/>
  <c r="L13" i="3"/>
  <c r="L15" i="3"/>
  <c r="L17" i="3"/>
  <c r="L19" i="3"/>
  <c r="L21" i="3"/>
  <c r="L23" i="3"/>
  <c r="L25" i="3"/>
  <c r="L27" i="3"/>
  <c r="L14" i="3"/>
  <c r="L16" i="3"/>
  <c r="L18" i="3"/>
  <c r="L20" i="3"/>
  <c r="L22" i="3"/>
  <c r="L24" i="3"/>
  <c r="L26" i="3"/>
  <c r="U9" i="3"/>
  <c r="U14" i="3" s="1"/>
  <c r="Q22" i="3"/>
  <c r="Q23" i="3"/>
  <c r="K20" i="3"/>
  <c r="K13" i="3"/>
  <c r="K21" i="3"/>
  <c r="U20" i="3"/>
  <c r="Y13" i="3" l="1"/>
  <c r="X13" i="3"/>
  <c r="Q16" i="1"/>
  <c r="K25" i="3"/>
  <c r="K17" i="3"/>
  <c r="K24" i="3"/>
  <c r="K16" i="3"/>
  <c r="R20" i="3"/>
  <c r="R27" i="3"/>
  <c r="R19" i="3"/>
  <c r="P17" i="3"/>
  <c r="M24" i="3"/>
  <c r="M16" i="3"/>
  <c r="M23" i="3"/>
  <c r="M15" i="3"/>
  <c r="I24" i="3"/>
  <c r="I19" i="3"/>
  <c r="Z27" i="3"/>
  <c r="N26" i="3"/>
  <c r="N24" i="3"/>
  <c r="N22" i="3"/>
  <c r="N20" i="3"/>
  <c r="N18" i="3"/>
  <c r="N16" i="3"/>
  <c r="N8" i="3" s="1"/>
  <c r="Y27" i="3"/>
  <c r="O26" i="3"/>
  <c r="O23" i="3"/>
  <c r="O15" i="3"/>
  <c r="P16" i="3"/>
  <c r="Q15" i="3"/>
  <c r="S14" i="3"/>
  <c r="Q27" i="3"/>
  <c r="Q19" i="3"/>
  <c r="Q26" i="3"/>
  <c r="Q18" i="3"/>
  <c r="O16" i="3"/>
  <c r="O22" i="3"/>
  <c r="O20" i="3"/>
  <c r="O18" i="3"/>
  <c r="O25" i="3"/>
  <c r="O21" i="3"/>
  <c r="O17" i="3"/>
  <c r="O13" i="3"/>
  <c r="U27" i="3"/>
  <c r="K27" i="3"/>
  <c r="K23" i="3"/>
  <c r="K19" i="3"/>
  <c r="K15" i="3"/>
  <c r="K26" i="3"/>
  <c r="K22" i="3"/>
  <c r="K18" i="3"/>
  <c r="Q25" i="3"/>
  <c r="Q21" i="3"/>
  <c r="Q17" i="3"/>
  <c r="Q13" i="3"/>
  <c r="Q24" i="3"/>
  <c r="Q20" i="3"/>
  <c r="Q16" i="3"/>
  <c r="M26" i="3"/>
  <c r="M22" i="3"/>
  <c r="M18" i="3"/>
  <c r="M14" i="3"/>
  <c r="M25" i="3"/>
  <c r="M21" i="3"/>
  <c r="M17" i="3"/>
  <c r="S22" i="3"/>
  <c r="S21" i="3"/>
  <c r="V18" i="3"/>
  <c r="AD12" i="3"/>
  <c r="Y22" i="3"/>
  <c r="B13" i="3"/>
  <c r="U15" i="3"/>
  <c r="V26" i="3"/>
  <c r="Y15" i="3"/>
  <c r="S26" i="3"/>
  <c r="S18" i="3"/>
  <c r="S25" i="3"/>
  <c r="S13" i="3"/>
  <c r="J27" i="3"/>
  <c r="J23" i="3"/>
  <c r="J19" i="3"/>
  <c r="J15" i="3"/>
  <c r="J26" i="3"/>
  <c r="J22" i="3"/>
  <c r="J18" i="3"/>
  <c r="I27" i="3"/>
  <c r="Y25" i="3"/>
  <c r="Z26" i="3"/>
  <c r="Y23" i="3"/>
  <c r="Z22" i="3"/>
  <c r="Z19" i="3"/>
  <c r="Y19" i="3"/>
  <c r="Z18" i="3"/>
  <c r="Z15" i="3"/>
  <c r="W17" i="3"/>
  <c r="W24" i="3"/>
  <c r="W15" i="3"/>
  <c r="W20" i="3"/>
  <c r="W19" i="3"/>
  <c r="V22" i="3"/>
  <c r="V14" i="3"/>
  <c r="V13" i="3"/>
  <c r="U13" i="3"/>
  <c r="U19" i="3"/>
  <c r="U24" i="3"/>
  <c r="U16" i="3"/>
  <c r="W27" i="3"/>
  <c r="V25" i="3"/>
  <c r="W16" i="3"/>
  <c r="Z24" i="3"/>
  <c r="Z23" i="3"/>
  <c r="Z21" i="3"/>
  <c r="Z20" i="3"/>
  <c r="Y17" i="3"/>
  <c r="Z14" i="3"/>
  <c r="Y26" i="3"/>
  <c r="Y24" i="3"/>
  <c r="Y20" i="3"/>
  <c r="Y16" i="3"/>
  <c r="Y14" i="3"/>
  <c r="I16" i="3"/>
  <c r="I23" i="3"/>
  <c r="I15" i="3"/>
  <c r="P21" i="3"/>
  <c r="P13" i="3"/>
  <c r="P20" i="3"/>
  <c r="S17" i="3"/>
  <c r="R26" i="3"/>
  <c r="R22" i="3"/>
  <c r="R18" i="3"/>
  <c r="R14" i="3"/>
  <c r="R25" i="3"/>
  <c r="R21" i="3"/>
  <c r="R17" i="3"/>
  <c r="P27" i="3"/>
  <c r="P23" i="3"/>
  <c r="P19" i="3"/>
  <c r="P15" i="3"/>
  <c r="P26" i="3"/>
  <c r="P22" i="3"/>
  <c r="P18" i="3"/>
  <c r="I26" i="3"/>
  <c r="I22" i="3"/>
  <c r="I18" i="3"/>
  <c r="I14" i="3"/>
  <c r="I25" i="3"/>
  <c r="I21" i="3"/>
  <c r="I17" i="3"/>
  <c r="S24" i="3"/>
  <c r="S20" i="3"/>
  <c r="S16" i="3"/>
  <c r="S27" i="3"/>
  <c r="S23" i="3"/>
  <c r="S19" i="3"/>
  <c r="W23" i="3"/>
  <c r="V21" i="3"/>
  <c r="B23" i="3"/>
  <c r="Y21" i="3"/>
  <c r="Y18" i="3"/>
  <c r="V17" i="3"/>
  <c r="Z25" i="3"/>
  <c r="U23" i="3"/>
  <c r="H8" i="3"/>
  <c r="F8" i="3"/>
  <c r="L8" i="3"/>
  <c r="Z17" i="3"/>
  <c r="Z16" i="3"/>
  <c r="Q8" i="3"/>
  <c r="G8" i="3"/>
  <c r="Z13" i="3"/>
  <c r="W13" i="3"/>
  <c r="U25" i="3"/>
  <c r="U21" i="3"/>
  <c r="U17" i="3"/>
  <c r="U26" i="3"/>
  <c r="U22" i="3"/>
  <c r="U18" i="3"/>
  <c r="W26" i="3"/>
  <c r="W22" i="3"/>
  <c r="W18" i="3"/>
  <c r="W14" i="3"/>
  <c r="W25" i="3"/>
  <c r="W21" i="3"/>
  <c r="V24" i="3"/>
  <c r="V20" i="3"/>
  <c r="V16" i="3"/>
  <c r="V27" i="3"/>
  <c r="V23" i="3"/>
  <c r="V19" i="3"/>
  <c r="T9" i="3"/>
  <c r="O8" i="3" l="1"/>
  <c r="M8" i="3"/>
  <c r="K8" i="3"/>
  <c r="N6" i="3"/>
  <c r="AB13" i="3"/>
  <c r="X8" i="3"/>
  <c r="J8" i="3"/>
  <c r="J6" i="3" s="1"/>
  <c r="AD23" i="3"/>
  <c r="S8" i="3"/>
  <c r="S6" i="3" s="1"/>
  <c r="M6" i="3"/>
  <c r="Y8" i="3"/>
  <c r="P8" i="3"/>
  <c r="P6" i="3" s="1"/>
  <c r="I8" i="3"/>
  <c r="I6" i="3" s="1"/>
  <c r="R8" i="3"/>
  <c r="R6" i="3" s="1"/>
  <c r="Q6" i="3"/>
  <c r="K6" i="3"/>
  <c r="O6" i="3"/>
  <c r="L6" i="3"/>
  <c r="Z8" i="3"/>
  <c r="AC23" i="3"/>
  <c r="AB18" i="3"/>
  <c r="AC18" i="3"/>
  <c r="V8" i="3"/>
  <c r="AC8" i="3" s="1"/>
  <c r="AC13" i="3"/>
  <c r="U8" i="3"/>
  <c r="AB8" i="3" s="1"/>
  <c r="T14" i="3"/>
  <c r="T18" i="3"/>
  <c r="T22" i="3"/>
  <c r="T26" i="3"/>
  <c r="T17" i="3"/>
  <c r="T21" i="3"/>
  <c r="T25" i="3"/>
  <c r="T13" i="3"/>
  <c r="T16" i="3"/>
  <c r="T20" i="3"/>
  <c r="T24" i="3"/>
  <c r="T15" i="3"/>
  <c r="T19" i="3"/>
  <c r="T23" i="3"/>
  <c r="T27" i="3"/>
  <c r="W8" i="3"/>
  <c r="AD8" i="3" s="1"/>
  <c r="AD13" i="3"/>
  <c r="AD18" i="3"/>
  <c r="AB23" i="3"/>
  <c r="AF8" i="3" l="1"/>
  <c r="AE8" i="3"/>
  <c r="T8" i="3"/>
  <c r="AA8" i="3" s="1"/>
  <c r="AA13" i="3"/>
  <c r="AE13" i="3" s="1"/>
  <c r="AA23" i="3"/>
  <c r="AE23" i="3" s="1"/>
  <c r="AA18" i="3"/>
  <c r="AE18" i="3" s="1"/>
</calcChain>
</file>

<file path=xl/comments1.xml><?xml version="1.0" encoding="utf-8"?>
<comments xmlns="http://schemas.openxmlformats.org/spreadsheetml/2006/main">
  <authors>
    <author>Автор</author>
  </authors>
  <commentList>
    <comment ref="B2" authorId="0">
      <text>
        <r>
          <rPr>
            <b/>
            <sz val="9"/>
            <color indexed="81"/>
            <rFont val="Tahoma"/>
            <charset val="1"/>
          </rPr>
          <t>AA:</t>
        </r>
        <r>
          <rPr>
            <sz val="9"/>
            <color indexed="81"/>
            <rFont val="Tahoma"/>
            <charset val="1"/>
          </rPr>
          <t xml:space="preserve">
Баллы, №№ заданий и другие параметры: http://iro23.ru/sites/default/files/specifikaciya_kdr_no2_russkiy_yazyk_9_kl_fevral_2019.pdf</t>
        </r>
      </text>
    </comment>
    <comment ref="D11" authorId="0">
      <text>
        <r>
          <rPr>
            <sz val="10"/>
            <color indexed="81"/>
            <rFont val="Tahoma"/>
            <family val="2"/>
            <charset val="204"/>
          </rPr>
          <t xml:space="preserve">Ниже в таблице выберите тип класса:
</t>
        </r>
        <r>
          <rPr>
            <b/>
            <sz val="10"/>
            <color indexed="81"/>
            <rFont val="Tahoma"/>
            <family val="2"/>
            <charset val="204"/>
          </rPr>
          <t>общ</t>
        </r>
        <r>
          <rPr>
            <sz val="10"/>
            <color indexed="81"/>
            <rFont val="Tahoma"/>
            <family val="2"/>
            <charset val="204"/>
          </rPr>
          <t xml:space="preserve"> - общеобразовательный класс
</t>
        </r>
        <r>
          <rPr>
            <b/>
            <sz val="10"/>
            <color indexed="81"/>
            <rFont val="Tahoma"/>
            <family val="2"/>
            <charset val="204"/>
          </rPr>
          <t>про</t>
        </r>
        <r>
          <rPr>
            <sz val="10"/>
            <color indexed="81"/>
            <rFont val="Tahoma"/>
            <family val="2"/>
            <charset val="204"/>
          </rPr>
          <t xml:space="preserve"> - профильный по предмету данной КДР;</t>
        </r>
        <r>
          <rPr>
            <b/>
            <sz val="10"/>
            <color indexed="81"/>
            <rFont val="Tahoma"/>
            <family val="2"/>
            <charset val="204"/>
          </rPr>
          <t xml:space="preserve">
лиц</t>
        </r>
        <r>
          <rPr>
            <sz val="10"/>
            <color indexed="81"/>
            <rFont val="Tahoma"/>
            <family val="2"/>
            <charset val="204"/>
          </rPr>
          <t xml:space="preserve"> - лицейский класс;</t>
        </r>
        <r>
          <rPr>
            <b/>
            <sz val="10"/>
            <color indexed="81"/>
            <rFont val="Tahoma"/>
            <family val="2"/>
            <charset val="204"/>
          </rPr>
          <t xml:space="preserve">
лицпро</t>
        </r>
        <r>
          <rPr>
            <sz val="10"/>
            <color indexed="81"/>
            <rFont val="Tahoma"/>
            <family val="2"/>
            <charset val="204"/>
          </rPr>
          <t xml:space="preserve"> - лицейский класс с профилем по предмету КДР;</t>
        </r>
        <r>
          <rPr>
            <b/>
            <sz val="10"/>
            <color indexed="81"/>
            <rFont val="Tahoma"/>
            <family val="2"/>
            <charset val="204"/>
          </rPr>
          <t xml:space="preserve">
гим</t>
        </r>
        <r>
          <rPr>
            <sz val="10"/>
            <color indexed="81"/>
            <rFont val="Tahoma"/>
            <family val="2"/>
            <charset val="204"/>
          </rPr>
          <t xml:space="preserve"> - гимназический класс;</t>
        </r>
        <r>
          <rPr>
            <b/>
            <sz val="10"/>
            <color indexed="81"/>
            <rFont val="Tahoma"/>
            <family val="2"/>
            <charset val="204"/>
          </rPr>
          <t xml:space="preserve">
гимпро</t>
        </r>
        <r>
          <rPr>
            <sz val="10"/>
            <color indexed="81"/>
            <rFont val="Tahoma"/>
            <family val="2"/>
            <charset val="204"/>
          </rPr>
          <t xml:space="preserve"> - гимназический класс с профилем по предмету КДР
</t>
        </r>
        <r>
          <rPr>
            <b/>
            <sz val="10"/>
            <color indexed="81"/>
            <rFont val="Tahoma"/>
            <family val="2"/>
            <charset val="204"/>
          </rPr>
          <t>веч</t>
        </r>
        <r>
          <rPr>
            <sz val="10"/>
            <color indexed="81"/>
            <rFont val="Tahoma"/>
            <family val="2"/>
            <charset val="204"/>
          </rPr>
          <t xml:space="preserve"> - вечерний класс </t>
        </r>
      </text>
    </comment>
  </commentList>
</comments>
</file>

<file path=xl/comments10.xml><?xml version="1.0" encoding="utf-8"?>
<comments xmlns="http://schemas.openxmlformats.org/spreadsheetml/2006/main">
  <authors>
    <author>Автор</author>
  </authors>
  <commentList>
    <comment ref="N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10а</t>
        </r>
      </text>
    </comment>
    <comment ref="P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11.xml><?xml version="1.0" encoding="utf-8"?>
<comments xmlns="http://schemas.openxmlformats.org/spreadsheetml/2006/main">
  <authors>
    <author>Автор</author>
  </authors>
  <commentList>
    <comment ref="N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10а</t>
        </r>
      </text>
    </comment>
    <comment ref="P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12.xml><?xml version="1.0" encoding="utf-8"?>
<comments xmlns="http://schemas.openxmlformats.org/spreadsheetml/2006/main">
  <authors>
    <author>Автор</author>
  </authors>
  <commentList>
    <comment ref="N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10а</t>
        </r>
      </text>
    </comment>
    <comment ref="P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13.xml><?xml version="1.0" encoding="utf-8"?>
<comments xmlns="http://schemas.openxmlformats.org/spreadsheetml/2006/main">
  <authors>
    <author>Автор</author>
  </authors>
  <commentList>
    <comment ref="N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10а</t>
        </r>
      </text>
    </comment>
    <comment ref="P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14.xml><?xml version="1.0" encoding="utf-8"?>
<comments xmlns="http://schemas.openxmlformats.org/spreadsheetml/2006/main">
  <authors>
    <author>Автор</author>
  </authors>
  <commentList>
    <comment ref="N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10а</t>
        </r>
      </text>
    </comment>
    <comment ref="P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15.xml><?xml version="1.0" encoding="utf-8"?>
<comments xmlns="http://schemas.openxmlformats.org/spreadsheetml/2006/main">
  <authors>
    <author>Автор</author>
  </authors>
  <commentList>
    <comment ref="N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10а</t>
        </r>
      </text>
    </comment>
    <comment ref="P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16.xml><?xml version="1.0" encoding="utf-8"?>
<comments xmlns="http://schemas.openxmlformats.org/spreadsheetml/2006/main">
  <authors>
    <author>Автор</author>
  </authors>
  <commentList>
    <comment ref="N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10а</t>
        </r>
      </text>
    </comment>
    <comment ref="P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N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10а</t>
        </r>
      </text>
    </comment>
    <comment ref="P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N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10а</t>
        </r>
      </text>
    </comment>
    <comment ref="P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4.xml><?xml version="1.0" encoding="utf-8"?>
<comments xmlns="http://schemas.openxmlformats.org/spreadsheetml/2006/main">
  <authors>
    <author>Автор</author>
  </authors>
  <commentList>
    <comment ref="N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10а</t>
        </r>
      </text>
    </comment>
    <comment ref="P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5.xml><?xml version="1.0" encoding="utf-8"?>
<comments xmlns="http://schemas.openxmlformats.org/spreadsheetml/2006/main">
  <authors>
    <author>Автор</author>
  </authors>
  <commentList>
    <comment ref="N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10а</t>
        </r>
      </text>
    </comment>
    <comment ref="P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6.xml><?xml version="1.0" encoding="utf-8"?>
<comments xmlns="http://schemas.openxmlformats.org/spreadsheetml/2006/main">
  <authors>
    <author>Автор</author>
  </authors>
  <commentList>
    <comment ref="N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10а</t>
        </r>
      </text>
    </comment>
    <comment ref="P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7.xml><?xml version="1.0" encoding="utf-8"?>
<comments xmlns="http://schemas.openxmlformats.org/spreadsheetml/2006/main">
  <authors>
    <author>Автор</author>
  </authors>
  <commentList>
    <comment ref="N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10а</t>
        </r>
      </text>
    </comment>
    <comment ref="P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8.xml><?xml version="1.0" encoding="utf-8"?>
<comments xmlns="http://schemas.openxmlformats.org/spreadsheetml/2006/main">
  <authors>
    <author>Автор</author>
  </authors>
  <commentList>
    <comment ref="N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10а</t>
        </r>
      </text>
    </comment>
    <comment ref="P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9.xml><?xml version="1.0" encoding="utf-8"?>
<comments xmlns="http://schemas.openxmlformats.org/spreadsheetml/2006/main">
  <authors>
    <author>Автор</author>
  </authors>
  <commentList>
    <comment ref="N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10а</t>
        </r>
      </text>
    </comment>
    <comment ref="P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sharedStrings.xml><?xml version="1.0" encoding="utf-8"?>
<sst xmlns="http://schemas.openxmlformats.org/spreadsheetml/2006/main" count="728" uniqueCount="142">
  <si>
    <t>Форма № 1</t>
  </si>
  <si>
    <t>№</t>
  </si>
  <si>
    <t>Фамилия, Имя</t>
  </si>
  <si>
    <t>Вариант</t>
  </si>
  <si>
    <t>Баллы</t>
  </si>
  <si>
    <t>Дата  проведения</t>
  </si>
  <si>
    <t xml:space="preserve">Кол-во 
пис-х в
классе </t>
  </si>
  <si>
    <t xml:space="preserve">Кол-во
обуч-ся в
классе </t>
  </si>
  <si>
    <t>Тип класса</t>
  </si>
  <si>
    <t>Класс с литерой</t>
  </si>
  <si>
    <t>Выбрал предмет (да/нет)</t>
  </si>
  <si>
    <t>Заполните баллы каждого учащегося. Незаполненные ячейки считаются как 0 б.</t>
  </si>
  <si>
    <t>Ячейки выделенные таким фоном заполняются автоматически</t>
  </si>
  <si>
    <t>Максимальные баллы за задание</t>
  </si>
  <si>
    <t>Минимальный балл</t>
  </si>
  <si>
    <t>Обязательно укажите вариант работы (только число без дополнительных символов)!</t>
  </si>
  <si>
    <t xml:space="preserve"> классе  </t>
  </si>
  <si>
    <t>Скрытый столбец</t>
  </si>
  <si>
    <t>Форма № 2 ( Все классы )</t>
  </si>
  <si>
    <t>ФИО ответственного в ОО</t>
  </si>
  <si>
    <t>г.Анапа</t>
  </si>
  <si>
    <t>ВЫБЕРИТЕ РАЙОН</t>
  </si>
  <si>
    <t>Переименуйте этот файл так, как указано в следующей строке:</t>
  </si>
  <si>
    <t>г.Армавир</t>
  </si>
  <si>
    <t>общ</t>
  </si>
  <si>
    <t>№  телефона</t>
  </si>
  <si>
    <t>Белореченский р-н</t>
  </si>
  <si>
    <t>Итоги:</t>
  </si>
  <si>
    <t>Кол-во
обуч-ся в ОО</t>
  </si>
  <si>
    <t>Кол-во
выбр-х в
ОО</t>
  </si>
  <si>
    <t>Кол-во
пис-х в
ОО</t>
  </si>
  <si>
    <t>Процент обучающихся получивших баллы в ОО</t>
  </si>
  <si>
    <t>г.Геленджик</t>
  </si>
  <si>
    <t>г.Горячий Ключ</t>
  </si>
  <si>
    <t>Количество обучающихся получивших баллы в ОО</t>
  </si>
  <si>
    <t>г.Краснодар</t>
  </si>
  <si>
    <t>Лабинский р-н</t>
  </si>
  <si>
    <t>Набранный балл (по столбцам)</t>
  </si>
  <si>
    <t>г.Новороссийск</t>
  </si>
  <si>
    <r>
      <t xml:space="preserve">Кол-во
</t>
    </r>
    <r>
      <rPr>
        <b/>
        <sz val="9"/>
        <rFont val="Arial"/>
        <family val="2"/>
        <charset val="204"/>
      </rPr>
      <t>выбр-х</t>
    </r>
    <r>
      <rPr>
        <b/>
        <sz val="6"/>
        <rFont val="Arial"/>
        <family val="2"/>
        <charset val="204"/>
      </rPr>
      <t xml:space="preserve"> </t>
    </r>
    <r>
      <rPr>
        <b/>
        <sz val="9"/>
        <rFont val="Arial"/>
        <family val="2"/>
        <charset val="204"/>
      </rPr>
      <t>в</t>
    </r>
    <r>
      <rPr>
        <b/>
        <sz val="10"/>
        <rFont val="Arial"/>
        <family val="2"/>
        <charset val="204"/>
      </rPr>
      <t xml:space="preserve">
классе </t>
    </r>
  </si>
  <si>
    <r>
      <rPr>
        <b/>
        <u/>
        <sz val="10"/>
        <rFont val="Arial"/>
        <family val="2"/>
        <charset val="204"/>
      </rPr>
      <t xml:space="preserve">Количество обучающихся </t>
    </r>
    <r>
      <rPr>
        <b/>
        <sz val="10"/>
        <rFont val="Arial"/>
        <family val="2"/>
        <charset val="204"/>
      </rPr>
      <t>получивших баллы в классе</t>
    </r>
  </si>
  <si>
    <t>г.Сочи</t>
  </si>
  <si>
    <t>Абинский р-н</t>
  </si>
  <si>
    <t>Апшеронский р-н</t>
  </si>
  <si>
    <t>О</t>
  </si>
  <si>
    <t>Белоглинский р-н</t>
  </si>
  <si>
    <t>П</t>
  </si>
  <si>
    <t>Брюховецкий р-н</t>
  </si>
  <si>
    <t>Л</t>
  </si>
  <si>
    <t>Выселковский р-н</t>
  </si>
  <si>
    <t>ЛП</t>
  </si>
  <si>
    <t>Гулькевичский р-н</t>
  </si>
  <si>
    <t>Г</t>
  </si>
  <si>
    <t>Динской р-н</t>
  </si>
  <si>
    <t>ГП</t>
  </si>
  <si>
    <t>Ейский р-н</t>
  </si>
  <si>
    <t>в</t>
  </si>
  <si>
    <t>Кавказский р-н</t>
  </si>
  <si>
    <t>Калининский р-н</t>
  </si>
  <si>
    <t>Каневской р-н</t>
  </si>
  <si>
    <t>Кореновский р-н</t>
  </si>
  <si>
    <t>Красноармейский р-н</t>
  </si>
  <si>
    <t>Крымский р-н</t>
  </si>
  <si>
    <t>Крыловский р-н</t>
  </si>
  <si>
    <t>Курганинский р-н</t>
  </si>
  <si>
    <t>Кущевский р-н</t>
  </si>
  <si>
    <t>Ленинградский р-н</t>
  </si>
  <si>
    <t>Мостовский р-н</t>
  </si>
  <si>
    <t>Новокубанский р-н</t>
  </si>
  <si>
    <t>Новопокровский р-н</t>
  </si>
  <si>
    <t>Отрадненский р-н</t>
  </si>
  <si>
    <t>Павловский р-н</t>
  </si>
  <si>
    <t>Северский р-н</t>
  </si>
  <si>
    <t>Славянский р-н</t>
  </si>
  <si>
    <t>Староминский р-н</t>
  </si>
  <si>
    <t>Тбилисский р-н</t>
  </si>
  <si>
    <t>Темрюкский р-н</t>
  </si>
  <si>
    <t>Тимашевский р-н</t>
  </si>
  <si>
    <t>Тихорецкий р-н</t>
  </si>
  <si>
    <t>Туапсинский р-н</t>
  </si>
  <si>
    <t>Усть-Лабинский р-н</t>
  </si>
  <si>
    <t>Успенский р-н</t>
  </si>
  <si>
    <t>Щербиновский р-н</t>
  </si>
  <si>
    <t>В столбце "Ошибки" должно быть "нет"</t>
  </si>
  <si>
    <t>Заполните поля, выделенные красным фоном.</t>
  </si>
  <si>
    <t>Остальные данные заполнятся автоматически информацией с листов 1-15</t>
  </si>
  <si>
    <t>Кол. ошибок в ОО (должно быть 0)</t>
  </si>
  <si>
    <t>Кол. ошибок</t>
  </si>
  <si>
    <t>нет</t>
  </si>
  <si>
    <t>не указан вариант, но заполнены баллы</t>
  </si>
  <si>
    <t>Описание</t>
  </si>
  <si>
    <t>есть балл выше максимального</t>
  </si>
  <si>
    <t>Индикатор ошибки (1 - ошибка есть)</t>
  </si>
  <si>
    <t>Ошибки</t>
  </si>
  <si>
    <t>Вид ошибки</t>
  </si>
  <si>
    <t>Название файла</t>
  </si>
  <si>
    <t>Параллель (число)</t>
  </si>
  <si>
    <t>Краткое название работы</t>
  </si>
  <si>
    <t>Дата</t>
  </si>
  <si>
    <t>Оценка</t>
  </si>
  <si>
    <t>"5"</t>
  </si>
  <si>
    <t>"4"</t>
  </si>
  <si>
    <t>"3"</t>
  </si>
  <si>
    <t>"2"</t>
  </si>
  <si>
    <r>
      <rPr>
        <b/>
        <u/>
        <sz val="10"/>
        <rFont val="Arial"/>
        <family val="2"/>
        <charset val="204"/>
      </rPr>
      <t>количество</t>
    </r>
    <r>
      <rPr>
        <b/>
        <sz val="10"/>
        <rFont val="Arial"/>
        <family val="2"/>
        <charset val="204"/>
      </rPr>
      <t xml:space="preserve"> полученных оценок в классах</t>
    </r>
  </si>
  <si>
    <t>количество полученных оценок в ОО</t>
  </si>
  <si>
    <t>процент полученных оценок в ОО</t>
  </si>
  <si>
    <t>процент оценок в ОО
  (где менее 6 классов)</t>
  </si>
  <si>
    <t>Ф.И.О.  учителя</t>
  </si>
  <si>
    <t>про</t>
  </si>
  <si>
    <t>лиц</t>
  </si>
  <si>
    <t>лицпро</t>
  </si>
  <si>
    <t>гим</t>
  </si>
  <si>
    <t>гимпро</t>
  </si>
  <si>
    <t>веч</t>
  </si>
  <si>
    <t>выбран предмет, но не указан вариант</t>
  </si>
  <si>
    <t>Средние баллы за задание</t>
  </si>
  <si>
    <t>% успешности (от макс.балла)</t>
  </si>
  <si>
    <t>№ задания</t>
  </si>
  <si>
    <t>Приморско-Ахтарский р-н</t>
  </si>
  <si>
    <t>Среднеквадратический балл</t>
  </si>
  <si>
    <r>
      <t>х</t>
    </r>
    <r>
      <rPr>
        <b/>
        <vertAlign val="subscript"/>
        <sz val="12"/>
        <rFont val="Arial Cyr"/>
        <charset val="204"/>
      </rPr>
      <t>ср</t>
    </r>
  </si>
  <si>
    <r>
      <t>(х</t>
    </r>
    <r>
      <rPr>
        <b/>
        <vertAlign val="superscript"/>
        <sz val="12"/>
        <rFont val="Arial Cyr"/>
        <charset val="204"/>
      </rPr>
      <t>2</t>
    </r>
    <r>
      <rPr>
        <b/>
        <sz val="12"/>
        <rFont val="Arial Cyr"/>
        <charset val="204"/>
      </rPr>
      <t>)</t>
    </r>
    <r>
      <rPr>
        <b/>
        <vertAlign val="subscript"/>
        <sz val="12"/>
        <rFont val="Arial Cyr"/>
        <charset val="204"/>
      </rPr>
      <t>ср</t>
    </r>
  </si>
  <si>
    <t>Средний балл класса</t>
  </si>
  <si>
    <t>Средний балл ОО</t>
  </si>
  <si>
    <t>Среднеквадратический балл ОО</t>
  </si>
  <si>
    <t>Название ОО</t>
  </si>
  <si>
    <t>левый конец</t>
  </si>
  <si>
    <t>правый конец</t>
  </si>
  <si>
    <t>Доверительный интервал для ОО</t>
  </si>
  <si>
    <t>ОО (править E4)</t>
  </si>
  <si>
    <t>Анализ результатов КДР по информатике (15.03.2019) обучающихся 10 классов</t>
  </si>
  <si>
    <t>15032019</t>
  </si>
  <si>
    <t>ИНФ</t>
  </si>
  <si>
    <t>15 марта 2019</t>
  </si>
  <si>
    <t>Результаты проведения краевой диагностической работы по информатике в  </t>
  </si>
  <si>
    <t>Каретникова Л.Н.</t>
  </si>
  <si>
    <t>8-918-3457146</t>
  </si>
  <si>
    <t>МБОУ СОШ № 7</t>
  </si>
  <si>
    <t>10а</t>
  </si>
  <si>
    <t>СОШ № 7</t>
  </si>
  <si>
    <t>Гараев Д.А.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</si>
</sst>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16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b/>
      <sz val="12"/>
      <name val="Arial"/>
      <family val="2"/>
      <charset val="204"/>
    </font>
    <font>
      <sz val="14"/>
      <name val="Arial"/>
      <family val="2"/>
      <charset val="204"/>
    </font>
    <font>
      <b/>
      <sz val="9"/>
      <name val="Arial"/>
      <family val="2"/>
      <charset val="204"/>
    </font>
    <font>
      <b/>
      <sz val="10"/>
      <name val="Arial"/>
      <family val="2"/>
      <charset val="204"/>
    </font>
    <font>
      <b/>
      <sz val="6"/>
      <name val="Arial"/>
      <family val="2"/>
      <charset val="204"/>
    </font>
    <font>
      <b/>
      <u/>
      <sz val="10"/>
      <name val="Arial"/>
      <family val="2"/>
      <charset val="204"/>
    </font>
    <font>
      <sz val="10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sz val="11"/>
      <name val="Arial"/>
      <family val="2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b/>
      <vertAlign val="subscript"/>
      <sz val="12"/>
      <name val="Arial Cyr"/>
      <charset val="204"/>
    </font>
    <font>
      <b/>
      <vertAlign val="superscript"/>
      <sz val="12"/>
      <name val="Arial Cyr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3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"/>
      <color theme="1"/>
      <name val="Times New Roman"/>
      <family val="1"/>
      <charset val="204"/>
    </font>
    <font>
      <sz val="2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sz val="16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sz val="11"/>
      <color theme="0"/>
      <name val="Arial"/>
      <family val="2"/>
      <charset val="204"/>
    </font>
    <font>
      <sz val="8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9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20" fillId="0" borderId="0" applyFont="0" applyFill="0" applyBorder="0" applyAlignment="0" applyProtection="0"/>
  </cellStyleXfs>
  <cellXfs count="251">
    <xf numFmtId="0" fontId="0" fillId="0" borderId="0" xfId="0"/>
    <xf numFmtId="0" fontId="23" fillId="0" borderId="0" xfId="0" applyFont="1" applyProtection="1">
      <protection hidden="1"/>
    </xf>
    <xf numFmtId="0" fontId="23" fillId="0" borderId="1" xfId="0" applyFont="1" applyFill="1" applyBorder="1" applyAlignment="1" applyProtection="1">
      <alignment horizontal="center" vertical="center"/>
      <protection hidden="1"/>
    </xf>
    <xf numFmtId="1" fontId="8" fillId="0" borderId="1" xfId="0" applyNumberFormat="1" applyFont="1" applyFill="1" applyBorder="1" applyAlignment="1" applyProtection="1">
      <alignment horizontal="center" vertical="center"/>
      <protection hidden="1"/>
    </xf>
    <xf numFmtId="164" fontId="8" fillId="0" borderId="1" xfId="0" applyNumberFormat="1" applyFont="1" applyFill="1" applyBorder="1" applyAlignment="1" applyProtection="1">
      <alignment horizontal="center" vertical="center"/>
      <protection hidden="1"/>
    </xf>
    <xf numFmtId="0" fontId="23" fillId="0" borderId="0" xfId="0" applyFont="1" applyFill="1" applyProtection="1">
      <protection hidden="1"/>
    </xf>
    <xf numFmtId="0" fontId="5" fillId="0" borderId="2" xfId="0" applyFont="1" applyFill="1" applyBorder="1" applyAlignment="1" applyProtection="1">
      <alignment horizontal="center" vertical="center" wrapText="1"/>
      <protection hidden="1"/>
    </xf>
    <xf numFmtId="0" fontId="5" fillId="0" borderId="3" xfId="0" applyFont="1" applyFill="1" applyBorder="1" applyAlignment="1" applyProtection="1">
      <alignment horizontal="center" vertical="center" wrapText="1"/>
      <protection hidden="1"/>
    </xf>
    <xf numFmtId="0" fontId="5" fillId="0" borderId="4" xfId="0" applyFont="1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0" fillId="0" borderId="5" xfId="0" applyBorder="1" applyProtection="1">
      <protection hidden="1"/>
    </xf>
    <xf numFmtId="0" fontId="0" fillId="0" borderId="6" xfId="0" applyBorder="1" applyAlignment="1" applyProtection="1">
      <alignment horizontal="right"/>
      <protection hidden="1"/>
    </xf>
    <xf numFmtId="0" fontId="24" fillId="0" borderId="0" xfId="0" applyFont="1" applyAlignment="1" applyProtection="1">
      <alignment horizontal="left" vertical="center" indent="2"/>
      <protection hidden="1"/>
    </xf>
    <xf numFmtId="0" fontId="0" fillId="0" borderId="6" xfId="0" applyBorder="1" applyProtection="1">
      <protection hidden="1"/>
    </xf>
    <xf numFmtId="0" fontId="25" fillId="0" borderId="0" xfId="0" applyFont="1" applyAlignment="1" applyProtection="1">
      <alignment horizontal="left" vertical="center" indent="2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0" fillId="3" borderId="0" xfId="0" applyFill="1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26" fillId="3" borderId="7" xfId="0" applyFont="1" applyFill="1" applyBorder="1" applyAlignment="1" applyProtection="1">
      <alignment horizontal="center" vertical="center" wrapText="1"/>
      <protection hidden="1"/>
    </xf>
    <xf numFmtId="0" fontId="26" fillId="3" borderId="8" xfId="0" applyFont="1" applyFill="1" applyBorder="1" applyAlignment="1" applyProtection="1">
      <alignment horizontal="center" vertical="center" wrapText="1"/>
      <protection hidden="1"/>
    </xf>
    <xf numFmtId="0" fontId="0" fillId="0" borderId="9" xfId="0" applyBorder="1" applyAlignment="1" applyProtection="1">
      <alignment horizontal="center" vertical="center" wrapText="1"/>
      <protection hidden="1"/>
    </xf>
    <xf numFmtId="0" fontId="27" fillId="3" borderId="10" xfId="0" applyFont="1" applyFill="1" applyBorder="1" applyAlignment="1" applyProtection="1">
      <alignment horizontal="center" vertical="center" wrapText="1"/>
      <protection hidden="1"/>
    </xf>
    <xf numFmtId="0" fontId="27" fillId="3" borderId="11" xfId="0" applyFont="1" applyFill="1" applyBorder="1" applyAlignment="1" applyProtection="1">
      <alignment horizontal="center" vertical="center" wrapText="1"/>
      <protection hidden="1"/>
    </xf>
    <xf numFmtId="0" fontId="27" fillId="3" borderId="12" xfId="0" applyFont="1" applyFill="1" applyBorder="1" applyAlignment="1" applyProtection="1">
      <alignment horizontal="center" vertical="center" wrapText="1"/>
      <protection hidden="1"/>
    </xf>
    <xf numFmtId="0" fontId="27" fillId="3" borderId="13" xfId="0" applyFont="1" applyFill="1" applyBorder="1" applyAlignment="1" applyProtection="1">
      <alignment horizontal="center" vertical="center" wrapText="1"/>
      <protection hidden="1"/>
    </xf>
    <xf numFmtId="0" fontId="27" fillId="3" borderId="14" xfId="0" applyFont="1" applyFill="1" applyBorder="1" applyAlignment="1" applyProtection="1">
      <alignment horizontal="center" vertical="center" wrapText="1"/>
      <protection hidden="1"/>
    </xf>
    <xf numFmtId="0" fontId="27" fillId="3" borderId="15" xfId="0" applyFont="1" applyFill="1" applyBorder="1" applyAlignment="1" applyProtection="1">
      <alignment horizontal="center" vertical="center" wrapText="1"/>
      <protection hidden="1"/>
    </xf>
    <xf numFmtId="0" fontId="27" fillId="3" borderId="16" xfId="0" applyFont="1" applyFill="1" applyBorder="1" applyAlignment="1" applyProtection="1">
      <alignment horizontal="center" vertical="center" wrapText="1"/>
      <protection hidden="1"/>
    </xf>
    <xf numFmtId="0" fontId="27" fillId="3" borderId="17" xfId="0" applyFont="1" applyFill="1" applyBorder="1" applyAlignment="1" applyProtection="1">
      <alignment horizontal="center" vertical="center" wrapText="1"/>
      <protection hidden="1"/>
    </xf>
    <xf numFmtId="0" fontId="27" fillId="3" borderId="18" xfId="0" applyFont="1" applyFill="1" applyBorder="1" applyAlignment="1" applyProtection="1">
      <alignment horizontal="center" vertical="center" wrapText="1"/>
      <protection hidden="1"/>
    </xf>
    <xf numFmtId="0" fontId="27" fillId="3" borderId="19" xfId="0" applyFont="1" applyFill="1" applyBorder="1" applyAlignment="1" applyProtection="1">
      <alignment horizontal="center" vertical="center" wrapText="1"/>
      <protection hidden="1"/>
    </xf>
    <xf numFmtId="0" fontId="28" fillId="0" borderId="0" xfId="0" applyFont="1" applyAlignment="1" applyProtection="1">
      <alignment vertical="center"/>
      <protection hidden="1"/>
    </xf>
    <xf numFmtId="0" fontId="0" fillId="0" borderId="0" xfId="0" applyProtection="1">
      <protection locked="0" hidden="1"/>
    </xf>
    <xf numFmtId="0" fontId="29" fillId="0" borderId="0" xfId="0" applyFont="1" applyAlignment="1" applyProtection="1">
      <alignment horizontal="left" vertical="center" indent="2"/>
      <protection locked="0" hidden="1"/>
    </xf>
    <xf numFmtId="0" fontId="24" fillId="0" borderId="0" xfId="0" applyFont="1" applyAlignment="1" applyProtection="1">
      <alignment horizontal="right" vertical="center"/>
      <protection locked="0" hidden="1"/>
    </xf>
    <xf numFmtId="0" fontId="0" fillId="0" borderId="5" xfId="0" applyBorder="1" applyProtection="1">
      <protection locked="0" hidden="1"/>
    </xf>
    <xf numFmtId="0" fontId="24" fillId="0" borderId="0" xfId="0" applyFont="1" applyAlignment="1" applyProtection="1">
      <alignment horizontal="right" vertical="center" indent="2"/>
      <protection locked="0" hidden="1"/>
    </xf>
    <xf numFmtId="49" fontId="23" fillId="0" borderId="0" xfId="0" applyNumberFormat="1" applyFont="1" applyProtection="1">
      <protection hidden="1"/>
    </xf>
    <xf numFmtId="0" fontId="30" fillId="0" borderId="0" xfId="0" applyFont="1" applyProtection="1">
      <protection hidden="1"/>
    </xf>
    <xf numFmtId="0" fontId="23" fillId="0" borderId="0" xfId="0" applyNumberFormat="1" applyFont="1" applyProtection="1">
      <protection hidden="1"/>
    </xf>
    <xf numFmtId="49" fontId="23" fillId="0" borderId="0" xfId="0" applyNumberFormat="1" applyFont="1" applyFill="1" applyProtection="1">
      <protection hidden="1"/>
    </xf>
    <xf numFmtId="0" fontId="31" fillId="0" borderId="0" xfId="0" applyFont="1" applyProtection="1">
      <protection hidden="1"/>
    </xf>
    <xf numFmtId="164" fontId="23" fillId="0" borderId="1" xfId="0" applyNumberFormat="1" applyFont="1" applyFill="1" applyBorder="1" applyAlignment="1" applyProtection="1">
      <alignment horizontal="center" vertical="center"/>
      <protection hidden="1"/>
    </xf>
    <xf numFmtId="0" fontId="5" fillId="0" borderId="20" xfId="0" applyFont="1" applyFill="1" applyBorder="1" applyAlignment="1" applyProtection="1">
      <alignment horizontal="center" vertical="center" wrapText="1"/>
      <protection hidden="1"/>
    </xf>
    <xf numFmtId="0" fontId="24" fillId="0" borderId="0" xfId="0" applyFont="1" applyAlignment="1" applyProtection="1">
      <alignment vertical="center"/>
      <protection locked="0" hidden="1"/>
    </xf>
    <xf numFmtId="0" fontId="26" fillId="0" borderId="21" xfId="0" applyFont="1" applyBorder="1" applyAlignment="1" applyProtection="1">
      <alignment horizontal="center" vertical="center" wrapText="1"/>
      <protection hidden="1"/>
    </xf>
    <xf numFmtId="0" fontId="26" fillId="4" borderId="22" xfId="0" applyFont="1" applyFill="1" applyBorder="1" applyAlignment="1" applyProtection="1">
      <alignment horizontal="center" vertical="center" wrapText="1"/>
      <protection hidden="1"/>
    </xf>
    <xf numFmtId="0" fontId="26" fillId="0" borderId="22" xfId="0" applyFont="1" applyBorder="1" applyAlignment="1" applyProtection="1">
      <alignment horizontal="center" vertical="center" wrapText="1"/>
      <protection hidden="1"/>
    </xf>
    <xf numFmtId="0" fontId="26" fillId="0" borderId="23" xfId="0" applyFont="1" applyBorder="1" applyAlignment="1" applyProtection="1">
      <alignment horizontal="center" vertical="center" wrapText="1"/>
      <protection hidden="1"/>
    </xf>
    <xf numFmtId="0" fontId="26" fillId="4" borderId="21" xfId="0" applyFont="1" applyFill="1" applyBorder="1" applyAlignment="1" applyProtection="1">
      <alignment horizontal="center" vertical="center" wrapText="1"/>
      <protection hidden="1"/>
    </xf>
    <xf numFmtId="0" fontId="22" fillId="0" borderId="6" xfId="0" applyFont="1" applyBorder="1" applyAlignment="1" applyProtection="1">
      <alignment horizontal="center" vertical="center"/>
      <protection hidden="1"/>
    </xf>
    <xf numFmtId="2" fontId="21" fillId="0" borderId="6" xfId="0" applyNumberFormat="1" applyFont="1" applyBorder="1" applyAlignment="1" applyProtection="1">
      <alignment horizontal="center" vertical="center"/>
      <protection hidden="1"/>
    </xf>
    <xf numFmtId="9" fontId="22" fillId="0" borderId="6" xfId="1" applyFont="1" applyBorder="1" applyAlignment="1" applyProtection="1">
      <alignment horizontal="center" vertical="center"/>
      <protection hidden="1"/>
    </xf>
    <xf numFmtId="0" fontId="0" fillId="0" borderId="24" xfId="0" applyBorder="1" applyProtection="1">
      <protection hidden="1"/>
    </xf>
    <xf numFmtId="0" fontId="0" fillId="0" borderId="24" xfId="0" applyBorder="1" applyAlignment="1" applyProtection="1">
      <alignment horizontal="right"/>
      <protection hidden="1"/>
    </xf>
    <xf numFmtId="0" fontId="27" fillId="0" borderId="25" xfId="0" applyFont="1" applyBorder="1" applyAlignment="1" applyProtection="1">
      <alignment horizontal="center" vertical="center" wrapText="1"/>
      <protection hidden="1"/>
    </xf>
    <xf numFmtId="0" fontId="26" fillId="0" borderId="20" xfId="0" applyFont="1" applyBorder="1" applyAlignment="1" applyProtection="1">
      <alignment horizontal="center" vertical="center" wrapText="1"/>
      <protection hidden="1"/>
    </xf>
    <xf numFmtId="0" fontId="26" fillId="0" borderId="3" xfId="0" applyFont="1" applyBorder="1" applyAlignment="1" applyProtection="1">
      <alignment horizontal="center" vertical="center" wrapText="1"/>
      <protection hidden="1"/>
    </xf>
    <xf numFmtId="0" fontId="26" fillId="0" borderId="4" xfId="0" applyFont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right"/>
      <protection hidden="1"/>
    </xf>
    <xf numFmtId="0" fontId="32" fillId="0" borderId="22" xfId="0" applyFont="1" applyFill="1" applyBorder="1" applyAlignment="1" applyProtection="1">
      <alignment vertical="center"/>
      <protection hidden="1"/>
    </xf>
    <xf numFmtId="0" fontId="32" fillId="0" borderId="22" xfId="0" applyFont="1" applyFill="1" applyBorder="1" applyAlignment="1" applyProtection="1">
      <alignment horizontal="center" vertical="center"/>
      <protection hidden="1"/>
    </xf>
    <xf numFmtId="0" fontId="33" fillId="0" borderId="22" xfId="0" applyFont="1" applyFill="1" applyBorder="1" applyAlignment="1" applyProtection="1">
      <alignment vertical="center"/>
      <protection hidden="1"/>
    </xf>
    <xf numFmtId="0" fontId="33" fillId="0" borderId="22" xfId="0" applyFont="1" applyFill="1" applyBorder="1" applyAlignment="1" applyProtection="1">
      <alignment horizontal="right" vertical="center"/>
      <protection hidden="1"/>
    </xf>
    <xf numFmtId="0" fontId="32" fillId="0" borderId="22" xfId="0" applyFont="1" applyFill="1" applyBorder="1" applyAlignment="1" applyProtection="1">
      <alignment horizontal="center" vertical="center" wrapText="1"/>
      <protection hidden="1"/>
    </xf>
    <xf numFmtId="0" fontId="23" fillId="0" borderId="6" xfId="0" applyFont="1" applyBorder="1" applyAlignment="1" applyProtection="1">
      <alignment horizontal="left" vertical="center"/>
      <protection hidden="1"/>
    </xf>
    <xf numFmtId="0" fontId="23" fillId="0" borderId="6" xfId="0" applyFont="1" applyFill="1" applyBorder="1" applyAlignment="1" applyProtection="1">
      <alignment horizontal="left" vertical="center"/>
      <protection hidden="1"/>
    </xf>
    <xf numFmtId="0" fontId="21" fillId="0" borderId="0" xfId="0" applyFont="1" applyAlignment="1" applyProtection="1">
      <alignment horizontal="right"/>
      <protection locked="0" hidden="1"/>
    </xf>
    <xf numFmtId="0" fontId="8" fillId="0" borderId="22" xfId="0" applyFont="1" applyFill="1" applyBorder="1" applyAlignment="1" applyProtection="1">
      <alignment horizontal="center" vertical="center"/>
      <protection hidden="1"/>
    </xf>
    <xf numFmtId="0" fontId="27" fillId="0" borderId="26" xfId="0" applyFont="1" applyBorder="1" applyAlignment="1" applyProtection="1">
      <alignment horizontal="center" vertical="center" wrapText="1"/>
      <protection locked="0"/>
    </xf>
    <xf numFmtId="0" fontId="27" fillId="0" borderId="27" xfId="0" applyFont="1" applyBorder="1" applyAlignment="1" applyProtection="1">
      <alignment vertical="center" wrapText="1"/>
      <protection locked="0"/>
    </xf>
    <xf numFmtId="0" fontId="27" fillId="0" borderId="28" xfId="0" applyFont="1" applyBorder="1" applyAlignment="1" applyProtection="1">
      <alignment vertical="center" wrapText="1"/>
      <protection locked="0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34" fillId="0" borderId="27" xfId="0" applyFont="1" applyBorder="1" applyAlignment="1" applyProtection="1">
      <alignment horizontal="center" vertical="center" wrapText="1"/>
      <protection locked="0"/>
    </xf>
    <xf numFmtId="0" fontId="34" fillId="4" borderId="28" xfId="0" applyFont="1" applyFill="1" applyBorder="1" applyAlignment="1" applyProtection="1">
      <alignment horizontal="center" vertical="center" wrapText="1"/>
      <protection locked="0"/>
    </xf>
    <xf numFmtId="0" fontId="34" fillId="0" borderId="28" xfId="0" applyFont="1" applyBorder="1" applyAlignment="1" applyProtection="1">
      <alignment horizontal="center" vertical="center" wrapText="1"/>
      <protection locked="0"/>
    </xf>
    <xf numFmtId="0" fontId="34" fillId="0" borderId="11" xfId="0" applyFont="1" applyBorder="1" applyAlignment="1" applyProtection="1">
      <alignment horizontal="center" vertical="center" wrapText="1"/>
      <protection locked="0"/>
    </xf>
    <xf numFmtId="0" fontId="34" fillId="4" borderId="27" xfId="0" applyFont="1" applyFill="1" applyBorder="1" applyAlignment="1" applyProtection="1">
      <alignment horizontal="center" vertical="center" wrapText="1"/>
      <protection locked="0"/>
    </xf>
    <xf numFmtId="0" fontId="27" fillId="0" borderId="29" xfId="0" applyFont="1" applyBorder="1" applyAlignment="1" applyProtection="1">
      <alignment horizontal="center" vertical="center" wrapText="1"/>
      <protection locked="0"/>
    </xf>
    <xf numFmtId="0" fontId="27" fillId="0" borderId="30" xfId="0" applyFont="1" applyBorder="1" applyAlignment="1" applyProtection="1">
      <alignment vertical="center" wrapText="1"/>
      <protection locked="0"/>
    </xf>
    <xf numFmtId="0" fontId="27" fillId="0" borderId="6" xfId="0" applyFont="1" applyBorder="1" applyAlignment="1" applyProtection="1">
      <alignment vertical="center" wrapText="1"/>
      <protection locked="0"/>
    </xf>
    <xf numFmtId="0" fontId="27" fillId="0" borderId="13" xfId="0" applyFont="1" applyBorder="1" applyAlignment="1" applyProtection="1">
      <alignment horizontal="center" vertical="center" wrapText="1"/>
      <protection locked="0"/>
    </xf>
    <xf numFmtId="0" fontId="34" fillId="0" borderId="30" xfId="0" applyFont="1" applyBorder="1" applyAlignment="1" applyProtection="1">
      <alignment horizontal="center" vertical="center" wrapText="1"/>
      <protection locked="0"/>
    </xf>
    <xf numFmtId="0" fontId="34" fillId="4" borderId="6" xfId="0" applyFont="1" applyFill="1" applyBorder="1" applyAlignment="1" applyProtection="1">
      <alignment horizontal="center" vertical="center" wrapText="1"/>
      <protection locked="0"/>
    </xf>
    <xf numFmtId="0" fontId="34" fillId="0" borderId="6" xfId="0" applyFont="1" applyBorder="1" applyAlignment="1" applyProtection="1">
      <alignment horizontal="center" vertical="center" wrapText="1"/>
      <protection locked="0"/>
    </xf>
    <xf numFmtId="0" fontId="34" fillId="0" borderId="13" xfId="0" applyFont="1" applyBorder="1" applyAlignment="1" applyProtection="1">
      <alignment horizontal="center" vertical="center" wrapText="1"/>
      <protection locked="0"/>
    </xf>
    <xf numFmtId="0" fontId="34" fillId="4" borderId="30" xfId="0" applyFont="1" applyFill="1" applyBorder="1" applyAlignment="1" applyProtection="1">
      <alignment horizontal="center" vertical="center" wrapText="1"/>
      <protection locked="0"/>
    </xf>
    <xf numFmtId="0" fontId="27" fillId="0" borderId="31" xfId="0" applyFont="1" applyBorder="1" applyAlignment="1" applyProtection="1">
      <alignment horizontal="center" vertical="center" wrapText="1"/>
      <protection locked="0"/>
    </xf>
    <xf numFmtId="0" fontId="27" fillId="0" borderId="32" xfId="0" applyFont="1" applyBorder="1" applyAlignment="1" applyProtection="1">
      <alignment vertical="center" wrapText="1"/>
      <protection locked="0"/>
    </xf>
    <xf numFmtId="0" fontId="27" fillId="0" borderId="33" xfId="0" applyFont="1" applyBorder="1" applyAlignment="1" applyProtection="1">
      <alignment vertical="center" wrapText="1"/>
      <protection locked="0"/>
    </xf>
    <xf numFmtId="0" fontId="27" fillId="0" borderId="15" xfId="0" applyFont="1" applyBorder="1" applyAlignment="1" applyProtection="1">
      <alignment horizontal="center" vertical="center" wrapText="1"/>
      <protection locked="0"/>
    </xf>
    <xf numFmtId="0" fontId="34" fillId="0" borderId="32" xfId="0" applyFont="1" applyBorder="1" applyAlignment="1" applyProtection="1">
      <alignment horizontal="center" vertical="center" wrapText="1"/>
      <protection locked="0"/>
    </xf>
    <xf numFmtId="0" fontId="34" fillId="4" borderId="33" xfId="0" applyFont="1" applyFill="1" applyBorder="1" applyAlignment="1" applyProtection="1">
      <alignment horizontal="center" vertical="center" wrapText="1"/>
      <protection locked="0"/>
    </xf>
    <xf numFmtId="0" fontId="34" fillId="0" borderId="33" xfId="0" applyFont="1" applyBorder="1" applyAlignment="1" applyProtection="1">
      <alignment horizontal="center" vertical="center" wrapText="1"/>
      <protection locked="0"/>
    </xf>
    <xf numFmtId="0" fontId="34" fillId="0" borderId="15" xfId="0" applyFont="1" applyBorder="1" applyAlignment="1" applyProtection="1">
      <alignment horizontal="center" vertical="center" wrapText="1"/>
      <protection locked="0"/>
    </xf>
    <xf numFmtId="0" fontId="34" fillId="4" borderId="32" xfId="0" applyFont="1" applyFill="1" applyBorder="1" applyAlignment="1" applyProtection="1">
      <alignment horizontal="center" vertical="center" wrapText="1"/>
      <protection locked="0"/>
    </xf>
    <xf numFmtId="0" fontId="27" fillId="0" borderId="34" xfId="0" applyFont="1" applyBorder="1" applyAlignment="1" applyProtection="1">
      <alignment horizontal="center" vertical="center" wrapText="1"/>
      <protection locked="0"/>
    </xf>
    <xf numFmtId="0" fontId="27" fillId="0" borderId="35" xfId="0" applyFont="1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8" fillId="0" borderId="0" xfId="0" applyFont="1" applyFill="1" applyBorder="1" applyAlignment="1" applyProtection="1">
      <alignment horizontal="center" vertical="center"/>
      <protection hidden="1"/>
    </xf>
    <xf numFmtId="0" fontId="32" fillId="0" borderId="36" xfId="0" applyFont="1" applyFill="1" applyBorder="1" applyAlignment="1" applyProtection="1">
      <alignment vertical="center"/>
      <protection hidden="1"/>
    </xf>
    <xf numFmtId="0" fontId="32" fillId="0" borderId="23" xfId="0" applyFont="1" applyFill="1" applyBorder="1" applyAlignment="1" applyProtection="1">
      <alignment horizontal="center" vertical="center"/>
      <protection hidden="1"/>
    </xf>
    <xf numFmtId="0" fontId="33" fillId="0" borderId="36" xfId="0" applyFont="1" applyFill="1" applyBorder="1" applyAlignment="1" applyProtection="1">
      <alignment vertical="center"/>
      <protection hidden="1"/>
    </xf>
    <xf numFmtId="0" fontId="33" fillId="0" borderId="23" xfId="0" applyFont="1" applyFill="1" applyBorder="1" applyAlignment="1" applyProtection="1">
      <alignment horizontal="right" vertical="center"/>
      <protection hidden="1"/>
    </xf>
    <xf numFmtId="0" fontId="32" fillId="0" borderId="0" xfId="0" applyFont="1" applyFill="1" applyBorder="1" applyAlignment="1" applyProtection="1">
      <alignment horizontal="center" vertical="center" wrapText="1"/>
      <protection hidden="1"/>
    </xf>
    <xf numFmtId="0" fontId="8" fillId="0" borderId="22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Fill="1" applyBorder="1" applyAlignment="1" applyProtection="1">
      <alignment horizontal="center" vertical="center" wrapText="1"/>
      <protection hidden="1"/>
    </xf>
    <xf numFmtId="0" fontId="35" fillId="0" borderId="3" xfId="0" applyFont="1" applyFill="1" applyBorder="1" applyAlignment="1" applyProtection="1">
      <alignment horizontal="center" vertical="center" wrapText="1"/>
      <protection hidden="1"/>
    </xf>
    <xf numFmtId="0" fontId="14" fillId="0" borderId="22" xfId="0" applyFont="1" applyFill="1" applyBorder="1" applyAlignment="1" applyProtection="1">
      <alignment horizontal="center"/>
      <protection hidden="1"/>
    </xf>
    <xf numFmtId="0" fontId="14" fillId="0" borderId="0" xfId="0" applyFont="1" applyFill="1" applyBorder="1" applyAlignment="1" applyProtection="1">
      <alignment horizontal="center"/>
      <protection hidden="1"/>
    </xf>
    <xf numFmtId="0" fontId="5" fillId="0" borderId="37" xfId="0" applyFont="1" applyFill="1" applyBorder="1" applyAlignment="1" applyProtection="1">
      <alignment horizontal="center" vertical="center" wrapText="1"/>
      <protection hidden="1"/>
    </xf>
    <xf numFmtId="0" fontId="8" fillId="0" borderId="38" xfId="0" applyFont="1" applyFill="1" applyBorder="1" applyAlignment="1" applyProtection="1">
      <alignment horizontal="center" vertical="center" wrapText="1"/>
      <protection hidden="1"/>
    </xf>
    <xf numFmtId="0" fontId="15" fillId="0" borderId="20" xfId="0" applyFont="1" applyFill="1" applyBorder="1" applyAlignment="1" applyProtection="1">
      <alignment horizontal="center" vertical="center" wrapText="1"/>
      <protection hidden="1"/>
    </xf>
    <xf numFmtId="0" fontId="15" fillId="0" borderId="4" xfId="0" applyFont="1" applyFill="1" applyBorder="1" applyAlignment="1" applyProtection="1">
      <alignment horizontal="center" vertical="center" wrapText="1"/>
      <protection hidden="1"/>
    </xf>
    <xf numFmtId="164" fontId="23" fillId="0" borderId="0" xfId="0" applyNumberFormat="1" applyFont="1" applyFill="1" applyBorder="1" applyAlignment="1" applyProtection="1">
      <alignment horizontal="center" vertical="center"/>
      <protection hidden="1"/>
    </xf>
    <xf numFmtId="2" fontId="0" fillId="0" borderId="1" xfId="0" applyNumberFormat="1" applyBorder="1" applyAlignment="1" applyProtection="1">
      <alignment horizontal="center" vertical="center"/>
      <protection hidden="1"/>
    </xf>
    <xf numFmtId="2" fontId="0" fillId="0" borderId="1" xfId="0" applyNumberFormat="1" applyFill="1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 vertical="center"/>
      <protection locked="0" hidden="1"/>
    </xf>
    <xf numFmtId="0" fontId="23" fillId="0" borderId="0" xfId="0" applyNumberFormat="1" applyFont="1" applyFill="1" applyProtection="1">
      <protection hidden="1"/>
    </xf>
    <xf numFmtId="0" fontId="0" fillId="0" borderId="0" xfId="0" applyBorder="1" applyProtection="1">
      <protection locked="0" hidden="1"/>
    </xf>
    <xf numFmtId="0" fontId="26" fillId="4" borderId="23" xfId="0" applyFont="1" applyFill="1" applyBorder="1" applyAlignment="1" applyProtection="1">
      <alignment horizontal="center" vertical="center" wrapText="1"/>
      <protection hidden="1"/>
    </xf>
    <xf numFmtId="0" fontId="34" fillId="4" borderId="11" xfId="0" applyFont="1" applyFill="1" applyBorder="1" applyAlignment="1" applyProtection="1">
      <alignment horizontal="center" vertical="center" wrapText="1"/>
      <protection locked="0"/>
    </xf>
    <xf numFmtId="0" fontId="34" fillId="4" borderId="13" xfId="0" applyFont="1" applyFill="1" applyBorder="1" applyAlignment="1" applyProtection="1">
      <alignment horizontal="center" vertical="center" wrapText="1"/>
      <protection locked="0"/>
    </xf>
    <xf numFmtId="0" fontId="34" fillId="4" borderId="15" xfId="0" applyFont="1" applyFill="1" applyBorder="1" applyAlignment="1" applyProtection="1">
      <alignment horizontal="center" vertical="center" wrapText="1"/>
      <protection locked="0"/>
    </xf>
    <xf numFmtId="0" fontId="23" fillId="0" borderId="28" xfId="0" applyFont="1" applyFill="1" applyBorder="1" applyAlignment="1" applyProtection="1">
      <alignment horizontal="center" vertical="center"/>
    </xf>
    <xf numFmtId="0" fontId="23" fillId="5" borderId="27" xfId="0" applyFont="1" applyFill="1" applyBorder="1" applyAlignment="1" applyProtection="1">
      <alignment horizontal="center" vertical="center"/>
    </xf>
    <xf numFmtId="0" fontId="23" fillId="2" borderId="28" xfId="0" applyFont="1" applyFill="1" applyBorder="1" applyAlignment="1" applyProtection="1">
      <alignment horizontal="center" vertical="center"/>
    </xf>
    <xf numFmtId="0" fontId="23" fillId="2" borderId="11" xfId="0" applyFont="1" applyFill="1" applyBorder="1" applyAlignment="1" applyProtection="1">
      <alignment horizontal="center" vertical="center"/>
    </xf>
    <xf numFmtId="2" fontId="23" fillId="2" borderId="39" xfId="0" applyNumberFormat="1" applyFont="1" applyFill="1" applyBorder="1" applyAlignment="1" applyProtection="1">
      <alignment horizontal="center" vertical="center"/>
    </xf>
    <xf numFmtId="2" fontId="23" fillId="2" borderId="40" xfId="0" applyNumberFormat="1" applyFont="1" applyFill="1" applyBorder="1" applyAlignment="1" applyProtection="1">
      <alignment horizontal="center" vertical="center"/>
    </xf>
    <xf numFmtId="0" fontId="23" fillId="2" borderId="41" xfId="0" applyFont="1" applyFill="1" applyBorder="1" applyAlignment="1" applyProtection="1">
      <alignment horizontal="center" vertical="center"/>
    </xf>
    <xf numFmtId="0" fontId="23" fillId="0" borderId="6" xfId="0" applyFont="1" applyFill="1" applyBorder="1" applyAlignment="1" applyProtection="1">
      <alignment horizontal="center" vertical="center"/>
    </xf>
    <xf numFmtId="0" fontId="23" fillId="5" borderId="30" xfId="0" applyFont="1" applyFill="1" applyBorder="1" applyAlignment="1" applyProtection="1">
      <alignment horizontal="center" vertical="center"/>
    </xf>
    <xf numFmtId="0" fontId="23" fillId="2" borderId="6" xfId="0" applyFont="1" applyFill="1" applyBorder="1" applyAlignment="1" applyProtection="1">
      <alignment horizontal="center" vertical="center"/>
    </xf>
    <xf numFmtId="0" fontId="23" fillId="2" borderId="13" xfId="0" applyFont="1" applyFill="1" applyBorder="1" applyAlignment="1" applyProtection="1">
      <alignment horizontal="center" vertical="center"/>
    </xf>
    <xf numFmtId="2" fontId="23" fillId="2" borderId="30" xfId="0" applyNumberFormat="1" applyFont="1" applyFill="1" applyBorder="1" applyAlignment="1" applyProtection="1">
      <alignment horizontal="center" vertical="center"/>
    </xf>
    <xf numFmtId="2" fontId="23" fillId="2" borderId="42" xfId="0" applyNumberFormat="1" applyFont="1" applyFill="1" applyBorder="1" applyAlignment="1" applyProtection="1">
      <alignment horizontal="center" vertical="center"/>
    </xf>
    <xf numFmtId="0" fontId="23" fillId="2" borderId="43" xfId="0" applyFont="1" applyFill="1" applyBorder="1" applyAlignment="1" applyProtection="1">
      <alignment horizontal="center" vertical="center"/>
    </xf>
    <xf numFmtId="0" fontId="23" fillId="0" borderId="33" xfId="0" applyFont="1" applyFill="1" applyBorder="1" applyAlignment="1" applyProtection="1">
      <alignment horizontal="center" vertical="center"/>
    </xf>
    <xf numFmtId="0" fontId="23" fillId="5" borderId="32" xfId="0" applyFont="1" applyFill="1" applyBorder="1" applyAlignment="1" applyProtection="1">
      <alignment horizontal="center" vertical="center"/>
    </xf>
    <xf numFmtId="0" fontId="23" fillId="2" borderId="33" xfId="0" applyFont="1" applyFill="1" applyBorder="1" applyAlignment="1" applyProtection="1">
      <alignment horizontal="center" vertical="center"/>
    </xf>
    <xf numFmtId="0" fontId="23" fillId="2" borderId="15" xfId="0" applyFont="1" applyFill="1" applyBorder="1" applyAlignment="1" applyProtection="1">
      <alignment horizontal="center" vertical="center"/>
    </xf>
    <xf numFmtId="2" fontId="23" fillId="2" borderId="44" xfId="0" applyNumberFormat="1" applyFont="1" applyFill="1" applyBorder="1" applyAlignment="1" applyProtection="1">
      <alignment horizontal="center" vertical="center"/>
    </xf>
    <xf numFmtId="2" fontId="23" fillId="2" borderId="45" xfId="0" applyNumberFormat="1" applyFont="1" applyFill="1" applyBorder="1" applyAlignment="1" applyProtection="1">
      <alignment horizontal="center" vertical="center"/>
    </xf>
    <xf numFmtId="0" fontId="23" fillId="2" borderId="46" xfId="0" applyFont="1" applyFill="1" applyBorder="1" applyAlignment="1" applyProtection="1">
      <alignment horizontal="center" vertical="center"/>
    </xf>
    <xf numFmtId="2" fontId="23" fillId="2" borderId="27" xfId="0" applyNumberFormat="1" applyFont="1" applyFill="1" applyBorder="1" applyAlignment="1" applyProtection="1">
      <alignment horizontal="center" vertical="center"/>
    </xf>
    <xf numFmtId="2" fontId="23" fillId="2" borderId="47" xfId="0" applyNumberFormat="1" applyFont="1" applyFill="1" applyBorder="1" applyAlignment="1" applyProtection="1">
      <alignment horizontal="center" vertical="center"/>
    </xf>
    <xf numFmtId="2" fontId="23" fillId="2" borderId="32" xfId="0" applyNumberFormat="1" applyFont="1" applyFill="1" applyBorder="1" applyAlignment="1" applyProtection="1">
      <alignment horizontal="center" vertical="center"/>
    </xf>
    <xf numFmtId="2" fontId="23" fillId="2" borderId="48" xfId="0" applyNumberFormat="1" applyFont="1" applyFill="1" applyBorder="1" applyAlignment="1" applyProtection="1">
      <alignment horizontal="center" vertical="center"/>
    </xf>
    <xf numFmtId="0" fontId="23" fillId="2" borderId="49" xfId="0" applyFont="1" applyFill="1" applyBorder="1" applyAlignment="1" applyProtection="1">
      <alignment horizontal="center" vertical="center"/>
    </xf>
    <xf numFmtId="0" fontId="23" fillId="2" borderId="10" xfId="0" applyNumberFormat="1" applyFont="1" applyFill="1" applyBorder="1" applyAlignment="1" applyProtection="1"/>
    <xf numFmtId="0" fontId="23" fillId="2" borderId="12" xfId="0" applyNumberFormat="1" applyFont="1" applyFill="1" applyBorder="1" applyAlignment="1" applyProtection="1"/>
    <xf numFmtId="0" fontId="23" fillId="2" borderId="14" xfId="0" applyNumberFormat="1" applyFont="1" applyFill="1" applyBorder="1" applyAlignment="1" applyProtection="1"/>
    <xf numFmtId="0" fontId="23" fillId="2" borderId="50" xfId="0" applyNumberFormat="1" applyFont="1" applyFill="1" applyBorder="1" applyAlignment="1" applyProtection="1"/>
    <xf numFmtId="0" fontId="13" fillId="2" borderId="47" xfId="0" applyFont="1" applyFill="1" applyBorder="1" applyAlignment="1" applyProtection="1">
      <alignment wrapText="1"/>
    </xf>
    <xf numFmtId="0" fontId="13" fillId="2" borderId="42" xfId="0" applyFont="1" applyFill="1" applyBorder="1" applyAlignment="1" applyProtection="1">
      <alignment wrapText="1"/>
    </xf>
    <xf numFmtId="0" fontId="23" fillId="2" borderId="51" xfId="0" applyNumberFormat="1" applyFont="1" applyFill="1" applyBorder="1" applyAlignment="1" applyProtection="1"/>
    <xf numFmtId="0" fontId="13" fillId="2" borderId="48" xfId="0" applyFont="1" applyFill="1" applyBorder="1" applyAlignment="1" applyProtection="1">
      <alignment wrapText="1"/>
    </xf>
    <xf numFmtId="0" fontId="0" fillId="0" borderId="52" xfId="0" applyBorder="1" applyAlignment="1" applyProtection="1">
      <alignment horizontal="center" vertical="center"/>
      <protection hidden="1"/>
    </xf>
    <xf numFmtId="0" fontId="0" fillId="0" borderId="53" xfId="0" applyBorder="1" applyAlignment="1" applyProtection="1">
      <alignment horizontal="center" vertical="center"/>
      <protection hidden="1"/>
    </xf>
    <xf numFmtId="0" fontId="0" fillId="0" borderId="54" xfId="0" applyBorder="1" applyAlignment="1" applyProtection="1">
      <alignment horizontal="center" vertical="center"/>
      <protection hidden="1"/>
    </xf>
    <xf numFmtId="0" fontId="26" fillId="3" borderId="38" xfId="0" applyFont="1" applyFill="1" applyBorder="1" applyAlignment="1" applyProtection="1">
      <alignment horizontal="center" vertical="center" wrapText="1"/>
      <protection hidden="1"/>
    </xf>
    <xf numFmtId="0" fontId="0" fillId="3" borderId="41" xfId="0" applyFill="1" applyBorder="1" applyAlignment="1" applyProtection="1">
      <alignment horizontal="center" vertical="center" wrapText="1"/>
      <protection hidden="1"/>
    </xf>
    <xf numFmtId="0" fontId="0" fillId="3" borderId="43" xfId="0" applyFill="1" applyBorder="1" applyAlignment="1" applyProtection="1">
      <alignment horizontal="center" vertical="center" wrapText="1"/>
      <protection hidden="1"/>
    </xf>
    <xf numFmtId="0" fontId="0" fillId="3" borderId="49" xfId="0" applyFill="1" applyBorder="1" applyAlignment="1" applyProtection="1">
      <alignment horizontal="center" vertical="center" wrapText="1"/>
      <protection hidden="1"/>
    </xf>
    <xf numFmtId="0" fontId="23" fillId="5" borderId="55" xfId="0" applyFont="1" applyFill="1" applyBorder="1" applyAlignment="1" applyProtection="1">
      <alignment horizontal="center" vertical="center"/>
    </xf>
    <xf numFmtId="0" fontId="23" fillId="5" borderId="47" xfId="0" applyFont="1" applyFill="1" applyBorder="1" applyAlignment="1" applyProtection="1">
      <alignment horizontal="center" vertical="center"/>
    </xf>
    <xf numFmtId="0" fontId="23" fillId="5" borderId="50" xfId="0" applyFont="1" applyFill="1" applyBorder="1" applyAlignment="1" applyProtection="1">
      <alignment horizontal="center" vertical="center"/>
    </xf>
    <xf numFmtId="0" fontId="23" fillId="5" borderId="42" xfId="0" applyFont="1" applyFill="1" applyBorder="1" applyAlignment="1" applyProtection="1">
      <alignment horizontal="center" vertical="center"/>
    </xf>
    <xf numFmtId="0" fontId="23" fillId="5" borderId="51" xfId="0" applyFont="1" applyFill="1" applyBorder="1" applyAlignment="1" applyProtection="1">
      <alignment horizontal="center" vertical="center"/>
    </xf>
    <xf numFmtId="0" fontId="23" fillId="5" borderId="48" xfId="0" applyFont="1" applyFill="1" applyBorder="1" applyAlignment="1" applyProtection="1">
      <alignment horizontal="center" vertical="center"/>
    </xf>
    <xf numFmtId="0" fontId="37" fillId="0" borderId="1" xfId="0" applyFont="1" applyBorder="1" applyAlignment="1" applyProtection="1">
      <alignment vertical="center" wrapText="1"/>
      <protection locked="0"/>
    </xf>
    <xf numFmtId="0" fontId="37" fillId="0" borderId="57" xfId="0" applyFont="1" applyBorder="1" applyAlignment="1" applyProtection="1">
      <alignment vertical="center" wrapText="1"/>
      <protection locked="0"/>
    </xf>
    <xf numFmtId="0" fontId="22" fillId="0" borderId="9" xfId="0" applyFont="1" applyBorder="1" applyAlignment="1" applyProtection="1">
      <alignment horizontal="center" vertical="center" wrapText="1"/>
      <protection hidden="1"/>
    </xf>
    <xf numFmtId="0" fontId="22" fillId="0" borderId="56" xfId="0" applyFont="1" applyBorder="1" applyAlignment="1" applyProtection="1">
      <alignment horizontal="center" vertical="center" wrapText="1"/>
      <protection hidden="1"/>
    </xf>
    <xf numFmtId="0" fontId="22" fillId="0" borderId="57" xfId="0" applyFont="1" applyBorder="1" applyAlignment="1" applyProtection="1">
      <alignment horizontal="center" vertical="center" wrapText="1"/>
      <protection hidden="1"/>
    </xf>
    <xf numFmtId="164" fontId="23" fillId="0" borderId="9" xfId="0" applyNumberFormat="1" applyFont="1" applyFill="1" applyBorder="1" applyAlignment="1" applyProtection="1">
      <alignment horizontal="center" vertical="center"/>
      <protection hidden="1"/>
    </xf>
    <xf numFmtId="164" fontId="23" fillId="0" borderId="56" xfId="0" applyNumberFormat="1" applyFont="1" applyFill="1" applyBorder="1" applyAlignment="1" applyProtection="1">
      <alignment horizontal="center" vertical="center"/>
      <protection hidden="1"/>
    </xf>
    <xf numFmtId="164" fontId="23" fillId="0" borderId="57" xfId="0" applyNumberFormat="1" applyFont="1" applyFill="1" applyBorder="1" applyAlignment="1" applyProtection="1">
      <alignment horizontal="center" vertical="center"/>
      <protection hidden="1"/>
    </xf>
    <xf numFmtId="0" fontId="2" fillId="6" borderId="25" xfId="0" applyFont="1" applyFill="1" applyBorder="1" applyAlignment="1" applyProtection="1">
      <alignment horizontal="center" vertical="center" wrapText="1"/>
      <protection hidden="1"/>
    </xf>
    <xf numFmtId="0" fontId="2" fillId="6" borderId="58" xfId="0" applyFont="1" applyFill="1" applyBorder="1" applyAlignment="1" applyProtection="1">
      <alignment horizontal="center" vertical="center" wrapText="1"/>
      <protection hidden="1"/>
    </xf>
    <xf numFmtId="0" fontId="2" fillId="6" borderId="59" xfId="0" applyFont="1" applyFill="1" applyBorder="1" applyAlignment="1" applyProtection="1">
      <alignment horizontal="center" vertical="center" wrapText="1"/>
      <protection hidden="1"/>
    </xf>
    <xf numFmtId="0" fontId="3" fillId="0" borderId="25" xfId="0" applyFont="1" applyFill="1" applyBorder="1" applyAlignment="1" applyProtection="1">
      <alignment horizontal="center" vertical="center" wrapText="1"/>
      <protection locked="0"/>
    </xf>
    <xf numFmtId="0" fontId="3" fillId="0" borderId="58" xfId="0" applyFont="1" applyFill="1" applyBorder="1" applyAlignment="1" applyProtection="1">
      <alignment horizontal="center" vertical="center" wrapText="1"/>
      <protection locked="0"/>
    </xf>
    <xf numFmtId="0" fontId="36" fillId="0" borderId="25" xfId="0" applyFont="1" applyFill="1" applyBorder="1" applyAlignment="1" applyProtection="1">
      <alignment horizontal="center" vertical="center"/>
      <protection hidden="1"/>
    </xf>
    <xf numFmtId="0" fontId="30" fillId="0" borderId="58" xfId="0" applyFont="1" applyFill="1" applyBorder="1" applyAlignment="1" applyProtection="1">
      <alignment horizontal="center" vertical="center"/>
      <protection hidden="1"/>
    </xf>
    <xf numFmtId="0" fontId="30" fillId="0" borderId="59" xfId="0" applyFont="1" applyFill="1" applyBorder="1" applyAlignment="1" applyProtection="1">
      <alignment horizontal="center" vertical="center"/>
      <protection hidden="1"/>
    </xf>
    <xf numFmtId="0" fontId="4" fillId="0" borderId="25" xfId="0" applyFont="1" applyFill="1" applyBorder="1" applyAlignment="1" applyProtection="1">
      <alignment horizontal="center" vertical="center" wrapText="1"/>
      <protection hidden="1"/>
    </xf>
    <xf numFmtId="0" fontId="4" fillId="0" borderId="58" xfId="0" applyFont="1" applyFill="1" applyBorder="1" applyAlignment="1" applyProtection="1">
      <alignment horizontal="center" vertical="center" wrapText="1"/>
      <protection hidden="1"/>
    </xf>
    <xf numFmtId="0" fontId="3" fillId="2" borderId="25" xfId="0" applyFont="1" applyFill="1" applyBorder="1" applyAlignment="1" applyProtection="1">
      <alignment horizontal="center" vertical="center" wrapText="1"/>
      <protection locked="0" hidden="1"/>
    </xf>
    <xf numFmtId="0" fontId="3" fillId="2" borderId="58" xfId="0" applyFont="1" applyFill="1" applyBorder="1" applyAlignment="1" applyProtection="1">
      <alignment horizontal="center" vertical="center" wrapText="1"/>
      <protection locked="0" hidden="1"/>
    </xf>
    <xf numFmtId="0" fontId="3" fillId="2" borderId="59" xfId="0" applyFont="1" applyFill="1" applyBorder="1" applyAlignment="1" applyProtection="1">
      <alignment horizontal="center" vertical="center" wrapText="1"/>
      <protection locked="0" hidden="1"/>
    </xf>
    <xf numFmtId="0" fontId="5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5" fillId="5" borderId="58" xfId="0" applyNumberFormat="1" applyFont="1" applyFill="1" applyBorder="1" applyAlignment="1" applyProtection="1">
      <alignment horizontal="center" vertical="center" wrapText="1"/>
      <protection hidden="1"/>
    </xf>
    <xf numFmtId="0" fontId="23" fillId="0" borderId="1" xfId="0" applyFont="1" applyFill="1" applyBorder="1" applyAlignment="1" applyProtection="1">
      <alignment horizontal="center" vertical="center"/>
      <protection hidden="1"/>
    </xf>
    <xf numFmtId="0" fontId="22" fillId="0" borderId="38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  <protection hidden="1"/>
    </xf>
    <xf numFmtId="0" fontId="22" fillId="0" borderId="61" xfId="0" applyFont="1" applyBorder="1" applyAlignment="1" applyProtection="1">
      <alignment horizontal="center" vertical="center" wrapText="1"/>
      <protection hidden="1"/>
    </xf>
    <xf numFmtId="0" fontId="22" fillId="0" borderId="63" xfId="0" applyFont="1" applyBorder="1" applyAlignment="1" applyProtection="1">
      <alignment horizontal="center" vertical="center" wrapText="1"/>
      <protection hidden="1"/>
    </xf>
    <xf numFmtId="0" fontId="8" fillId="0" borderId="1" xfId="0" applyFont="1" applyFill="1" applyBorder="1" applyAlignment="1" applyProtection="1">
      <alignment horizontal="center" vertical="center" wrapText="1"/>
      <protection hidden="1"/>
    </xf>
    <xf numFmtId="0" fontId="8" fillId="0" borderId="25" xfId="0" applyFont="1" applyFill="1" applyBorder="1" applyAlignment="1" applyProtection="1">
      <alignment horizontal="center" vertical="center" wrapText="1"/>
      <protection hidden="1"/>
    </xf>
    <xf numFmtId="0" fontId="8" fillId="0" borderId="58" xfId="0" applyFont="1" applyFill="1" applyBorder="1" applyAlignment="1" applyProtection="1">
      <alignment horizontal="center" vertical="center" wrapText="1"/>
      <protection hidden="1"/>
    </xf>
    <xf numFmtId="164" fontId="23" fillId="0" borderId="64" xfId="0" applyNumberFormat="1" applyFont="1" applyFill="1" applyBorder="1" applyAlignment="1" applyProtection="1">
      <alignment horizontal="center" vertical="center"/>
      <protection hidden="1"/>
    </xf>
    <xf numFmtId="164" fontId="23" fillId="0" borderId="22" xfId="0" applyNumberFormat="1" applyFont="1" applyFill="1" applyBorder="1" applyAlignment="1" applyProtection="1">
      <alignment horizontal="center" vertical="center"/>
      <protection hidden="1"/>
    </xf>
    <xf numFmtId="164" fontId="23" fillId="0" borderId="65" xfId="0" applyNumberFormat="1" applyFont="1" applyFill="1" applyBorder="1" applyAlignment="1" applyProtection="1">
      <alignment horizontal="center" vertical="center"/>
      <protection hidden="1"/>
    </xf>
    <xf numFmtId="0" fontId="8" fillId="0" borderId="9" xfId="0" applyFont="1" applyFill="1" applyBorder="1" applyAlignment="1" applyProtection="1">
      <alignment horizontal="center" vertical="center" wrapText="1"/>
      <protection hidden="1"/>
    </xf>
    <xf numFmtId="0" fontId="8" fillId="0" borderId="66" xfId="0" applyFont="1" applyFill="1" applyBorder="1" applyAlignment="1" applyProtection="1">
      <alignment horizontal="center" vertical="center" wrapText="1"/>
      <protection hidden="1"/>
    </xf>
    <xf numFmtId="0" fontId="8" fillId="0" borderId="56" xfId="0" applyFont="1" applyFill="1" applyBorder="1" applyAlignment="1" applyProtection="1">
      <alignment horizontal="center" vertical="center" wrapText="1"/>
      <protection hidden="1"/>
    </xf>
    <xf numFmtId="0" fontId="8" fillId="0" borderId="57" xfId="0" applyFont="1" applyFill="1" applyBorder="1" applyAlignment="1" applyProtection="1">
      <alignment horizontal="center" vertical="center" wrapText="1"/>
      <protection hidden="1"/>
    </xf>
    <xf numFmtId="164" fontId="23" fillId="0" borderId="67" xfId="0" applyNumberFormat="1" applyFont="1" applyFill="1" applyBorder="1" applyAlignment="1" applyProtection="1">
      <alignment horizontal="center" vertical="center"/>
      <protection hidden="1"/>
    </xf>
    <xf numFmtId="164" fontId="23" fillId="0" borderId="68" xfId="0" applyNumberFormat="1" applyFont="1" applyFill="1" applyBorder="1" applyAlignment="1" applyProtection="1">
      <alignment horizontal="center" vertical="center"/>
      <protection hidden="1"/>
    </xf>
    <xf numFmtId="164" fontId="23" fillId="0" borderId="69" xfId="0" applyNumberFormat="1" applyFont="1" applyFill="1" applyBorder="1" applyAlignment="1" applyProtection="1">
      <alignment horizontal="center" vertical="center"/>
      <protection hidden="1"/>
    </xf>
    <xf numFmtId="164" fontId="23" fillId="0" borderId="70" xfId="0" applyNumberFormat="1" applyFont="1" applyFill="1" applyBorder="1" applyAlignment="1" applyProtection="1">
      <alignment horizontal="center" vertical="center"/>
      <protection hidden="1"/>
    </xf>
    <xf numFmtId="164" fontId="23" fillId="0" borderId="21" xfId="0" applyNumberFormat="1" applyFont="1" applyFill="1" applyBorder="1" applyAlignment="1" applyProtection="1">
      <alignment horizontal="center" vertical="center"/>
      <protection hidden="1"/>
    </xf>
    <xf numFmtId="164" fontId="23" fillId="0" borderId="71" xfId="0" applyNumberFormat="1" applyFont="1" applyFill="1" applyBorder="1" applyAlignment="1" applyProtection="1">
      <alignment horizontal="center" vertical="center"/>
      <protection hidden="1"/>
    </xf>
    <xf numFmtId="0" fontId="8" fillId="0" borderId="1" xfId="0" applyFont="1" applyFill="1" applyBorder="1" applyAlignment="1" applyProtection="1">
      <alignment horizontal="center" vertical="center"/>
      <protection hidden="1"/>
    </xf>
    <xf numFmtId="0" fontId="10" fillId="0" borderId="25" xfId="0" applyFont="1" applyFill="1" applyBorder="1" applyAlignment="1" applyProtection="1">
      <alignment horizontal="center" vertical="center" wrapText="1"/>
      <protection hidden="1"/>
    </xf>
    <xf numFmtId="0" fontId="8" fillId="0" borderId="59" xfId="0" applyFont="1" applyFill="1" applyBorder="1" applyAlignment="1" applyProtection="1">
      <alignment horizontal="center" vertical="center" wrapText="1"/>
      <protection hidden="1"/>
    </xf>
    <xf numFmtId="0" fontId="6" fillId="2" borderId="25" xfId="0" applyFont="1" applyFill="1" applyBorder="1" applyAlignment="1" applyProtection="1">
      <alignment horizontal="center" vertical="center" wrapText="1"/>
      <protection locked="0" hidden="1"/>
    </xf>
    <xf numFmtId="0" fontId="6" fillId="2" borderId="58" xfId="0" applyFont="1" applyFill="1" applyBorder="1" applyAlignment="1" applyProtection="1">
      <alignment horizontal="center" vertical="center" wrapText="1"/>
      <protection locked="0" hidden="1"/>
    </xf>
    <xf numFmtId="0" fontId="6" fillId="2" borderId="59" xfId="0" applyFont="1" applyFill="1" applyBorder="1" applyAlignment="1" applyProtection="1">
      <alignment horizontal="center" vertical="center" wrapText="1"/>
      <protection locked="0" hidden="1"/>
    </xf>
    <xf numFmtId="0" fontId="3" fillId="0" borderId="1" xfId="0" applyFont="1" applyFill="1" applyBorder="1" applyAlignment="1" applyProtection="1">
      <alignment horizontal="center" vertical="center" wrapText="1"/>
      <protection hidden="1"/>
    </xf>
    <xf numFmtId="0" fontId="7" fillId="0" borderId="9" xfId="0" applyFont="1" applyFill="1" applyBorder="1" applyAlignment="1" applyProtection="1">
      <alignment horizontal="center" vertical="center" wrapText="1"/>
      <protection hidden="1"/>
    </xf>
    <xf numFmtId="0" fontId="7" fillId="0" borderId="56" xfId="0" applyFont="1" applyFill="1" applyBorder="1" applyAlignment="1" applyProtection="1">
      <alignment horizontal="center" vertical="center" wrapText="1"/>
      <protection hidden="1"/>
    </xf>
    <xf numFmtId="0" fontId="7" fillId="0" borderId="57" xfId="0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Fill="1" applyBorder="1" applyAlignment="1" applyProtection="1">
      <alignment horizontal="center" vertical="center" wrapText="1"/>
      <protection hidden="1"/>
    </xf>
    <xf numFmtId="0" fontId="23" fillId="2" borderId="9" xfId="0" applyFont="1" applyFill="1" applyBorder="1" applyAlignment="1" applyProtection="1">
      <alignment horizontal="center" vertical="center"/>
    </xf>
    <xf numFmtId="0" fontId="23" fillId="2" borderId="56" xfId="0" applyFont="1" applyFill="1" applyBorder="1" applyAlignment="1" applyProtection="1">
      <alignment horizontal="center" vertical="center"/>
    </xf>
    <xf numFmtId="0" fontId="23" fillId="2" borderId="57" xfId="0" applyFont="1" applyFill="1" applyBorder="1" applyAlignment="1" applyProtection="1">
      <alignment horizontal="center" vertical="center"/>
    </xf>
    <xf numFmtId="0" fontId="3" fillId="0" borderId="25" xfId="0" applyFont="1" applyFill="1" applyBorder="1" applyAlignment="1" applyProtection="1">
      <alignment horizontal="center" vertical="center" wrapText="1"/>
      <protection hidden="1"/>
    </xf>
    <xf numFmtId="0" fontId="3" fillId="0" borderId="58" xfId="0" applyFont="1" applyFill="1" applyBorder="1" applyAlignment="1" applyProtection="1">
      <alignment horizontal="center" vertical="center" wrapText="1"/>
      <protection hidden="1"/>
    </xf>
    <xf numFmtId="0" fontId="3" fillId="0" borderId="59" xfId="0" applyFont="1" applyFill="1" applyBorder="1" applyAlignment="1" applyProtection="1">
      <alignment horizontal="center" vertical="center" wrapText="1"/>
      <protection hidden="1"/>
    </xf>
    <xf numFmtId="49" fontId="2" fillId="5" borderId="25" xfId="0" applyNumberFormat="1" applyFont="1" applyFill="1" applyBorder="1" applyAlignment="1" applyProtection="1">
      <alignment horizontal="center" vertical="center" wrapText="1"/>
      <protection locked="0" hidden="1"/>
    </xf>
    <xf numFmtId="49" fontId="2" fillId="5" borderId="58" xfId="0" applyNumberFormat="1" applyFont="1" applyFill="1" applyBorder="1" applyAlignment="1" applyProtection="1">
      <alignment horizontal="center" vertical="center" wrapText="1"/>
      <protection locked="0" hidden="1"/>
    </xf>
    <xf numFmtId="49" fontId="2" fillId="5" borderId="59" xfId="0" applyNumberFormat="1" applyFont="1" applyFill="1" applyBorder="1" applyAlignment="1" applyProtection="1">
      <alignment horizontal="center" vertical="center" wrapText="1"/>
      <protection locked="0" hidden="1"/>
    </xf>
    <xf numFmtId="49" fontId="2" fillId="5" borderId="63" xfId="0" applyNumberFormat="1" applyFont="1" applyFill="1" applyBorder="1" applyAlignment="1" applyProtection="1">
      <alignment horizontal="center" vertical="center" wrapText="1"/>
      <protection locked="0" hidden="1"/>
    </xf>
    <xf numFmtId="49" fontId="2" fillId="5" borderId="72" xfId="0" applyNumberFormat="1" applyFont="1" applyFill="1" applyBorder="1" applyAlignment="1" applyProtection="1">
      <alignment horizontal="center" vertical="center" wrapText="1"/>
      <protection locked="0" hidden="1"/>
    </xf>
    <xf numFmtId="49" fontId="2" fillId="5" borderId="66" xfId="0" applyNumberFormat="1" applyFont="1" applyFill="1" applyBorder="1" applyAlignment="1" applyProtection="1">
      <alignment horizontal="center" vertical="center" wrapText="1"/>
      <protection locked="0" hidden="1"/>
    </xf>
    <xf numFmtId="0" fontId="8" fillId="0" borderId="4" xfId="0" applyFont="1" applyFill="1" applyBorder="1" applyAlignment="1" applyProtection="1">
      <alignment horizontal="center" vertical="center" wrapText="1"/>
      <protection hidden="1"/>
    </xf>
    <xf numFmtId="0" fontId="8" fillId="0" borderId="20" xfId="0" applyFont="1" applyFill="1" applyBorder="1" applyAlignment="1" applyProtection="1">
      <alignment horizontal="center" vertical="center" wrapText="1"/>
      <protection hidden="1"/>
    </xf>
    <xf numFmtId="0" fontId="8" fillId="0" borderId="71" xfId="0" applyFont="1" applyFill="1" applyBorder="1" applyAlignment="1" applyProtection="1">
      <alignment horizontal="center" vertical="center" wrapText="1"/>
      <protection hidden="1"/>
    </xf>
    <xf numFmtId="0" fontId="8" fillId="0" borderId="3" xfId="0" applyFont="1" applyFill="1" applyBorder="1" applyAlignment="1" applyProtection="1">
      <alignment horizontal="center" vertical="center" wrapText="1"/>
      <protection hidden="1"/>
    </xf>
    <xf numFmtId="0" fontId="8" fillId="0" borderId="65" xfId="0" applyFont="1" applyFill="1" applyBorder="1" applyAlignment="1" applyProtection="1">
      <alignment horizontal="center" vertical="center" wrapText="1"/>
      <protection hidden="1"/>
    </xf>
    <xf numFmtId="0" fontId="23" fillId="0" borderId="4" xfId="0" applyFont="1" applyFill="1" applyBorder="1" applyAlignment="1" applyProtection="1">
      <alignment horizontal="center" vertical="center" wrapText="1"/>
      <protection hidden="1"/>
    </xf>
    <xf numFmtId="0" fontId="7" fillId="0" borderId="20" xfId="0" applyFont="1" applyFill="1" applyBorder="1" applyAlignment="1" applyProtection="1">
      <alignment horizontal="center" vertical="center" wrapText="1"/>
      <protection hidden="1"/>
    </xf>
  </cellXfs>
  <cellStyles count="2">
    <cellStyle name="Обычный" xfId="0" builtinId="0"/>
    <cellStyle name="Процентный" xfId="1" builtinId="5"/>
  </cellStyles>
  <dxfs count="102"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hartsheet" Target="chartsheets/sheet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hartsheet" Target="chartsheets/sheet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ru-RU"/>
              <a:t>% успешности решения заданий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Форма2!$I$12:$S$12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cat>
          <c:val>
            <c:numRef>
              <c:f>Форма2!$I$6:$S$6</c:f>
              <c:numCache>
                <c:formatCode>0.0</c:formatCode>
                <c:ptCount val="11"/>
                <c:pt idx="0">
                  <c:v>36.363636363636367</c:v>
                </c:pt>
                <c:pt idx="1">
                  <c:v>100</c:v>
                </c:pt>
                <c:pt idx="2">
                  <c:v>9.0909090909090917</c:v>
                </c:pt>
                <c:pt idx="3">
                  <c:v>9.0909090909090917</c:v>
                </c:pt>
                <c:pt idx="4">
                  <c:v>72.727272727272734</c:v>
                </c:pt>
                <c:pt idx="5">
                  <c:v>54.54545454545454</c:v>
                </c:pt>
                <c:pt idx="6">
                  <c:v>27.27272727272727</c:v>
                </c:pt>
                <c:pt idx="7">
                  <c:v>54.54545454545454</c:v>
                </c:pt>
                <c:pt idx="8">
                  <c:v>0</c:v>
                </c:pt>
                <c:pt idx="9">
                  <c:v>0</c:v>
                </c:pt>
                <c:pt idx="10">
                  <c:v>45.454545454545453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7848832"/>
        <c:axId val="127850752"/>
      </c:barChart>
      <c:catAx>
        <c:axId val="12784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27850752"/>
        <c:crosses val="autoZero"/>
        <c:auto val="1"/>
        <c:lblAlgn val="ctr"/>
        <c:lblOffset val="100"/>
        <c:noMultiLvlLbl val="0"/>
      </c:catAx>
      <c:valAx>
        <c:axId val="127850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278488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ru-RU"/>
              <a:t>Распределение учащихся по уровням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Форма2!$T$12:$W$12</c:f>
              <c:strCache>
                <c:ptCount val="4"/>
                <c:pt idx="0">
                  <c:v>"5"</c:v>
                </c:pt>
                <c:pt idx="1">
                  <c:v>"4"</c:v>
                </c:pt>
                <c:pt idx="2">
                  <c:v>"3"</c:v>
                </c:pt>
                <c:pt idx="3">
                  <c:v>"2"</c:v>
                </c:pt>
              </c:strCache>
            </c:strRef>
          </c:cat>
          <c:val>
            <c:numRef>
              <c:f>Форма2!$AA$8:$AD$8</c:f>
              <c:numCache>
                <c:formatCode>0.0</c:formatCode>
                <c:ptCount val="4"/>
                <c:pt idx="0">
                  <c:v>0</c:v>
                </c:pt>
                <c:pt idx="1">
                  <c:v>9.0909090909090917</c:v>
                </c:pt>
                <c:pt idx="2">
                  <c:v>45.454545454545453</c:v>
                </c:pt>
                <c:pt idx="3">
                  <c:v>45.454545454545453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Диаграмма1"/>
  <sheetViews>
    <sheetView zoomScale="99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Диаграмма2"/>
  <sheetViews>
    <sheetView zoomScale="99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5790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5790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6">
    <pageSetUpPr fitToPage="1"/>
  </sheetPr>
  <dimension ref="B1:AJ52"/>
  <sheetViews>
    <sheetView topLeftCell="B1" zoomScale="70" zoomScaleNormal="70" workbookViewId="0">
      <selection activeCell="Q8" sqref="Q8"/>
    </sheetView>
  </sheetViews>
  <sheetFormatPr defaultRowHeight="14.25" x14ac:dyDescent="0.2"/>
  <cols>
    <col min="1" max="1" width="0" style="1" hidden="1" customWidth="1"/>
    <col min="2" max="2" width="16.42578125" style="1" customWidth="1"/>
    <col min="3" max="3" width="8.5703125" style="1" customWidth="1"/>
    <col min="4" max="4" width="7.7109375" style="1" customWidth="1"/>
    <col min="5" max="5" width="35" style="1" customWidth="1"/>
    <col min="6" max="6" width="8.42578125" style="1" customWidth="1"/>
    <col min="7" max="7" width="8.42578125" style="1" hidden="1" customWidth="1"/>
    <col min="8" max="8" width="8.42578125" style="1" customWidth="1"/>
    <col min="9" max="19" width="9.5703125" style="1" customWidth="1"/>
    <col min="20" max="20" width="11.7109375" style="1" customWidth="1"/>
    <col min="21" max="21" width="12.5703125" style="1" bestFit="1" customWidth="1"/>
    <col min="22" max="22" width="11.7109375" style="1" bestFit="1" customWidth="1"/>
    <col min="23" max="23" width="9.5703125" style="1" bestFit="1" customWidth="1"/>
    <col min="24" max="24" width="10.7109375" style="1" customWidth="1"/>
    <col min="25" max="25" width="13.140625" style="1" customWidth="1"/>
    <col min="26" max="26" width="9.5703125" style="1" customWidth="1"/>
    <col min="27" max="27" width="11.7109375" style="1" bestFit="1" customWidth="1"/>
    <col min="28" max="28" width="12.5703125" style="1" bestFit="1" customWidth="1"/>
    <col min="29" max="29" width="11.7109375" style="1" bestFit="1" customWidth="1"/>
    <col min="30" max="30" width="9.5703125" style="1" bestFit="1" customWidth="1"/>
    <col min="31" max="32" width="8.7109375" style="1" customWidth="1"/>
    <col min="33" max="33" width="3.42578125" style="1" customWidth="1"/>
    <col min="34" max="34" width="30.5703125" style="1" customWidth="1"/>
    <col min="35" max="35" width="10.5703125" style="1" customWidth="1"/>
    <col min="36" max="36" width="13.28515625" style="1" customWidth="1"/>
    <col min="37" max="16384" width="9.140625" style="1"/>
  </cols>
  <sheetData>
    <row r="1" spans="2:36" ht="21.95" customHeight="1" thickBot="1" x14ac:dyDescent="0.25">
      <c r="B1" s="182" t="s">
        <v>18</v>
      </c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4"/>
      <c r="AI1" s="1" t="s">
        <v>8</v>
      </c>
    </row>
    <row r="2" spans="2:36" ht="33" customHeight="1" thickBot="1" x14ac:dyDescent="0.25">
      <c r="B2" s="185" t="s">
        <v>131</v>
      </c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7" t="s">
        <v>19</v>
      </c>
      <c r="U2" s="188"/>
      <c r="V2" s="188"/>
      <c r="W2" s="188"/>
      <c r="X2" s="188"/>
      <c r="Y2" s="188"/>
      <c r="Z2" s="188"/>
      <c r="AA2" s="188"/>
      <c r="AB2" s="188"/>
      <c r="AC2" s="188"/>
      <c r="AD2" s="189"/>
      <c r="AG2" s="38"/>
      <c r="AH2" s="66" t="s">
        <v>20</v>
      </c>
      <c r="AI2" s="39"/>
      <c r="AJ2" s="40" t="s">
        <v>95</v>
      </c>
    </row>
    <row r="3" spans="2:36" ht="21.95" customHeight="1" thickBot="1" x14ac:dyDescent="0.3">
      <c r="B3" s="235" t="s">
        <v>21</v>
      </c>
      <c r="C3" s="236"/>
      <c r="D3" s="237"/>
      <c r="E3" s="238" t="s">
        <v>77</v>
      </c>
      <c r="F3" s="239"/>
      <c r="G3" s="239"/>
      <c r="H3" s="240"/>
      <c r="I3" s="190" t="s">
        <v>22</v>
      </c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2" t="s">
        <v>136</v>
      </c>
      <c r="U3" s="193"/>
      <c r="V3" s="193"/>
      <c r="W3" s="193"/>
      <c r="X3" s="193"/>
      <c r="Y3" s="193"/>
      <c r="Z3" s="193"/>
      <c r="AA3" s="193"/>
      <c r="AB3" s="193"/>
      <c r="AC3" s="193"/>
      <c r="AD3" s="194"/>
      <c r="AE3" s="198" t="s">
        <v>129</v>
      </c>
      <c r="AF3" s="199"/>
      <c r="AG3" s="38"/>
      <c r="AH3" s="66" t="s">
        <v>23</v>
      </c>
      <c r="AI3" s="9" t="s">
        <v>24</v>
      </c>
      <c r="AJ3" s="121" t="str">
        <f>IF(AND(E3&lt;&gt;"",E4&lt;&gt;"Введите название ОО в эту ячейку"),CONCATENATE("Форма 2 (",E3,", ",E4,") ",AJ5," ",AJ7," ",AJ9,""),"")</f>
        <v>Форма 2 (Тимашевский р-н, МБОУ СОШ № 7) 10 ИНФ 15032019</v>
      </c>
    </row>
    <row r="4" spans="2:36" ht="21.95" customHeight="1" thickBot="1" x14ac:dyDescent="0.3">
      <c r="B4" s="235" t="s">
        <v>126</v>
      </c>
      <c r="C4" s="236"/>
      <c r="D4" s="237"/>
      <c r="E4" s="241" t="s">
        <v>138</v>
      </c>
      <c r="F4" s="242"/>
      <c r="G4" s="242"/>
      <c r="H4" s="243"/>
      <c r="I4" s="195" t="str">
        <f>IF(E3&lt;&gt;"",AJ3,"")</f>
        <v>Форма 2 (Тимашевский р-н, МБОУ СОШ № 7) 10 ИНФ 15032019</v>
      </c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7" t="s">
        <v>25</v>
      </c>
      <c r="U4" s="197"/>
      <c r="V4" s="197"/>
      <c r="W4" s="224" t="s">
        <v>137</v>
      </c>
      <c r="X4" s="225"/>
      <c r="Y4" s="225"/>
      <c r="Z4" s="225"/>
      <c r="AA4" s="225"/>
      <c r="AB4" s="225"/>
      <c r="AC4" s="225"/>
      <c r="AD4" s="226"/>
      <c r="AE4" s="200"/>
      <c r="AF4" s="201"/>
      <c r="AG4" s="38"/>
      <c r="AH4" s="66" t="s">
        <v>32</v>
      </c>
      <c r="AI4" s="9" t="s">
        <v>109</v>
      </c>
      <c r="AJ4" s="1" t="s">
        <v>96</v>
      </c>
    </row>
    <row r="5" spans="2:36" ht="24.95" customHeight="1" thickBot="1" x14ac:dyDescent="0.3">
      <c r="B5" s="227" t="s">
        <v>27</v>
      </c>
      <c r="C5" s="227"/>
      <c r="D5" s="227"/>
      <c r="E5" s="227"/>
      <c r="F5" s="228" t="s">
        <v>28</v>
      </c>
      <c r="G5" s="228" t="s">
        <v>29</v>
      </c>
      <c r="H5" s="231" t="s">
        <v>30</v>
      </c>
      <c r="I5" s="206" t="s">
        <v>31</v>
      </c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5" t="s">
        <v>105</v>
      </c>
      <c r="U5" s="205"/>
      <c r="V5" s="205"/>
      <c r="W5" s="205"/>
      <c r="X5" s="211" t="s">
        <v>124</v>
      </c>
      <c r="Y5" s="211" t="s">
        <v>125</v>
      </c>
      <c r="Z5" s="211" t="s">
        <v>86</v>
      </c>
      <c r="AA5" s="205" t="s">
        <v>106</v>
      </c>
      <c r="AB5" s="205"/>
      <c r="AC5" s="205"/>
      <c r="AD5" s="205"/>
      <c r="AE5" s="202" t="s">
        <v>127</v>
      </c>
      <c r="AF5" s="176" t="s">
        <v>128</v>
      </c>
      <c r="AG5" s="38"/>
      <c r="AH5" s="66" t="s">
        <v>33</v>
      </c>
      <c r="AI5" s="9" t="s">
        <v>110</v>
      </c>
      <c r="AJ5" s="1">
        <v>10</v>
      </c>
    </row>
    <row r="6" spans="2:36" ht="21.95" customHeight="1" thickBot="1" x14ac:dyDescent="0.3">
      <c r="B6" s="227"/>
      <c r="C6" s="227"/>
      <c r="D6" s="227"/>
      <c r="E6" s="227"/>
      <c r="F6" s="229"/>
      <c r="G6" s="229"/>
      <c r="H6" s="231"/>
      <c r="I6" s="43">
        <f t="shared" ref="I6:S6" si="0">I8/$H$8*100</f>
        <v>36.363636363636367</v>
      </c>
      <c r="J6" s="43">
        <f t="shared" si="0"/>
        <v>100</v>
      </c>
      <c r="K6" s="43">
        <f t="shared" si="0"/>
        <v>9.0909090909090917</v>
      </c>
      <c r="L6" s="43">
        <f t="shared" si="0"/>
        <v>9.0909090909090917</v>
      </c>
      <c r="M6" s="43">
        <f t="shared" si="0"/>
        <v>72.727272727272734</v>
      </c>
      <c r="N6" s="43">
        <f t="shared" si="0"/>
        <v>54.54545454545454</v>
      </c>
      <c r="O6" s="43">
        <f t="shared" si="0"/>
        <v>27.27272727272727</v>
      </c>
      <c r="P6" s="43">
        <f t="shared" si="0"/>
        <v>54.54545454545454</v>
      </c>
      <c r="Q6" s="43">
        <f t="shared" si="0"/>
        <v>0</v>
      </c>
      <c r="R6" s="43">
        <f t="shared" si="0"/>
        <v>0</v>
      </c>
      <c r="S6" s="43">
        <f t="shared" si="0"/>
        <v>45.454545454545453</v>
      </c>
      <c r="T6" s="205"/>
      <c r="U6" s="205"/>
      <c r="V6" s="205"/>
      <c r="W6" s="205"/>
      <c r="X6" s="213"/>
      <c r="Y6" s="213"/>
      <c r="Z6" s="213"/>
      <c r="AA6" s="205"/>
      <c r="AB6" s="205"/>
      <c r="AC6" s="205"/>
      <c r="AD6" s="205"/>
      <c r="AE6" s="203"/>
      <c r="AF6" s="177"/>
      <c r="AG6" s="38"/>
      <c r="AH6" s="66" t="s">
        <v>35</v>
      </c>
      <c r="AI6" s="9" t="s">
        <v>111</v>
      </c>
      <c r="AJ6" s="1" t="s">
        <v>97</v>
      </c>
    </row>
    <row r="7" spans="2:36" ht="24.95" customHeight="1" thickBot="1" x14ac:dyDescent="0.3">
      <c r="B7" s="227"/>
      <c r="C7" s="227"/>
      <c r="D7" s="227"/>
      <c r="E7" s="227"/>
      <c r="F7" s="230"/>
      <c r="G7" s="230"/>
      <c r="H7" s="231"/>
      <c r="I7" s="206" t="s">
        <v>34</v>
      </c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5"/>
      <c r="U7" s="205"/>
      <c r="V7" s="205"/>
      <c r="W7" s="205"/>
      <c r="X7" s="214"/>
      <c r="Y7" s="214"/>
      <c r="Z7" s="214"/>
      <c r="AA7" s="205"/>
      <c r="AB7" s="205"/>
      <c r="AC7" s="205"/>
      <c r="AD7" s="205"/>
      <c r="AE7" s="204"/>
      <c r="AF7" s="178"/>
      <c r="AG7" s="38"/>
      <c r="AH7" s="67" t="s">
        <v>38</v>
      </c>
      <c r="AI7" s="9" t="s">
        <v>112</v>
      </c>
      <c r="AJ7" s="1" t="s">
        <v>133</v>
      </c>
    </row>
    <row r="8" spans="2:36" ht="21.95" customHeight="1" thickBot="1" x14ac:dyDescent="0.3">
      <c r="B8" s="227"/>
      <c r="C8" s="227"/>
      <c r="D8" s="227"/>
      <c r="E8" s="227"/>
      <c r="F8" s="2">
        <f t="shared" ref="F8:Z8" si="1">SUM(F13:F5001)</f>
        <v>0</v>
      </c>
      <c r="G8" s="2">
        <f t="shared" si="1"/>
        <v>0</v>
      </c>
      <c r="H8" s="2">
        <f t="shared" si="1"/>
        <v>11</v>
      </c>
      <c r="I8" s="3">
        <f t="shared" si="1"/>
        <v>4</v>
      </c>
      <c r="J8" s="3">
        <f t="shared" si="1"/>
        <v>11</v>
      </c>
      <c r="K8" s="3">
        <f t="shared" si="1"/>
        <v>1</v>
      </c>
      <c r="L8" s="3">
        <f t="shared" si="1"/>
        <v>1</v>
      </c>
      <c r="M8" s="3">
        <f t="shared" si="1"/>
        <v>8</v>
      </c>
      <c r="N8" s="3">
        <f t="shared" si="1"/>
        <v>6</v>
      </c>
      <c r="O8" s="3">
        <f t="shared" si="1"/>
        <v>3</v>
      </c>
      <c r="P8" s="3">
        <f t="shared" si="1"/>
        <v>6</v>
      </c>
      <c r="Q8" s="3">
        <f t="shared" si="1"/>
        <v>0</v>
      </c>
      <c r="R8" s="3">
        <f t="shared" si="1"/>
        <v>0</v>
      </c>
      <c r="S8" s="3">
        <f t="shared" si="1"/>
        <v>5</v>
      </c>
      <c r="T8" s="2">
        <f t="shared" si="1"/>
        <v>0</v>
      </c>
      <c r="U8" s="2">
        <f t="shared" si="1"/>
        <v>1</v>
      </c>
      <c r="V8" s="2">
        <f t="shared" si="1"/>
        <v>5</v>
      </c>
      <c r="W8" s="2">
        <f t="shared" si="1"/>
        <v>5</v>
      </c>
      <c r="X8" s="119">
        <f>SUMPRODUCT($H$13:$H$27,X$13:X$27)/$H$8</f>
        <v>4.0909090909090908</v>
      </c>
      <c r="Y8" s="119">
        <f>SUMPRODUCT($H$13:$H$27,Y$13:Y$27)/$H$8</f>
        <v>18.454545454545453</v>
      </c>
      <c r="Z8" s="2">
        <f t="shared" si="1"/>
        <v>0</v>
      </c>
      <c r="AA8" s="4">
        <f>T8/$H$8*100</f>
        <v>0</v>
      </c>
      <c r="AB8" s="4">
        <f>U8/$H$8*100</f>
        <v>9.0909090909090917</v>
      </c>
      <c r="AC8" s="4">
        <f>V8/$H$8*100</f>
        <v>45.454545454545453</v>
      </c>
      <c r="AD8" s="4">
        <f>W8/$H$8*100</f>
        <v>45.454545454545453</v>
      </c>
      <c r="AE8" s="118">
        <f>IF($H8=0,"-",IFERROR(X8-1.96*SQRT((Y8-(X8)^2)*$H8/($H8-1))/SQRT($H8),"не определено"))</f>
        <v>3.2782749697475237</v>
      </c>
      <c r="AF8" s="118">
        <f>IF($H8=0,"-",IFERROR(X8+1.96*SQRT((Y8-(X8)^2)*$H8/($H8-1))/SQRT($H8),"не определено"))</f>
        <v>4.9035432120706579</v>
      </c>
      <c r="AG8" s="38"/>
      <c r="AH8" s="66" t="s">
        <v>41</v>
      </c>
      <c r="AI8" s="9" t="s">
        <v>113</v>
      </c>
      <c r="AJ8" s="1" t="s">
        <v>98</v>
      </c>
    </row>
    <row r="9" spans="2:36" s="5" customFormat="1" ht="15" customHeight="1" x14ac:dyDescent="0.25">
      <c r="B9" s="69"/>
      <c r="C9" s="61"/>
      <c r="D9" s="61"/>
      <c r="E9" s="62"/>
      <c r="F9" s="63"/>
      <c r="G9" s="63"/>
      <c r="H9" s="64" t="s">
        <v>37</v>
      </c>
      <c r="I9" s="65">
        <f>IF(LEN(I12)&lt;4,1,1*LEFT(RIGHT(I12,3),1))</f>
        <v>1</v>
      </c>
      <c r="J9" s="65">
        <f t="shared" ref="J9:S9" si="2">IF(LEN(J12)&lt;4,1,1*LEFT(RIGHT(J12,3),1))</f>
        <v>1</v>
      </c>
      <c r="K9" s="65">
        <f t="shared" si="2"/>
        <v>1</v>
      </c>
      <c r="L9" s="65">
        <f t="shared" si="2"/>
        <v>1</v>
      </c>
      <c r="M9" s="65">
        <f t="shared" si="2"/>
        <v>1</v>
      </c>
      <c r="N9" s="65">
        <f t="shared" si="2"/>
        <v>1</v>
      </c>
      <c r="O9" s="65">
        <f t="shared" si="2"/>
        <v>1</v>
      </c>
      <c r="P9" s="65">
        <f t="shared" si="2"/>
        <v>1</v>
      </c>
      <c r="Q9" s="65">
        <f t="shared" si="2"/>
        <v>1</v>
      </c>
      <c r="R9" s="65">
        <f t="shared" si="2"/>
        <v>1</v>
      </c>
      <c r="S9" s="65">
        <f t="shared" si="2"/>
        <v>1</v>
      </c>
      <c r="T9" s="69" t="str">
        <f t="shared" ref="T9:Y9" si="3">T12</f>
        <v>"5"</v>
      </c>
      <c r="U9" s="69" t="str">
        <f t="shared" si="3"/>
        <v>"4"</v>
      </c>
      <c r="V9" s="69" t="str">
        <f t="shared" si="3"/>
        <v>"3"</v>
      </c>
      <c r="W9" s="69" t="str">
        <f t="shared" si="3"/>
        <v>"2"</v>
      </c>
      <c r="X9" s="111" t="str">
        <f t="shared" si="3"/>
        <v>хср</v>
      </c>
      <c r="Y9" s="111" t="str">
        <f t="shared" si="3"/>
        <v>(х2)ср</v>
      </c>
      <c r="Z9" s="69" t="s">
        <v>88</v>
      </c>
      <c r="AA9" s="108"/>
      <c r="AB9" s="108"/>
      <c r="AC9" s="108"/>
      <c r="AD9" s="108"/>
      <c r="AG9" s="41"/>
      <c r="AH9" s="66" t="s">
        <v>42</v>
      </c>
      <c r="AI9" s="9" t="s">
        <v>114</v>
      </c>
      <c r="AJ9" s="38" t="s">
        <v>132</v>
      </c>
    </row>
    <row r="10" spans="2:36" s="5" customFormat="1" ht="15" customHeight="1" thickBot="1" x14ac:dyDescent="0.25">
      <c r="B10" s="102"/>
      <c r="C10" s="103"/>
      <c r="D10" s="61"/>
      <c r="E10" s="104"/>
      <c r="F10" s="105"/>
      <c r="G10" s="63"/>
      <c r="H10" s="106" t="s">
        <v>118</v>
      </c>
      <c r="I10" s="107">
        <f>IF(LEN(I12)&lt;4,I12,LEFT(I12,LEN(I12)-4))</f>
        <v>1</v>
      </c>
      <c r="J10" s="107">
        <f t="shared" ref="J10:S10" si="4">IF(LEN(J12)&lt;4,J12,LEFT(J12,LEN(J12)-4))</f>
        <v>2</v>
      </c>
      <c r="K10" s="107">
        <f t="shared" si="4"/>
        <v>3</v>
      </c>
      <c r="L10" s="107">
        <f t="shared" si="4"/>
        <v>4</v>
      </c>
      <c r="M10" s="107">
        <f t="shared" si="4"/>
        <v>5</v>
      </c>
      <c r="N10" s="107">
        <f t="shared" si="4"/>
        <v>6</v>
      </c>
      <c r="O10" s="107">
        <f t="shared" si="4"/>
        <v>7</v>
      </c>
      <c r="P10" s="107">
        <f t="shared" si="4"/>
        <v>8</v>
      </c>
      <c r="Q10" s="107">
        <f t="shared" si="4"/>
        <v>9</v>
      </c>
      <c r="R10" s="107">
        <f t="shared" si="4"/>
        <v>10</v>
      </c>
      <c r="S10" s="107">
        <f t="shared" si="4"/>
        <v>11</v>
      </c>
      <c r="T10" s="102"/>
      <c r="U10" s="102"/>
      <c r="V10" s="102"/>
      <c r="W10" s="102"/>
      <c r="X10" s="112"/>
      <c r="Y10" s="112"/>
      <c r="Z10" s="102"/>
      <c r="AA10" s="109"/>
      <c r="AB10" s="109"/>
      <c r="AC10" s="109"/>
      <c r="AD10" s="109"/>
      <c r="AG10" s="41"/>
      <c r="AH10" s="66" t="s">
        <v>43</v>
      </c>
      <c r="AI10" s="1"/>
    </row>
    <row r="11" spans="2:36" ht="37.5" customHeight="1" thickBot="1" x14ac:dyDescent="0.25">
      <c r="B11" s="205" t="s">
        <v>130</v>
      </c>
      <c r="C11" s="250" t="s">
        <v>9</v>
      </c>
      <c r="D11" s="247" t="s">
        <v>8</v>
      </c>
      <c r="E11" s="244" t="str">
        <f>'1'!D5</f>
        <v>Ф.И.О.  учителя</v>
      </c>
      <c r="F11" s="245" t="s">
        <v>7</v>
      </c>
      <c r="G11" s="247" t="s">
        <v>39</v>
      </c>
      <c r="H11" s="244" t="s">
        <v>6</v>
      </c>
      <c r="I11" s="205" t="s">
        <v>40</v>
      </c>
      <c r="J11" s="205"/>
      <c r="K11" s="205"/>
      <c r="L11" s="205"/>
      <c r="M11" s="205"/>
      <c r="N11" s="205"/>
      <c r="O11" s="205"/>
      <c r="P11" s="205"/>
      <c r="Q11" s="205"/>
      <c r="R11" s="205"/>
      <c r="S11" s="205"/>
      <c r="T11" s="205" t="s">
        <v>104</v>
      </c>
      <c r="U11" s="221"/>
      <c r="V11" s="221"/>
      <c r="W11" s="221"/>
      <c r="X11" s="114" t="s">
        <v>123</v>
      </c>
      <c r="Y11" s="114" t="s">
        <v>120</v>
      </c>
      <c r="Z11" s="211" t="s">
        <v>87</v>
      </c>
      <c r="AA11" s="222" t="s">
        <v>107</v>
      </c>
      <c r="AB11" s="207"/>
      <c r="AC11" s="207"/>
      <c r="AD11" s="223"/>
      <c r="AG11" s="38"/>
      <c r="AH11" s="66" t="s">
        <v>45</v>
      </c>
    </row>
    <row r="12" spans="2:36" ht="21" thickBot="1" x14ac:dyDescent="0.25">
      <c r="B12" s="205"/>
      <c r="C12" s="245"/>
      <c r="D12" s="247"/>
      <c r="E12" s="244"/>
      <c r="F12" s="246"/>
      <c r="G12" s="248"/>
      <c r="H12" s="249"/>
      <c r="I12" s="110">
        <v>1</v>
      </c>
      <c r="J12" s="110">
        <v>2</v>
      </c>
      <c r="K12" s="110">
        <v>3</v>
      </c>
      <c r="L12" s="110">
        <v>4</v>
      </c>
      <c r="M12" s="110">
        <v>5</v>
      </c>
      <c r="N12" s="110">
        <v>6</v>
      </c>
      <c r="O12" s="110">
        <v>7</v>
      </c>
      <c r="P12" s="110">
        <v>8</v>
      </c>
      <c r="Q12" s="110">
        <v>9</v>
      </c>
      <c r="R12" s="110">
        <v>10</v>
      </c>
      <c r="S12" s="110">
        <v>11</v>
      </c>
      <c r="T12" s="6" t="str">
        <f>'1'!Q7</f>
        <v>"5"</v>
      </c>
      <c r="U12" s="7" t="str">
        <f>'1'!Q8</f>
        <v>"4"</v>
      </c>
      <c r="V12" s="7" t="str">
        <f>'1'!Q9</f>
        <v>"3"</v>
      </c>
      <c r="W12" s="113" t="str">
        <f>'1'!Q10</f>
        <v>"2"</v>
      </c>
      <c r="X12" s="115" t="s">
        <v>121</v>
      </c>
      <c r="Y12" s="116" t="s">
        <v>122</v>
      </c>
      <c r="Z12" s="212"/>
      <c r="AA12" s="44" t="str">
        <f>T12</f>
        <v>"5"</v>
      </c>
      <c r="AB12" s="7" t="str">
        <f>U12</f>
        <v>"4"</v>
      </c>
      <c r="AC12" s="7" t="str">
        <f>V12</f>
        <v>"3"</v>
      </c>
      <c r="AD12" s="8" t="str">
        <f>W12</f>
        <v>"2"</v>
      </c>
      <c r="AG12" s="38"/>
      <c r="AH12" s="66" t="s">
        <v>26</v>
      </c>
      <c r="AI12" s="1" t="s">
        <v>44</v>
      </c>
    </row>
    <row r="13" spans="2:36" ht="17.100000000000001" customHeight="1" x14ac:dyDescent="0.2">
      <c r="B13" s="232" t="str">
        <f>IF(SUM($F13,$H13)=0,"",$E$4)</f>
        <v>МБОУ СОШ № 7</v>
      </c>
      <c r="C13" s="153" t="str">
        <f>IF('1'!N$1="","",'1'!N$1)</f>
        <v>10а</v>
      </c>
      <c r="D13" s="156" t="str">
        <f>IF('1'!D$6="","",'1'!D$6)</f>
        <v>общ</v>
      </c>
      <c r="E13" s="157" t="str">
        <f>IF('1'!E$5="","",'1'!E$5)</f>
        <v>Гараев Д.А.</v>
      </c>
      <c r="F13" s="128">
        <f>COUNTA('1'!B$15:B$54)</f>
        <v>0</v>
      </c>
      <c r="G13" s="168">
        <f>COUNTIF('1'!C$15:C$54,"да")</f>
        <v>0</v>
      </c>
      <c r="H13" s="169">
        <f>COUNTIF('1'!D$15:D$54,"&gt;0")</f>
        <v>11</v>
      </c>
      <c r="I13" s="127">
        <f>COUNTIF('1'!E$15:E$54,I$9)</f>
        <v>4</v>
      </c>
      <c r="J13" s="127">
        <f>COUNTIF('1'!F$15:F$54,J$9)</f>
        <v>11</v>
      </c>
      <c r="K13" s="127">
        <f>COUNTIF('1'!G$15:G$54,K$9)</f>
        <v>1</v>
      </c>
      <c r="L13" s="127">
        <f>COUNTIF('1'!H$15:H$54,L$9)</f>
        <v>1</v>
      </c>
      <c r="M13" s="127">
        <f>COUNTIF('1'!I$15:I$54,M$9)</f>
        <v>8</v>
      </c>
      <c r="N13" s="127">
        <f>COUNTIF('1'!J$15:J$54,N$9)</f>
        <v>6</v>
      </c>
      <c r="O13" s="127">
        <f>COUNTIF('1'!K$15:K$54,O$9)</f>
        <v>3</v>
      </c>
      <c r="P13" s="127">
        <f>COUNTIF('1'!L$15:L$54,P$9)</f>
        <v>6</v>
      </c>
      <c r="Q13" s="127">
        <f>COUNTIF('1'!M$15:M$54,Q$9)</f>
        <v>0</v>
      </c>
      <c r="R13" s="127">
        <f>COUNTIF('1'!N$15:N$54,R$9)</f>
        <v>0</v>
      </c>
      <c r="S13" s="127">
        <f>COUNTIF('1'!O$15:O$54,S$9)</f>
        <v>5</v>
      </c>
      <c r="T13" s="128">
        <f>COUNTIF('1'!$Q$15:$Q$54,T$9)</f>
        <v>0</v>
      </c>
      <c r="U13" s="129">
        <f>COUNTIF('1'!$Q$15:$Q$54,U$9)</f>
        <v>1</v>
      </c>
      <c r="V13" s="129">
        <f>COUNTIF('1'!$Q$15:$Q$54,V$9)</f>
        <v>5</v>
      </c>
      <c r="W13" s="130">
        <f>COUNTIF('1'!$Q$15:$Q$54,W$9)</f>
        <v>5</v>
      </c>
      <c r="X13" s="131">
        <f>IF($H13=0,"",SUM('1'!$P$15:$P$54)/$H13)</f>
        <v>4.0909090909090908</v>
      </c>
      <c r="Y13" s="132">
        <f>IF($H13=0,"",SUMSQ('1'!$P$15:$P$54)/$H13)</f>
        <v>18.454545454545453</v>
      </c>
      <c r="Z13" s="133">
        <f>COUNTIF('1'!S$15:S$54,1)</f>
        <v>0</v>
      </c>
      <c r="AA13" s="218">
        <f>SUM(T13:T17)/SUM($H13:$H17)*100</f>
        <v>0</v>
      </c>
      <c r="AB13" s="208">
        <f>SUM(U13:U17)/SUM($H13:$H17)*100</f>
        <v>9.0909090909090917</v>
      </c>
      <c r="AC13" s="208">
        <f>SUM(V13:V17)/SUM($H13:$H17)*100</f>
        <v>45.454545454545453</v>
      </c>
      <c r="AD13" s="215">
        <f>SUM(W13:W17)/SUM($H13:$H17)*100</f>
        <v>45.454545454545453</v>
      </c>
      <c r="AE13" s="179">
        <f>SUM(AA13:AD17)</f>
        <v>100</v>
      </c>
      <c r="AF13" s="117"/>
      <c r="AG13" s="38"/>
      <c r="AH13" s="66" t="s">
        <v>47</v>
      </c>
      <c r="AI13" s="1" t="s">
        <v>46</v>
      </c>
    </row>
    <row r="14" spans="2:36" ht="16.5" customHeight="1" x14ac:dyDescent="0.2">
      <c r="B14" s="233"/>
      <c r="C14" s="154" t="str">
        <f>IF('2'!N$1="","",'2'!N$1)</f>
        <v/>
      </c>
      <c r="D14" s="156" t="str">
        <f>IF('2'!D$6="","",'2'!D$6)</f>
        <v/>
      </c>
      <c r="E14" s="158" t="str">
        <f>IF('2'!E$5="","",'2'!E$5)</f>
        <v/>
      </c>
      <c r="F14" s="135">
        <f>COUNTA('2'!B$15:B$54)</f>
        <v>0</v>
      </c>
      <c r="G14" s="170">
        <f>COUNTIF('2'!C$15:C$54,"да")</f>
        <v>0</v>
      </c>
      <c r="H14" s="171">
        <f>COUNTIF('2'!D$15:D$54,"&gt;0")</f>
        <v>0</v>
      </c>
      <c r="I14" s="134">
        <f>COUNTIF('2'!E$15:E$54,I$9)</f>
        <v>0</v>
      </c>
      <c r="J14" s="134">
        <f>COUNTIF('2'!F$15:F$54,J$9)</f>
        <v>0</v>
      </c>
      <c r="K14" s="134">
        <f>COUNTIF('2'!G$15:G$54,K$9)</f>
        <v>0</v>
      </c>
      <c r="L14" s="134">
        <f>COUNTIF('2'!H$15:H$54,L$9)</f>
        <v>0</v>
      </c>
      <c r="M14" s="134">
        <f>COUNTIF('2'!I$15:I$54,M$9)</f>
        <v>0</v>
      </c>
      <c r="N14" s="134">
        <f>COUNTIF('2'!J$15:J$54,N$9)</f>
        <v>0</v>
      </c>
      <c r="O14" s="134">
        <f>COUNTIF('2'!K$15:K$54,O$9)</f>
        <v>0</v>
      </c>
      <c r="P14" s="134">
        <f>COUNTIF('2'!L$15:L$54,P$9)</f>
        <v>0</v>
      </c>
      <c r="Q14" s="134">
        <f>COUNTIF('2'!M$15:M$54,Q$9)</f>
        <v>0</v>
      </c>
      <c r="R14" s="134">
        <f>COUNTIF('2'!N$15:N$54,R$9)</f>
        <v>0</v>
      </c>
      <c r="S14" s="134">
        <f>COUNTIF('2'!O$15:O$54,S$9)</f>
        <v>0</v>
      </c>
      <c r="T14" s="135">
        <f>COUNTIF('2'!$Q$15:$Q$54,T$9)</f>
        <v>0</v>
      </c>
      <c r="U14" s="136">
        <f>COUNTIF('2'!$Q$15:$Q$54,U$9)</f>
        <v>0</v>
      </c>
      <c r="V14" s="136">
        <f>COUNTIF('2'!$Q$15:$Q$54,V$9)</f>
        <v>0</v>
      </c>
      <c r="W14" s="137">
        <f>COUNTIF('2'!$Q$15:$Q$54,W$9)</f>
        <v>0</v>
      </c>
      <c r="X14" s="138" t="str">
        <f>IF($H14=0,"",SUM('2'!$P$15:$P$54)/$H14)</f>
        <v/>
      </c>
      <c r="Y14" s="139" t="str">
        <f>IF($H14=0,"",SUMSQ('2'!$P$15:$P$54)/$H14)</f>
        <v/>
      </c>
      <c r="Z14" s="140">
        <f>COUNTIF('2'!S$15:S$54,1)</f>
        <v>0</v>
      </c>
      <c r="AA14" s="219"/>
      <c r="AB14" s="209"/>
      <c r="AC14" s="209"/>
      <c r="AD14" s="216"/>
      <c r="AE14" s="180"/>
      <c r="AF14" s="117"/>
      <c r="AG14" s="38"/>
      <c r="AH14" s="66" t="s">
        <v>49</v>
      </c>
      <c r="AI14" s="1" t="s">
        <v>48</v>
      </c>
    </row>
    <row r="15" spans="2:36" ht="17.100000000000001" customHeight="1" x14ac:dyDescent="0.2">
      <c r="B15" s="233"/>
      <c r="C15" s="154" t="str">
        <f>IF('3'!N$1="","",'3'!N$1)</f>
        <v/>
      </c>
      <c r="D15" s="156" t="str">
        <f>IF('3'!D$6="","",'3'!D$6)</f>
        <v/>
      </c>
      <c r="E15" s="158" t="str">
        <f>IF('3'!E$5="","",'3'!E$5)</f>
        <v/>
      </c>
      <c r="F15" s="135">
        <f>COUNTA('3'!B$15:B$54)</f>
        <v>0</v>
      </c>
      <c r="G15" s="170">
        <f>COUNTIF('3'!C$15:C$54,"да")</f>
        <v>0</v>
      </c>
      <c r="H15" s="171">
        <f>COUNTIF('3'!D$15:D$54,"&gt;0")</f>
        <v>0</v>
      </c>
      <c r="I15" s="134">
        <f>COUNTIF('3'!E$15:E$54,I$9)</f>
        <v>0</v>
      </c>
      <c r="J15" s="134">
        <f>COUNTIF('3'!F$15:F$54,J$9)</f>
        <v>0</v>
      </c>
      <c r="K15" s="134">
        <f>COUNTIF('3'!G$15:G$54,K$9)</f>
        <v>0</v>
      </c>
      <c r="L15" s="134">
        <f>COUNTIF('3'!H$15:H$54,L$9)</f>
        <v>0</v>
      </c>
      <c r="M15" s="134">
        <f>COUNTIF('3'!I$15:I$54,M$9)</f>
        <v>0</v>
      </c>
      <c r="N15" s="134">
        <f>COUNTIF('3'!J$15:J$54,N$9)</f>
        <v>0</v>
      </c>
      <c r="O15" s="134">
        <f>COUNTIF('3'!K$15:K$54,O$9)</f>
        <v>0</v>
      </c>
      <c r="P15" s="134">
        <f>COUNTIF('3'!L$15:L$54,P$9)</f>
        <v>0</v>
      </c>
      <c r="Q15" s="134">
        <f>COUNTIF('3'!M$15:M$54,Q$9)</f>
        <v>0</v>
      </c>
      <c r="R15" s="134">
        <f>COUNTIF('3'!N$15:N$54,R$9)</f>
        <v>0</v>
      </c>
      <c r="S15" s="134">
        <f>COUNTIF('3'!O$15:O$54,S$9)</f>
        <v>0</v>
      </c>
      <c r="T15" s="135">
        <f>COUNTIF('3'!$Q$15:$Q$54,T$9)</f>
        <v>0</v>
      </c>
      <c r="U15" s="136">
        <f>COUNTIF('3'!$Q$15:$Q$54,U$9)</f>
        <v>0</v>
      </c>
      <c r="V15" s="136">
        <f>COUNTIF('3'!$Q$15:$Q$54,V$9)</f>
        <v>0</v>
      </c>
      <c r="W15" s="137">
        <f>COUNTIF('3'!$Q$15:$Q$54,W$9)</f>
        <v>0</v>
      </c>
      <c r="X15" s="138" t="str">
        <f>IF($H15=0,"",SUM('3'!$P$15:$P$54)/$H15)</f>
        <v/>
      </c>
      <c r="Y15" s="139" t="str">
        <f>IF($H15=0,"",SUMSQ('3'!$P$15:$P$54)/$H15)</f>
        <v/>
      </c>
      <c r="Z15" s="140">
        <f>COUNTIF('3'!S$15:S$54,1)</f>
        <v>0</v>
      </c>
      <c r="AA15" s="219"/>
      <c r="AB15" s="209"/>
      <c r="AC15" s="209"/>
      <c r="AD15" s="216"/>
      <c r="AE15" s="180"/>
      <c r="AF15" s="117"/>
      <c r="AG15" s="38"/>
      <c r="AH15" s="66" t="s">
        <v>51</v>
      </c>
      <c r="AI15" s="1" t="s">
        <v>50</v>
      </c>
    </row>
    <row r="16" spans="2:36" ht="17.100000000000001" customHeight="1" x14ac:dyDescent="0.2">
      <c r="B16" s="233"/>
      <c r="C16" s="154" t="str">
        <f>IF('4'!N$1="","",'4'!N$1)</f>
        <v/>
      </c>
      <c r="D16" s="156" t="str">
        <f>IF('4'!D$6="","",'4'!D$6)</f>
        <v/>
      </c>
      <c r="E16" s="158" t="str">
        <f>IF('4'!E$5="","",'4'!E$5)</f>
        <v/>
      </c>
      <c r="F16" s="135">
        <f>COUNTA('4'!B$15:B$54)</f>
        <v>0</v>
      </c>
      <c r="G16" s="170">
        <f>COUNTIF('4'!C$15:C$54,"да")</f>
        <v>0</v>
      </c>
      <c r="H16" s="171">
        <f>COUNTIF('4'!D$15:D$54,"&gt;0")</f>
        <v>0</v>
      </c>
      <c r="I16" s="134">
        <f>COUNTIF('4'!E$15:E$54,I$9)</f>
        <v>0</v>
      </c>
      <c r="J16" s="134">
        <f>COUNTIF('4'!F$15:F$54,J$9)</f>
        <v>0</v>
      </c>
      <c r="K16" s="134">
        <f>COUNTIF('4'!G$15:G$54,K$9)</f>
        <v>0</v>
      </c>
      <c r="L16" s="134">
        <f>COUNTIF('4'!H$15:H$54,L$9)</f>
        <v>0</v>
      </c>
      <c r="M16" s="134">
        <f>COUNTIF('4'!I$15:I$54,M$9)</f>
        <v>0</v>
      </c>
      <c r="N16" s="134">
        <f>COUNTIF('4'!J$15:J$54,N$9)</f>
        <v>0</v>
      </c>
      <c r="O16" s="134">
        <f>COUNTIF('4'!K$15:K$54,O$9)</f>
        <v>0</v>
      </c>
      <c r="P16" s="134">
        <f>COUNTIF('4'!L$15:L$54,P$9)</f>
        <v>0</v>
      </c>
      <c r="Q16" s="134">
        <f>COUNTIF('4'!M$15:M$54,Q$9)</f>
        <v>0</v>
      </c>
      <c r="R16" s="134">
        <f>COUNTIF('4'!N$15:N$54,R$9)</f>
        <v>0</v>
      </c>
      <c r="S16" s="134">
        <f>COUNTIF('4'!O$15:O$54,S$9)</f>
        <v>0</v>
      </c>
      <c r="T16" s="135">
        <f>COUNTIF('4'!$Q$15:$Q$54,T$9)</f>
        <v>0</v>
      </c>
      <c r="U16" s="136">
        <f>COUNTIF('4'!$Q$15:$Q$54,U$9)</f>
        <v>0</v>
      </c>
      <c r="V16" s="136">
        <f>COUNTIF('4'!$Q$15:$Q$54,V$9)</f>
        <v>0</v>
      </c>
      <c r="W16" s="137">
        <f>COUNTIF('4'!$Q$15:$Q$54,W$9)</f>
        <v>0</v>
      </c>
      <c r="X16" s="138" t="str">
        <f>IF($H16=0,"",SUM('4'!$P$15:$P$54)/$H16)</f>
        <v/>
      </c>
      <c r="Y16" s="139" t="str">
        <f>IF($H16=0,"",SUMSQ('4'!$P$15:$P$54)/$H16)</f>
        <v/>
      </c>
      <c r="Z16" s="140">
        <f>COUNTIF('4'!S$15:S$54,1)</f>
        <v>0</v>
      </c>
      <c r="AA16" s="219"/>
      <c r="AB16" s="209"/>
      <c r="AC16" s="209"/>
      <c r="AD16" s="216"/>
      <c r="AE16" s="180"/>
      <c r="AF16" s="117"/>
      <c r="AG16" s="38"/>
      <c r="AH16" s="66" t="s">
        <v>53</v>
      </c>
      <c r="AI16" s="1" t="s">
        <v>52</v>
      </c>
    </row>
    <row r="17" spans="2:35" ht="17.100000000000001" customHeight="1" thickBot="1" x14ac:dyDescent="0.25">
      <c r="B17" s="234"/>
      <c r="C17" s="155" t="str">
        <f>IF('5'!N$1="","",'5'!N$1)</f>
        <v/>
      </c>
      <c r="D17" s="159" t="str">
        <f>IF('5'!D$6="","",'5'!D$6)</f>
        <v/>
      </c>
      <c r="E17" s="160" t="str">
        <f>IF('5'!E$5="","",'5'!E$5)</f>
        <v/>
      </c>
      <c r="F17" s="142">
        <f>COUNTA('5'!B$15:B$54)</f>
        <v>0</v>
      </c>
      <c r="G17" s="172">
        <f>COUNTIF('5'!C$15:C$54,"да")</f>
        <v>0</v>
      </c>
      <c r="H17" s="173">
        <f>COUNTIF('5'!D$15:D$54,"&gt;0")</f>
        <v>0</v>
      </c>
      <c r="I17" s="141">
        <f>COUNTIF('5'!E$15:E$54,I$9)</f>
        <v>0</v>
      </c>
      <c r="J17" s="141">
        <f>COUNTIF('5'!F$15:F$54,J$9)</f>
        <v>0</v>
      </c>
      <c r="K17" s="141">
        <f>COUNTIF('5'!G$15:G$54,K$9)</f>
        <v>0</v>
      </c>
      <c r="L17" s="141">
        <f>COUNTIF('5'!H$15:H$54,L$9)</f>
        <v>0</v>
      </c>
      <c r="M17" s="141">
        <f>COUNTIF('5'!I$15:I$54,M$9)</f>
        <v>0</v>
      </c>
      <c r="N17" s="141">
        <f>COUNTIF('5'!J$15:J$54,N$9)</f>
        <v>0</v>
      </c>
      <c r="O17" s="141">
        <f>COUNTIF('5'!K$15:K$54,O$9)</f>
        <v>0</v>
      </c>
      <c r="P17" s="141">
        <f>COUNTIF('5'!L$15:L$54,P$9)</f>
        <v>0</v>
      </c>
      <c r="Q17" s="141">
        <f>COUNTIF('5'!M$15:M$54,Q$9)</f>
        <v>0</v>
      </c>
      <c r="R17" s="141">
        <f>COUNTIF('5'!N$15:N$54,R$9)</f>
        <v>0</v>
      </c>
      <c r="S17" s="141">
        <f>COUNTIF('5'!O$15:O$54,S$9)</f>
        <v>0</v>
      </c>
      <c r="T17" s="142">
        <f>COUNTIF('5'!$Q$15:$Q$54,T$9)</f>
        <v>0</v>
      </c>
      <c r="U17" s="143">
        <f>COUNTIF('5'!$Q$15:$Q$54,U$9)</f>
        <v>0</v>
      </c>
      <c r="V17" s="143">
        <f>COUNTIF('5'!$Q$15:$Q$54,V$9)</f>
        <v>0</v>
      </c>
      <c r="W17" s="144">
        <f>COUNTIF('5'!$Q$15:$Q$54,W$9)</f>
        <v>0</v>
      </c>
      <c r="X17" s="145" t="str">
        <f>IF($H17=0,"",SUM('5'!$P$15:$P$54)/$H17)</f>
        <v/>
      </c>
      <c r="Y17" s="146" t="str">
        <f>IF($H17=0,"",SUMSQ('5'!$P$15:$P$54)/$H17)</f>
        <v/>
      </c>
      <c r="Z17" s="147">
        <f>COUNTIF('5'!S$15:S$54,1)</f>
        <v>0</v>
      </c>
      <c r="AA17" s="220"/>
      <c r="AB17" s="210"/>
      <c r="AC17" s="210"/>
      <c r="AD17" s="217"/>
      <c r="AE17" s="181"/>
      <c r="AF17" s="117"/>
      <c r="AG17" s="38"/>
      <c r="AH17" s="66" t="s">
        <v>55</v>
      </c>
      <c r="AI17" s="1" t="s">
        <v>54</v>
      </c>
    </row>
    <row r="18" spans="2:35" ht="17.100000000000001" customHeight="1" x14ac:dyDescent="0.2">
      <c r="B18" s="232" t="str">
        <f>IF(SUM($F18,$H18)=0,"",$E$4)</f>
        <v/>
      </c>
      <c r="C18" s="153" t="str">
        <f>IF('6'!N$1="","",'6'!N$1)</f>
        <v/>
      </c>
      <c r="D18" s="156" t="str">
        <f>IF('6'!D$6="","",'6'!D$6)</f>
        <v/>
      </c>
      <c r="E18" s="157" t="str">
        <f>IF('6'!E$5="","",'6'!E$5)</f>
        <v/>
      </c>
      <c r="F18" s="128">
        <f>COUNTA('6'!B$15:B$54)</f>
        <v>0</v>
      </c>
      <c r="G18" s="168">
        <f>COUNTIF('6'!C$15:C$54,"да")</f>
        <v>0</v>
      </c>
      <c r="H18" s="169">
        <f>COUNTIF('6'!D$15:D$54,"&gt;0")</f>
        <v>0</v>
      </c>
      <c r="I18" s="127">
        <f>COUNTIF('6'!E$15:E$54,I$9)</f>
        <v>0</v>
      </c>
      <c r="J18" s="127">
        <f>COUNTIF('6'!F$15:F$54,J$9)</f>
        <v>0</v>
      </c>
      <c r="K18" s="127">
        <f>COUNTIF('6'!G$15:G$54,K$9)</f>
        <v>0</v>
      </c>
      <c r="L18" s="127">
        <f>COUNTIF('6'!H$15:H$54,L$9)</f>
        <v>0</v>
      </c>
      <c r="M18" s="127">
        <f>COUNTIF('6'!I$15:I$54,M$9)</f>
        <v>0</v>
      </c>
      <c r="N18" s="127">
        <f>COUNTIF('6'!J$15:J$54,N$9)</f>
        <v>0</v>
      </c>
      <c r="O18" s="127">
        <f>COUNTIF('6'!K$15:K$54,O$9)</f>
        <v>0</v>
      </c>
      <c r="P18" s="127">
        <f>COUNTIF('6'!L$15:L$54,P$9)</f>
        <v>0</v>
      </c>
      <c r="Q18" s="127">
        <f>COUNTIF('6'!M$15:M$54,Q$9)</f>
        <v>0</v>
      </c>
      <c r="R18" s="127">
        <f>COUNTIF('6'!N$15:N$54,R$9)</f>
        <v>0</v>
      </c>
      <c r="S18" s="127">
        <f>COUNTIF('6'!O$15:O$54,S$9)</f>
        <v>0</v>
      </c>
      <c r="T18" s="128">
        <f>COUNTIF('6'!$Q$15:$Q$54,T$9)</f>
        <v>0</v>
      </c>
      <c r="U18" s="129">
        <f>COUNTIF('6'!$Q$15:$Q$54,U$9)</f>
        <v>0</v>
      </c>
      <c r="V18" s="129">
        <f>COUNTIF('6'!$Q$15:$Q$54,V$9)</f>
        <v>0</v>
      </c>
      <c r="W18" s="130">
        <f>COUNTIF('6'!$Q$15:$Q$54,W$9)</f>
        <v>0</v>
      </c>
      <c r="X18" s="148" t="str">
        <f>IF($H18=0,"",SUM('6'!$P$15:$P$54)/$H18)</f>
        <v/>
      </c>
      <c r="Y18" s="149" t="str">
        <f>IF($H18=0,"",SUMSQ('6'!$P$15:$P$54)/$H18)</f>
        <v/>
      </c>
      <c r="Z18" s="133">
        <f>COUNTIF('6'!S$15:S$54,1)</f>
        <v>0</v>
      </c>
      <c r="AA18" s="218" t="e">
        <f>SUM(T18:T22)/SUM($H18:$H22)*100</f>
        <v>#DIV/0!</v>
      </c>
      <c r="AB18" s="208" t="e">
        <f>SUM(U18:U22)/SUM($H18:$H22)*100</f>
        <v>#DIV/0!</v>
      </c>
      <c r="AC18" s="208" t="e">
        <f>SUM(V18:V22)/SUM($H18:$H22)*100</f>
        <v>#DIV/0!</v>
      </c>
      <c r="AD18" s="215" t="e">
        <f>SUM(W18:W22)/SUM($H18:$H22)*100</f>
        <v>#DIV/0!</v>
      </c>
      <c r="AE18" s="179" t="e">
        <f>SUM(AA18:AD22)</f>
        <v>#DIV/0!</v>
      </c>
      <c r="AF18" s="117"/>
      <c r="AG18" s="38"/>
      <c r="AH18" s="66" t="s">
        <v>57</v>
      </c>
      <c r="AI18" s="1" t="s">
        <v>56</v>
      </c>
    </row>
    <row r="19" spans="2:35" ht="17.100000000000001" customHeight="1" x14ac:dyDescent="0.2">
      <c r="B19" s="233"/>
      <c r="C19" s="154" t="str">
        <f>IF('7'!N$1="","",'7'!N$1)</f>
        <v/>
      </c>
      <c r="D19" s="156" t="str">
        <f>IF('7'!D$6="","",'7'!D$6)</f>
        <v/>
      </c>
      <c r="E19" s="158" t="str">
        <f>IF('7'!E$5="","",'7'!E$5)</f>
        <v/>
      </c>
      <c r="F19" s="135">
        <f>COUNTA('7'!B$15:B$54)</f>
        <v>0</v>
      </c>
      <c r="G19" s="170">
        <f>COUNTIF('7'!C$15:C$54,"да")</f>
        <v>0</v>
      </c>
      <c r="H19" s="171">
        <f>COUNTIF('7'!D$15:D$54,"&gt;0")</f>
        <v>0</v>
      </c>
      <c r="I19" s="134">
        <f>COUNTIF('7'!E$15:E$54,I$9)</f>
        <v>0</v>
      </c>
      <c r="J19" s="134">
        <f>COUNTIF('7'!F$15:F$54,J$9)</f>
        <v>0</v>
      </c>
      <c r="K19" s="134">
        <f>COUNTIF('7'!G$15:G$54,K$9)</f>
        <v>0</v>
      </c>
      <c r="L19" s="134">
        <f>COUNTIF('7'!H$15:H$54,L$9)</f>
        <v>0</v>
      </c>
      <c r="M19" s="134">
        <f>COUNTIF('7'!I$15:I$54,M$9)</f>
        <v>0</v>
      </c>
      <c r="N19" s="134">
        <f>COUNTIF('7'!J$15:J$54,N$9)</f>
        <v>0</v>
      </c>
      <c r="O19" s="134">
        <f>COUNTIF('7'!K$15:K$54,O$9)</f>
        <v>0</v>
      </c>
      <c r="P19" s="134">
        <f>COUNTIF('7'!L$15:L$54,P$9)</f>
        <v>0</v>
      </c>
      <c r="Q19" s="134">
        <f>COUNTIF('7'!M$15:M$54,Q$9)</f>
        <v>0</v>
      </c>
      <c r="R19" s="134">
        <f>COUNTIF('7'!N$15:N$54,R$9)</f>
        <v>0</v>
      </c>
      <c r="S19" s="134">
        <f>COUNTIF('7'!O$15:O$54,S$9)</f>
        <v>0</v>
      </c>
      <c r="T19" s="135">
        <f>COUNTIF('7'!$Q$15:$Q$54,T$9)</f>
        <v>0</v>
      </c>
      <c r="U19" s="136">
        <f>COUNTIF('7'!$Q$15:$Q$54,U$9)</f>
        <v>0</v>
      </c>
      <c r="V19" s="136">
        <f>COUNTIF('7'!$Q$15:$Q$54,V$9)</f>
        <v>0</v>
      </c>
      <c r="W19" s="137">
        <f>COUNTIF('7'!$Q$15:$Q$54,W$9)</f>
        <v>0</v>
      </c>
      <c r="X19" s="138" t="str">
        <f>IF($H19=0,"",SUM('7'!$P$15:$P$54)/$H19)</f>
        <v/>
      </c>
      <c r="Y19" s="139" t="str">
        <f>IF($H19=0,"",SUMSQ('7'!$P$15:$P$54)/$H19)</f>
        <v/>
      </c>
      <c r="Z19" s="140">
        <f>COUNTIF('7'!S$15:S$54,1)</f>
        <v>0</v>
      </c>
      <c r="AA19" s="219"/>
      <c r="AB19" s="209"/>
      <c r="AC19" s="209"/>
      <c r="AD19" s="216"/>
      <c r="AE19" s="180"/>
      <c r="AF19" s="117"/>
      <c r="AG19" s="38"/>
      <c r="AH19" s="66" t="s">
        <v>58</v>
      </c>
    </row>
    <row r="20" spans="2:35" ht="17.100000000000001" customHeight="1" x14ac:dyDescent="0.2">
      <c r="B20" s="233"/>
      <c r="C20" s="154" t="str">
        <f>IF('8'!N$1="","",'8'!N$1)</f>
        <v/>
      </c>
      <c r="D20" s="156" t="str">
        <f>IF('8'!D$6="","",'8'!D$6)</f>
        <v/>
      </c>
      <c r="E20" s="158" t="str">
        <f>IF('8'!E$5="","",'8'!E$5)</f>
        <v/>
      </c>
      <c r="F20" s="135">
        <f>COUNTA('8'!B$15:B$54)</f>
        <v>0</v>
      </c>
      <c r="G20" s="170">
        <f>COUNTIF('8'!C$15:C$54,"да")</f>
        <v>0</v>
      </c>
      <c r="H20" s="171">
        <f>COUNTIF('8'!D$15:D$54,"&gt;0")</f>
        <v>0</v>
      </c>
      <c r="I20" s="134">
        <f>COUNTIF('8'!E$15:E$54,I$9)</f>
        <v>0</v>
      </c>
      <c r="J20" s="134">
        <f>COUNTIF('8'!F$15:F$54,J$9)</f>
        <v>0</v>
      </c>
      <c r="K20" s="134">
        <f>COUNTIF('8'!G$15:G$54,K$9)</f>
        <v>0</v>
      </c>
      <c r="L20" s="134">
        <f>COUNTIF('8'!H$15:H$54,L$9)</f>
        <v>0</v>
      </c>
      <c r="M20" s="134">
        <f>COUNTIF('8'!I$15:I$54,M$9)</f>
        <v>0</v>
      </c>
      <c r="N20" s="134">
        <f>COUNTIF('8'!J$15:J$54,N$9)</f>
        <v>0</v>
      </c>
      <c r="O20" s="134">
        <f>COUNTIF('8'!K$15:K$54,O$9)</f>
        <v>0</v>
      </c>
      <c r="P20" s="134">
        <f>COUNTIF('8'!L$15:L$54,P$9)</f>
        <v>0</v>
      </c>
      <c r="Q20" s="134">
        <f>COUNTIF('8'!M$15:M$54,Q$9)</f>
        <v>0</v>
      </c>
      <c r="R20" s="134">
        <f>COUNTIF('8'!N$15:N$54,R$9)</f>
        <v>0</v>
      </c>
      <c r="S20" s="134">
        <f>COUNTIF('8'!O$15:O$54,S$9)</f>
        <v>0</v>
      </c>
      <c r="T20" s="135">
        <f>COUNTIF('8'!$Q$15:$Q$54,T$9)</f>
        <v>0</v>
      </c>
      <c r="U20" s="136">
        <f>COUNTIF('8'!$Q$15:$Q$54,U$9)</f>
        <v>0</v>
      </c>
      <c r="V20" s="136">
        <f>COUNTIF('8'!$Q$15:$Q$54,V$9)</f>
        <v>0</v>
      </c>
      <c r="W20" s="137">
        <f>COUNTIF('8'!$Q$15:$Q$54,W$9)</f>
        <v>0</v>
      </c>
      <c r="X20" s="138" t="str">
        <f>IF($H20=0,"",SUM('8'!$P$15:$P$54)/$H20)</f>
        <v/>
      </c>
      <c r="Y20" s="139" t="str">
        <f>IF($H20=0,"",SUMSQ('8'!$P$15:$P$54)/$H20)</f>
        <v/>
      </c>
      <c r="Z20" s="140">
        <f>COUNTIF('8'!S$15:S$54,1)</f>
        <v>0</v>
      </c>
      <c r="AA20" s="219"/>
      <c r="AB20" s="209"/>
      <c r="AC20" s="209"/>
      <c r="AD20" s="216"/>
      <c r="AE20" s="180"/>
      <c r="AF20" s="117"/>
      <c r="AG20" s="38"/>
      <c r="AH20" s="66" t="s">
        <v>59</v>
      </c>
    </row>
    <row r="21" spans="2:35" ht="17.100000000000001" customHeight="1" x14ac:dyDescent="0.2">
      <c r="B21" s="233"/>
      <c r="C21" s="154" t="str">
        <f>IF('9'!N$1="","",'9'!N$1)</f>
        <v/>
      </c>
      <c r="D21" s="156" t="str">
        <f>IF('9'!D$6="","",'9'!D$6)</f>
        <v/>
      </c>
      <c r="E21" s="158" t="str">
        <f>IF('9'!E$5="","",'9'!E$5)</f>
        <v/>
      </c>
      <c r="F21" s="135">
        <f>COUNTA('9'!B$15:B$54)</f>
        <v>0</v>
      </c>
      <c r="G21" s="170">
        <f>COUNTIF('9'!C$15:C$54,"да")</f>
        <v>0</v>
      </c>
      <c r="H21" s="171">
        <f>COUNTIF('9'!D$15:D$54,"&gt;0")</f>
        <v>0</v>
      </c>
      <c r="I21" s="134">
        <f>COUNTIF('9'!E$15:E$54,I$9)</f>
        <v>0</v>
      </c>
      <c r="J21" s="134">
        <f>COUNTIF('9'!F$15:F$54,J$9)</f>
        <v>0</v>
      </c>
      <c r="K21" s="134">
        <f>COUNTIF('9'!G$15:G$54,K$9)</f>
        <v>0</v>
      </c>
      <c r="L21" s="134">
        <f>COUNTIF('9'!H$15:H$54,L$9)</f>
        <v>0</v>
      </c>
      <c r="M21" s="134">
        <f>COUNTIF('9'!I$15:I$54,M$9)</f>
        <v>0</v>
      </c>
      <c r="N21" s="134">
        <f>COUNTIF('9'!J$15:J$54,N$9)</f>
        <v>0</v>
      </c>
      <c r="O21" s="134">
        <f>COUNTIF('9'!K$15:K$54,O$9)</f>
        <v>0</v>
      </c>
      <c r="P21" s="134">
        <f>COUNTIF('9'!L$15:L$54,P$9)</f>
        <v>0</v>
      </c>
      <c r="Q21" s="134">
        <f>COUNTIF('9'!M$15:M$54,Q$9)</f>
        <v>0</v>
      </c>
      <c r="R21" s="134">
        <f>COUNTIF('9'!N$15:N$54,R$9)</f>
        <v>0</v>
      </c>
      <c r="S21" s="134">
        <f>COUNTIF('9'!O$15:O$54,S$9)</f>
        <v>0</v>
      </c>
      <c r="T21" s="135">
        <f>COUNTIF('9'!$Q$15:$Q$54,T$9)</f>
        <v>0</v>
      </c>
      <c r="U21" s="136">
        <f>COUNTIF('9'!$Q$15:$Q$54,U$9)</f>
        <v>0</v>
      </c>
      <c r="V21" s="136">
        <f>COUNTIF('9'!$Q$15:$Q$54,V$9)</f>
        <v>0</v>
      </c>
      <c r="W21" s="137">
        <f>COUNTIF('9'!$Q$15:$Q$54,W$9)</f>
        <v>0</v>
      </c>
      <c r="X21" s="138" t="str">
        <f>IF($H21=0,"",SUM('9'!$P$15:$P$54)/$H21)</f>
        <v/>
      </c>
      <c r="Y21" s="139" t="str">
        <f>IF($H21=0,"",SUMSQ('9'!$P$15:$P$54)/$H21)</f>
        <v/>
      </c>
      <c r="Z21" s="140">
        <f>COUNTIF('9'!S$15:S$54,1)</f>
        <v>0</v>
      </c>
      <c r="AA21" s="219"/>
      <c r="AB21" s="209"/>
      <c r="AC21" s="209"/>
      <c r="AD21" s="216"/>
      <c r="AE21" s="180"/>
      <c r="AF21" s="117"/>
      <c r="AG21" s="38"/>
      <c r="AH21" s="66" t="s">
        <v>60</v>
      </c>
    </row>
    <row r="22" spans="2:35" ht="17.100000000000001" customHeight="1" thickBot="1" x14ac:dyDescent="0.25">
      <c r="B22" s="234"/>
      <c r="C22" s="155" t="str">
        <f>IF('10'!N$1="","",'10'!N$1)</f>
        <v/>
      </c>
      <c r="D22" s="159" t="str">
        <f>IF('10'!D$6="","",'10'!D$6)</f>
        <v/>
      </c>
      <c r="E22" s="160" t="str">
        <f>IF('10'!E$5="","",'10'!E$5)</f>
        <v/>
      </c>
      <c r="F22" s="142">
        <f>COUNTA('10'!B$15:B$54)</f>
        <v>0</v>
      </c>
      <c r="G22" s="172">
        <f>COUNTIF('10'!C$15:C$54,"да")</f>
        <v>0</v>
      </c>
      <c r="H22" s="173">
        <f>COUNTIF('10'!D$15:D$54,"&gt;0")</f>
        <v>0</v>
      </c>
      <c r="I22" s="141">
        <f>COUNTIF('10'!E$15:E$54,I$9)</f>
        <v>0</v>
      </c>
      <c r="J22" s="141">
        <f>COUNTIF('10'!F$15:F$54,J$9)</f>
        <v>0</v>
      </c>
      <c r="K22" s="141">
        <f>COUNTIF('10'!G$15:G$54,K$9)</f>
        <v>0</v>
      </c>
      <c r="L22" s="141">
        <f>COUNTIF('10'!H$15:H$54,L$9)</f>
        <v>0</v>
      </c>
      <c r="M22" s="141">
        <f>COUNTIF('10'!I$15:I$54,M$9)</f>
        <v>0</v>
      </c>
      <c r="N22" s="141">
        <f>COUNTIF('10'!J$15:J$54,N$9)</f>
        <v>0</v>
      </c>
      <c r="O22" s="141">
        <f>COUNTIF('10'!K$15:K$54,O$9)</f>
        <v>0</v>
      </c>
      <c r="P22" s="141">
        <f>COUNTIF('10'!L$15:L$54,P$9)</f>
        <v>0</v>
      </c>
      <c r="Q22" s="141">
        <f>COUNTIF('10'!M$15:M$54,Q$9)</f>
        <v>0</v>
      </c>
      <c r="R22" s="141">
        <f>COUNTIF('10'!N$15:N$54,R$9)</f>
        <v>0</v>
      </c>
      <c r="S22" s="141">
        <f>COUNTIF('10'!O$15:O$54,S$9)</f>
        <v>0</v>
      </c>
      <c r="T22" s="142">
        <f>COUNTIF('10'!$Q$15:$Q$54,T$9)</f>
        <v>0</v>
      </c>
      <c r="U22" s="143">
        <f>COUNTIF('10'!$Q$15:$Q$54,U$9)</f>
        <v>0</v>
      </c>
      <c r="V22" s="143">
        <f>COUNTIF('10'!$Q$15:$Q$54,V$9)</f>
        <v>0</v>
      </c>
      <c r="W22" s="144">
        <f>COUNTIF('10'!$Q$15:$Q$54,W$9)</f>
        <v>0</v>
      </c>
      <c r="X22" s="150" t="str">
        <f>IF($H22=0,"",SUM('10'!$P$15:$P$54)/$H22)</f>
        <v/>
      </c>
      <c r="Y22" s="151" t="str">
        <f>IF($H22=0,"",SUMSQ('10'!$P$15:$P$54)/$H22)</f>
        <v/>
      </c>
      <c r="Z22" s="147">
        <f>COUNTIF('10'!S$15:S$54,1)</f>
        <v>0</v>
      </c>
      <c r="AA22" s="220"/>
      <c r="AB22" s="210"/>
      <c r="AC22" s="210"/>
      <c r="AD22" s="217"/>
      <c r="AE22" s="181"/>
      <c r="AF22" s="117"/>
      <c r="AG22" s="38"/>
      <c r="AH22" s="66" t="s">
        <v>61</v>
      </c>
    </row>
    <row r="23" spans="2:35" ht="17.100000000000001" customHeight="1" x14ac:dyDescent="0.2">
      <c r="B23" s="232" t="str">
        <f>IF(SUM($F23,$H23)=0,"",$E$4)</f>
        <v/>
      </c>
      <c r="C23" s="153" t="str">
        <f>IF('11'!N$1="","",'11'!N$1)</f>
        <v/>
      </c>
      <c r="D23" s="156" t="str">
        <f>IF('11'!D$6="","",'11'!D$6)</f>
        <v/>
      </c>
      <c r="E23" s="157" t="str">
        <f>IF('11'!E$5="","",'11'!E$5)</f>
        <v/>
      </c>
      <c r="F23" s="128">
        <f>COUNTA('11'!B$15:B$54)</f>
        <v>0</v>
      </c>
      <c r="G23" s="168">
        <f>COUNTIF('11'!C$15:C$54,"да")</f>
        <v>0</v>
      </c>
      <c r="H23" s="169">
        <f>COUNTIF('11'!D$15:D$54,"&gt;0")</f>
        <v>0</v>
      </c>
      <c r="I23" s="127">
        <f>COUNTIF('11'!E$15:E$54,I$9)</f>
        <v>0</v>
      </c>
      <c r="J23" s="127">
        <f>COUNTIF('11'!F$15:F$54,J$9)</f>
        <v>0</v>
      </c>
      <c r="K23" s="127">
        <f>COUNTIF('11'!G$15:G$54,K$9)</f>
        <v>0</v>
      </c>
      <c r="L23" s="127">
        <f>COUNTIF('11'!H$15:H$54,L$9)</f>
        <v>0</v>
      </c>
      <c r="M23" s="127">
        <f>COUNTIF('11'!I$15:I$54,M$9)</f>
        <v>0</v>
      </c>
      <c r="N23" s="127">
        <f>COUNTIF('11'!J$15:J$54,N$9)</f>
        <v>0</v>
      </c>
      <c r="O23" s="127">
        <f>COUNTIF('11'!K$15:K$54,O$9)</f>
        <v>0</v>
      </c>
      <c r="P23" s="127">
        <f>COUNTIF('11'!L$15:L$54,P$9)</f>
        <v>0</v>
      </c>
      <c r="Q23" s="127">
        <f>COUNTIF('11'!M$15:M$54,Q$9)</f>
        <v>0</v>
      </c>
      <c r="R23" s="127">
        <f>COUNTIF('11'!N$15:N$54,R$9)</f>
        <v>0</v>
      </c>
      <c r="S23" s="127">
        <f>COUNTIF('11'!O$15:O$54,S$9)</f>
        <v>0</v>
      </c>
      <c r="T23" s="128">
        <f>COUNTIF('11'!$Q$15:$Q$54,T$9)</f>
        <v>0</v>
      </c>
      <c r="U23" s="129">
        <f>COUNTIF('11'!$Q$15:$Q$54,U$9)</f>
        <v>0</v>
      </c>
      <c r="V23" s="129">
        <f>COUNTIF('11'!$Q$15:$Q$54,V$9)</f>
        <v>0</v>
      </c>
      <c r="W23" s="130">
        <f>COUNTIF('11'!$Q$15:$Q$54,W$9)</f>
        <v>0</v>
      </c>
      <c r="X23" s="131" t="str">
        <f>IF($H23=0,"",SUM('11'!$P$15:$P$54)/$H23)</f>
        <v/>
      </c>
      <c r="Y23" s="132" t="str">
        <f>IF($H23=0,"",SUMSQ('11'!$P$15:$P$54)/$H23)</f>
        <v/>
      </c>
      <c r="Z23" s="133">
        <f>COUNTIF('11'!S$15:S$54,1)</f>
        <v>0</v>
      </c>
      <c r="AA23" s="218" t="e">
        <f>SUM(T23:T27)/SUM($H23:$H27)*100</f>
        <v>#DIV/0!</v>
      </c>
      <c r="AB23" s="208" t="e">
        <f>SUM(U23:U27)/SUM($H23:$H27)*100</f>
        <v>#DIV/0!</v>
      </c>
      <c r="AC23" s="208" t="e">
        <f>SUM(V23:V27)/SUM($H23:$H27)*100</f>
        <v>#DIV/0!</v>
      </c>
      <c r="AD23" s="215" t="e">
        <f>SUM(W23:W27)/SUM($H23:$H27)*100</f>
        <v>#DIV/0!</v>
      </c>
      <c r="AE23" s="179" t="e">
        <f>SUM(AA23:AD27)</f>
        <v>#DIV/0!</v>
      </c>
      <c r="AF23" s="117"/>
      <c r="AG23" s="38"/>
      <c r="AH23" s="66" t="s">
        <v>63</v>
      </c>
    </row>
    <row r="24" spans="2:35" ht="17.100000000000001" customHeight="1" x14ac:dyDescent="0.2">
      <c r="B24" s="233"/>
      <c r="C24" s="154" t="str">
        <f>IF('12'!N$1="","",'12'!N$1)</f>
        <v/>
      </c>
      <c r="D24" s="156" t="str">
        <f>IF('12'!D$6="","",'12'!D$6)</f>
        <v/>
      </c>
      <c r="E24" s="158" t="str">
        <f>IF('12'!E$5="","",'12'!E$5)</f>
        <v/>
      </c>
      <c r="F24" s="135">
        <f>COUNTA('12'!B$15:B$54)</f>
        <v>0</v>
      </c>
      <c r="G24" s="170">
        <f>COUNTIF('12'!C$15:C$54,"да")</f>
        <v>0</v>
      </c>
      <c r="H24" s="171">
        <f>COUNTIF('12'!D$15:D$54,"&gt;0")</f>
        <v>0</v>
      </c>
      <c r="I24" s="134">
        <f>COUNTIF('12'!E$15:E$54,I$9)</f>
        <v>0</v>
      </c>
      <c r="J24" s="134">
        <f>COUNTIF('12'!F$15:F$54,J$9)</f>
        <v>0</v>
      </c>
      <c r="K24" s="134">
        <f>COUNTIF('12'!G$15:G$54,K$9)</f>
        <v>0</v>
      </c>
      <c r="L24" s="134">
        <f>COUNTIF('12'!H$15:H$54,L$9)</f>
        <v>0</v>
      </c>
      <c r="M24" s="134">
        <f>COUNTIF('12'!I$15:I$54,M$9)</f>
        <v>0</v>
      </c>
      <c r="N24" s="134">
        <f>COUNTIF('12'!J$15:J$54,N$9)</f>
        <v>0</v>
      </c>
      <c r="O24" s="134">
        <f>COUNTIF('12'!K$15:K$54,O$9)</f>
        <v>0</v>
      </c>
      <c r="P24" s="134">
        <f>COUNTIF('12'!L$15:L$54,P$9)</f>
        <v>0</v>
      </c>
      <c r="Q24" s="134">
        <f>COUNTIF('12'!M$15:M$54,Q$9)</f>
        <v>0</v>
      </c>
      <c r="R24" s="134">
        <f>COUNTIF('12'!N$15:N$54,R$9)</f>
        <v>0</v>
      </c>
      <c r="S24" s="134">
        <f>COUNTIF('12'!O$15:O$54,S$9)</f>
        <v>0</v>
      </c>
      <c r="T24" s="135">
        <f>COUNTIF('12'!$Q$15:$Q$54,T$9)</f>
        <v>0</v>
      </c>
      <c r="U24" s="136">
        <f>COUNTIF('12'!$Q$15:$Q$54,U$9)</f>
        <v>0</v>
      </c>
      <c r="V24" s="136">
        <f>COUNTIF('12'!$Q$15:$Q$54,V$9)</f>
        <v>0</v>
      </c>
      <c r="W24" s="137">
        <f>COUNTIF('12'!$Q$15:$Q$54,W$9)</f>
        <v>0</v>
      </c>
      <c r="X24" s="138" t="str">
        <f>IF($H24=0,"",SUM('12'!$P$15:$P$54)/$H24)</f>
        <v/>
      </c>
      <c r="Y24" s="139" t="str">
        <f>IF($H24=0,"",SUMSQ('12'!$P$15:$P$54)/$H24)</f>
        <v/>
      </c>
      <c r="Z24" s="140">
        <f>COUNTIF('12'!S$15:S$54,1)</f>
        <v>0</v>
      </c>
      <c r="AA24" s="219"/>
      <c r="AB24" s="209"/>
      <c r="AC24" s="209"/>
      <c r="AD24" s="216"/>
      <c r="AE24" s="180"/>
      <c r="AF24" s="117"/>
      <c r="AG24" s="38"/>
      <c r="AH24" s="66" t="s">
        <v>62</v>
      </c>
    </row>
    <row r="25" spans="2:35" ht="17.100000000000001" customHeight="1" x14ac:dyDescent="0.2">
      <c r="B25" s="233"/>
      <c r="C25" s="154" t="str">
        <f>IF('13'!N$1="","",'13'!N$1)</f>
        <v/>
      </c>
      <c r="D25" s="156" t="str">
        <f>IF('13'!D$6="","",'13'!D$6)</f>
        <v/>
      </c>
      <c r="E25" s="158" t="str">
        <f>IF('13'!E$5="","",'13'!E$5)</f>
        <v/>
      </c>
      <c r="F25" s="135">
        <f>COUNTA('13'!B$15:B$54)</f>
        <v>0</v>
      </c>
      <c r="G25" s="170">
        <f>COUNTIF('13'!C$15:C$54,"да")</f>
        <v>0</v>
      </c>
      <c r="H25" s="171">
        <f>COUNTIF('13'!D$15:D$54,"&gt;0")</f>
        <v>0</v>
      </c>
      <c r="I25" s="134">
        <f>COUNTIF('13'!E$15:E$54,I$9)</f>
        <v>0</v>
      </c>
      <c r="J25" s="134">
        <f>COUNTIF('13'!F$15:F$54,J$9)</f>
        <v>0</v>
      </c>
      <c r="K25" s="134">
        <f>COUNTIF('13'!G$15:G$54,K$9)</f>
        <v>0</v>
      </c>
      <c r="L25" s="134">
        <f>COUNTIF('13'!H$15:H$54,L$9)</f>
        <v>0</v>
      </c>
      <c r="M25" s="134">
        <f>COUNTIF('13'!I$15:I$54,M$9)</f>
        <v>0</v>
      </c>
      <c r="N25" s="134">
        <f>COUNTIF('13'!J$15:J$54,N$9)</f>
        <v>0</v>
      </c>
      <c r="O25" s="134">
        <f>COUNTIF('13'!K$15:K$54,O$9)</f>
        <v>0</v>
      </c>
      <c r="P25" s="134">
        <f>COUNTIF('13'!L$15:L$54,P$9)</f>
        <v>0</v>
      </c>
      <c r="Q25" s="134">
        <f>COUNTIF('13'!M$15:M$54,Q$9)</f>
        <v>0</v>
      </c>
      <c r="R25" s="134">
        <f>COUNTIF('13'!N$15:N$54,R$9)</f>
        <v>0</v>
      </c>
      <c r="S25" s="134">
        <f>COUNTIF('13'!O$15:O$54,S$9)</f>
        <v>0</v>
      </c>
      <c r="T25" s="135">
        <f>COUNTIF('13'!$Q$15:$Q$54,T$9)</f>
        <v>0</v>
      </c>
      <c r="U25" s="136">
        <f>COUNTIF('13'!$Q$15:$Q$54,U$9)</f>
        <v>0</v>
      </c>
      <c r="V25" s="136">
        <f>COUNTIF('13'!$Q$15:$Q$54,V$9)</f>
        <v>0</v>
      </c>
      <c r="W25" s="137">
        <f>COUNTIF('13'!$Q$15:$Q$54,W$9)</f>
        <v>0</v>
      </c>
      <c r="X25" s="138" t="str">
        <f>IF($H25=0,"",SUM('13'!$P$15:$P$54)/$H25)</f>
        <v/>
      </c>
      <c r="Y25" s="139" t="str">
        <f>IF($H25=0,"",SUMSQ('13'!$P$15:$P$54)/$H25)</f>
        <v/>
      </c>
      <c r="Z25" s="140">
        <f>COUNTIF('13'!S$15:S$54,1)</f>
        <v>0</v>
      </c>
      <c r="AA25" s="219"/>
      <c r="AB25" s="209"/>
      <c r="AC25" s="209"/>
      <c r="AD25" s="216"/>
      <c r="AE25" s="180"/>
      <c r="AF25" s="117"/>
      <c r="AG25" s="38"/>
      <c r="AH25" s="66" t="s">
        <v>64</v>
      </c>
    </row>
    <row r="26" spans="2:35" ht="16.5" customHeight="1" x14ac:dyDescent="0.2">
      <c r="B26" s="233"/>
      <c r="C26" s="154" t="str">
        <f>IF('14'!N$1="","",'14'!N$1)</f>
        <v/>
      </c>
      <c r="D26" s="156" t="str">
        <f>IF('14'!D$6="","",'14'!D$6)</f>
        <v/>
      </c>
      <c r="E26" s="158" t="str">
        <f>IF('14'!E$5="","",'14'!E$5)</f>
        <v/>
      </c>
      <c r="F26" s="135">
        <f>COUNTA('14'!B$15:B$54)</f>
        <v>0</v>
      </c>
      <c r="G26" s="170">
        <f>COUNTIF('14'!C$15:C$54,"да")</f>
        <v>0</v>
      </c>
      <c r="H26" s="171">
        <f>COUNTIF('14'!D$15:D$54,"&gt;0")</f>
        <v>0</v>
      </c>
      <c r="I26" s="134">
        <f>COUNTIF('14'!E$15:E$54,I$9)</f>
        <v>0</v>
      </c>
      <c r="J26" s="134">
        <f>COUNTIF('14'!F$15:F$54,J$9)</f>
        <v>0</v>
      </c>
      <c r="K26" s="134">
        <f>COUNTIF('14'!G$15:G$54,K$9)</f>
        <v>0</v>
      </c>
      <c r="L26" s="134">
        <f>COUNTIF('14'!H$15:H$54,L$9)</f>
        <v>0</v>
      </c>
      <c r="M26" s="134">
        <f>COUNTIF('14'!I$15:I$54,M$9)</f>
        <v>0</v>
      </c>
      <c r="N26" s="134">
        <f>COUNTIF('14'!J$15:J$54,N$9)</f>
        <v>0</v>
      </c>
      <c r="O26" s="134">
        <f>COUNTIF('14'!K$15:K$54,O$9)</f>
        <v>0</v>
      </c>
      <c r="P26" s="134">
        <f>COUNTIF('14'!L$15:L$54,P$9)</f>
        <v>0</v>
      </c>
      <c r="Q26" s="134">
        <f>COUNTIF('14'!M$15:M$54,Q$9)</f>
        <v>0</v>
      </c>
      <c r="R26" s="134">
        <f>COUNTIF('14'!N$15:N$54,R$9)</f>
        <v>0</v>
      </c>
      <c r="S26" s="134">
        <f>COUNTIF('14'!O$15:O$54,S$9)</f>
        <v>0</v>
      </c>
      <c r="T26" s="135">
        <f>COUNTIF('14'!$Q$15:$Q$54,T$9)</f>
        <v>0</v>
      </c>
      <c r="U26" s="136">
        <f>COUNTIF('14'!$Q$15:$Q$54,U$9)</f>
        <v>0</v>
      </c>
      <c r="V26" s="136">
        <f>COUNTIF('14'!$Q$15:$Q$54,V$9)</f>
        <v>0</v>
      </c>
      <c r="W26" s="137">
        <f>COUNTIF('14'!$Q$15:$Q$54,W$9)</f>
        <v>0</v>
      </c>
      <c r="X26" s="138" t="str">
        <f>IF($H26=0,"",SUM('14'!$P$15:$P$54)/$H26)</f>
        <v/>
      </c>
      <c r="Y26" s="139" t="str">
        <f>IF($H26=0,"",SUMSQ('14'!$P$15:$P$54)/$H26)</f>
        <v/>
      </c>
      <c r="Z26" s="140">
        <f>COUNTIF('14'!S$15:S$54,1)</f>
        <v>0</v>
      </c>
      <c r="AA26" s="219"/>
      <c r="AB26" s="209"/>
      <c r="AC26" s="209"/>
      <c r="AD26" s="216"/>
      <c r="AE26" s="180"/>
      <c r="AF26" s="117"/>
      <c r="AG26" s="38"/>
      <c r="AH26" s="66" t="s">
        <v>65</v>
      </c>
    </row>
    <row r="27" spans="2:35" ht="17.100000000000001" customHeight="1" thickBot="1" x14ac:dyDescent="0.25">
      <c r="B27" s="234"/>
      <c r="C27" s="155" t="str">
        <f>IF('15'!N$1="","",'15'!N$1)</f>
        <v/>
      </c>
      <c r="D27" s="159" t="str">
        <f>IF('15'!D$6="","",'15'!D$6)</f>
        <v/>
      </c>
      <c r="E27" s="160" t="str">
        <f>IF('15'!E$5="","",'15'!E$5)</f>
        <v/>
      </c>
      <c r="F27" s="142">
        <f>COUNTA('15'!B$15:B$54)</f>
        <v>0</v>
      </c>
      <c r="G27" s="172">
        <f>COUNTIF('15'!C$15:C$54,"да")</f>
        <v>0</v>
      </c>
      <c r="H27" s="173">
        <f>COUNTIF('15'!D$15:D$54,"&gt;0")</f>
        <v>0</v>
      </c>
      <c r="I27" s="141">
        <f>COUNTIF('15'!E$15:E$54,I$9)</f>
        <v>0</v>
      </c>
      <c r="J27" s="141">
        <f>COUNTIF('15'!F$15:F$54,J$9)</f>
        <v>0</v>
      </c>
      <c r="K27" s="141">
        <f>COUNTIF('15'!G$15:G$54,K$9)</f>
        <v>0</v>
      </c>
      <c r="L27" s="141">
        <f>COUNTIF('15'!H$15:H$54,L$9)</f>
        <v>0</v>
      </c>
      <c r="M27" s="141">
        <f>COUNTIF('15'!I$15:I$54,M$9)</f>
        <v>0</v>
      </c>
      <c r="N27" s="141">
        <f>COUNTIF('15'!J$15:J$54,N$9)</f>
        <v>0</v>
      </c>
      <c r="O27" s="141">
        <f>COUNTIF('15'!K$15:K$54,O$9)</f>
        <v>0</v>
      </c>
      <c r="P27" s="141">
        <f>COUNTIF('15'!L$15:L$54,P$9)</f>
        <v>0</v>
      </c>
      <c r="Q27" s="141">
        <f>COUNTIF('15'!M$15:M$54,Q$9)</f>
        <v>0</v>
      </c>
      <c r="R27" s="141">
        <f>COUNTIF('15'!N$15:N$54,R$9)</f>
        <v>0</v>
      </c>
      <c r="S27" s="141">
        <f>COUNTIF('15'!O$15:O$54,S$9)</f>
        <v>0</v>
      </c>
      <c r="T27" s="142">
        <f>COUNTIF('15'!$Q$15:$Q$54,T$9)</f>
        <v>0</v>
      </c>
      <c r="U27" s="143">
        <f>COUNTIF('15'!$Q$15:$Q$54,U$9)</f>
        <v>0</v>
      </c>
      <c r="V27" s="143">
        <f>COUNTIF('15'!$Q$15:$Q$54,V$9)</f>
        <v>0</v>
      </c>
      <c r="W27" s="144">
        <f>COUNTIF('15'!$Q$15:$Q$54,W$9)</f>
        <v>0</v>
      </c>
      <c r="X27" s="150" t="str">
        <f>IF($H27=0,"",SUM('15'!$P$15:$P$54)/$H27)</f>
        <v/>
      </c>
      <c r="Y27" s="151" t="str">
        <f>IF($H27=0,"",SUMSQ('15'!$P$15:$P$54)/$H27)</f>
        <v/>
      </c>
      <c r="Z27" s="152">
        <f>COUNTIF('15'!S$15:S$54,1)</f>
        <v>0</v>
      </c>
      <c r="AA27" s="220"/>
      <c r="AB27" s="210"/>
      <c r="AC27" s="210"/>
      <c r="AD27" s="217"/>
      <c r="AE27" s="181"/>
      <c r="AF27" s="117"/>
      <c r="AG27" s="38"/>
      <c r="AH27" s="66" t="s">
        <v>36</v>
      </c>
    </row>
    <row r="28" spans="2:35" ht="17.100000000000001" customHeight="1" x14ac:dyDescent="0.2">
      <c r="AG28" s="38"/>
      <c r="AH28" s="66" t="s">
        <v>66</v>
      </c>
    </row>
    <row r="29" spans="2:35" ht="17.100000000000001" customHeight="1" x14ac:dyDescent="0.3">
      <c r="B29" s="42" t="s">
        <v>84</v>
      </c>
      <c r="AG29" s="38"/>
      <c r="AH29" s="66" t="s">
        <v>67</v>
      </c>
    </row>
    <row r="30" spans="2:35" ht="17.100000000000001" customHeight="1" x14ac:dyDescent="0.2">
      <c r="B30" s="1" t="s">
        <v>85</v>
      </c>
      <c r="AG30" s="38"/>
      <c r="AH30" s="66" t="s">
        <v>68</v>
      </c>
    </row>
    <row r="31" spans="2:35" ht="17.100000000000001" customHeight="1" x14ac:dyDescent="0.2">
      <c r="AG31" s="38"/>
      <c r="AH31" s="66" t="s">
        <v>69</v>
      </c>
    </row>
    <row r="32" spans="2:35" ht="17.100000000000001" customHeight="1" x14ac:dyDescent="0.2">
      <c r="AG32" s="38"/>
      <c r="AH32" s="66" t="s">
        <v>70</v>
      </c>
    </row>
    <row r="33" spans="33:34" ht="17.100000000000001" customHeight="1" x14ac:dyDescent="0.2">
      <c r="AG33" s="38"/>
      <c r="AH33" s="66" t="s">
        <v>71</v>
      </c>
    </row>
    <row r="34" spans="33:34" ht="17.100000000000001" customHeight="1" x14ac:dyDescent="0.2">
      <c r="AG34" s="38"/>
      <c r="AH34" s="66" t="s">
        <v>119</v>
      </c>
    </row>
    <row r="35" spans="33:34" ht="17.100000000000001" customHeight="1" x14ac:dyDescent="0.2">
      <c r="AG35" s="38"/>
      <c r="AH35" s="66" t="s">
        <v>72</v>
      </c>
    </row>
    <row r="36" spans="33:34" ht="17.100000000000001" customHeight="1" x14ac:dyDescent="0.2">
      <c r="AG36" s="38"/>
      <c r="AH36" s="66" t="s">
        <v>73</v>
      </c>
    </row>
    <row r="37" spans="33:34" ht="17.100000000000001" customHeight="1" x14ac:dyDescent="0.2">
      <c r="AG37" s="38"/>
      <c r="AH37" s="66" t="s">
        <v>74</v>
      </c>
    </row>
    <row r="38" spans="33:34" ht="17.100000000000001" customHeight="1" x14ac:dyDescent="0.2">
      <c r="AG38" s="38"/>
      <c r="AH38" s="66" t="s">
        <v>75</v>
      </c>
    </row>
    <row r="39" spans="33:34" ht="17.100000000000001" customHeight="1" x14ac:dyDescent="0.2">
      <c r="AG39" s="38"/>
      <c r="AH39" s="66" t="s">
        <v>76</v>
      </c>
    </row>
    <row r="40" spans="33:34" ht="17.100000000000001" customHeight="1" x14ac:dyDescent="0.2">
      <c r="AG40" s="38"/>
      <c r="AH40" s="66" t="s">
        <v>77</v>
      </c>
    </row>
    <row r="41" spans="33:34" ht="17.100000000000001" customHeight="1" x14ac:dyDescent="0.2">
      <c r="AG41" s="38"/>
      <c r="AH41" s="66" t="s">
        <v>78</v>
      </c>
    </row>
    <row r="42" spans="33:34" ht="17.100000000000001" customHeight="1" x14ac:dyDescent="0.2">
      <c r="AG42" s="38"/>
      <c r="AH42" s="66" t="s">
        <v>79</v>
      </c>
    </row>
    <row r="43" spans="33:34" ht="17.100000000000001" customHeight="1" x14ac:dyDescent="0.2">
      <c r="AG43" s="38"/>
      <c r="AH43" s="66" t="s">
        <v>81</v>
      </c>
    </row>
    <row r="44" spans="33:34" ht="17.100000000000001" customHeight="1" x14ac:dyDescent="0.2">
      <c r="AG44" s="38"/>
      <c r="AH44" s="66" t="s">
        <v>80</v>
      </c>
    </row>
    <row r="45" spans="33:34" ht="17.100000000000001" customHeight="1" x14ac:dyDescent="0.2">
      <c r="AG45" s="38"/>
      <c r="AH45" s="66" t="s">
        <v>82</v>
      </c>
    </row>
    <row r="46" spans="33:34" ht="17.100000000000001" customHeight="1" x14ac:dyDescent="0.2">
      <c r="AG46" s="38"/>
    </row>
    <row r="47" spans="33:34" ht="17.100000000000001" customHeight="1" x14ac:dyDescent="0.2"/>
    <row r="48" spans="33:34" ht="17.100000000000001" customHeight="1" x14ac:dyDescent="0.2"/>
    <row r="49" ht="17.100000000000001" customHeight="1" x14ac:dyDescent="0.2"/>
    <row r="50" ht="17.100000000000001" customHeight="1" x14ac:dyDescent="0.2"/>
    <row r="51" ht="17.100000000000001" customHeight="1" x14ac:dyDescent="0.2"/>
    <row r="52" ht="17.100000000000001" customHeight="1" x14ac:dyDescent="0.2"/>
  </sheetData>
  <sheetProtection formatColumns="0" formatRows="0"/>
  <mergeCells count="55">
    <mergeCell ref="B13:B17"/>
    <mergeCell ref="B18:B22"/>
    <mergeCell ref="B23:B27"/>
    <mergeCell ref="B3:D3"/>
    <mergeCell ref="E3:H3"/>
    <mergeCell ref="E4:H4"/>
    <mergeCell ref="B4:D4"/>
    <mergeCell ref="E11:E12"/>
    <mergeCell ref="F11:F12"/>
    <mergeCell ref="G11:G12"/>
    <mergeCell ref="H11:H12"/>
    <mergeCell ref="B11:B12"/>
    <mergeCell ref="C11:C12"/>
    <mergeCell ref="D11:D12"/>
    <mergeCell ref="W4:AD4"/>
    <mergeCell ref="B5:E8"/>
    <mergeCell ref="F5:F7"/>
    <mergeCell ref="G5:G7"/>
    <mergeCell ref="H5:H7"/>
    <mergeCell ref="T11:W11"/>
    <mergeCell ref="AA11:AD11"/>
    <mergeCell ref="X5:X7"/>
    <mergeCell ref="T5:W7"/>
    <mergeCell ref="I7:S7"/>
    <mergeCell ref="I11:S11"/>
    <mergeCell ref="Y5:Y7"/>
    <mergeCell ref="AE23:AE27"/>
    <mergeCell ref="AE13:AE17"/>
    <mergeCell ref="AC13:AC17"/>
    <mergeCell ref="AD13:AD17"/>
    <mergeCell ref="AA23:AA27"/>
    <mergeCell ref="AB23:AB27"/>
    <mergeCell ref="AA13:AA17"/>
    <mergeCell ref="AD23:AD27"/>
    <mergeCell ref="AC23:AC27"/>
    <mergeCell ref="AC18:AC22"/>
    <mergeCell ref="AA18:AA22"/>
    <mergeCell ref="AB18:AB22"/>
    <mergeCell ref="AD18:AD22"/>
    <mergeCell ref="AF5:AF7"/>
    <mergeCell ref="AE18:AE22"/>
    <mergeCell ref="B1:AD1"/>
    <mergeCell ref="B2:S2"/>
    <mergeCell ref="T2:AD2"/>
    <mergeCell ref="I3:S3"/>
    <mergeCell ref="T3:AD3"/>
    <mergeCell ref="I4:S4"/>
    <mergeCell ref="T4:V4"/>
    <mergeCell ref="AE3:AF4"/>
    <mergeCell ref="AE5:AE7"/>
    <mergeCell ref="AA5:AD7"/>
    <mergeCell ref="I5:S5"/>
    <mergeCell ref="AB13:AB17"/>
    <mergeCell ref="Z11:Z12"/>
    <mergeCell ref="Z5:Z7"/>
  </mergeCells>
  <conditionalFormatting sqref="AA13:AD27">
    <cfRule type="cellIs" dxfId="101" priority="211" stopIfTrue="1" operator="greaterThan">
      <formula>100</formula>
    </cfRule>
  </conditionalFormatting>
  <conditionalFormatting sqref="AE13:AE27">
    <cfRule type="cellIs" dxfId="100" priority="206" stopIfTrue="1" operator="notEqual">
      <formula>100</formula>
    </cfRule>
  </conditionalFormatting>
  <conditionalFormatting sqref="Z13:Z27 I13:W27">
    <cfRule type="cellIs" dxfId="99" priority="202" stopIfTrue="1" operator="greaterThan">
      <formula>$H13</formula>
    </cfRule>
  </conditionalFormatting>
  <conditionalFormatting sqref="F8">
    <cfRule type="expression" dxfId="98" priority="175" stopIfTrue="1">
      <formula>OR($F8&lt;$G8,$F8&lt;$H8)</formula>
    </cfRule>
  </conditionalFormatting>
  <conditionalFormatting sqref="T3 W4:Y4 AJ3 E3">
    <cfRule type="containsBlanks" dxfId="97" priority="212" stopIfTrue="1">
      <formula>LEN(TRIM(E3))=0</formula>
    </cfRule>
  </conditionalFormatting>
  <conditionalFormatting sqref="G8">
    <cfRule type="cellIs" dxfId="96" priority="73" stopIfTrue="1" operator="lessThan">
      <formula>$H8</formula>
    </cfRule>
  </conditionalFormatting>
  <conditionalFormatting sqref="Z13:Z27">
    <cfRule type="cellIs" dxfId="95" priority="72" stopIfTrue="1" operator="greaterThan">
      <formula>0</formula>
    </cfRule>
  </conditionalFormatting>
  <conditionalFormatting sqref="B13 B18 B23">
    <cfRule type="expression" dxfId="94" priority="71" stopIfTrue="1">
      <formula>OR(AND(B13&lt;&gt;"",$B13&lt;&gt;$E$4,$B$4="Название ОО"),AND(B13="",SUM($F13,$H13)&gt;0))</formula>
    </cfRule>
  </conditionalFormatting>
  <conditionalFormatting sqref="F13:F27">
    <cfRule type="expression" dxfId="93" priority="36" stopIfTrue="1">
      <formula>OR($F13&lt;$G13,$F13&lt;$H13)</formula>
    </cfRule>
  </conditionalFormatting>
  <conditionalFormatting sqref="D13:D27">
    <cfRule type="expression" dxfId="92" priority="35" stopIfTrue="1">
      <formula>AND($C13&lt;&gt;"",$D13="")</formula>
    </cfRule>
  </conditionalFormatting>
  <conditionalFormatting sqref="G13:G27">
    <cfRule type="cellIs" dxfId="91" priority="34" stopIfTrue="1" operator="lessThan">
      <formula>$H13</formula>
    </cfRule>
  </conditionalFormatting>
  <conditionalFormatting sqref="Y13:Y27">
    <cfRule type="expression" dxfId="90" priority="7" stopIfTrue="1">
      <formula>Y13&lt;(X13*X13)</formula>
    </cfRule>
  </conditionalFormatting>
  <conditionalFormatting sqref="I12:S12">
    <cfRule type="expression" dxfId="89" priority="40" stopIfTrue="1">
      <formula>MOD(COUNTIF($I$9:I$9,1),2)=0</formula>
    </cfRule>
  </conditionalFormatting>
  <conditionalFormatting sqref="E4">
    <cfRule type="cellIs" dxfId="88" priority="3" stopIfTrue="1" operator="equal">
      <formula>"Введите название ОО в эту ячейку"</formula>
    </cfRule>
    <cfRule type="containsBlanks" dxfId="87" priority="4" stopIfTrue="1">
      <formula>LEN(TRIM(E4))=0</formula>
    </cfRule>
  </conditionalFormatting>
  <conditionalFormatting sqref="X13:X27">
    <cfRule type="expression" dxfId="86" priority="2" stopIfTrue="1">
      <formula>AND($H13&gt;0,X13="")</formula>
    </cfRule>
    <cfRule type="expression" dxfId="85" priority="8" stopIfTrue="1">
      <formula>IF($H13=0,0,ABS(X13-SUMPRODUCT($I13:S13,$I$9:S$9)/$H13)&gt;0.5)</formula>
    </cfRule>
  </conditionalFormatting>
  <conditionalFormatting sqref="X13:Y27">
    <cfRule type="expression" dxfId="84" priority="331" stopIfTrue="1">
      <formula>AND(COUNTIF($C13:$E13,"")=3,SUM($F13:$S13)=0)</formula>
    </cfRule>
  </conditionalFormatting>
  <conditionalFormatting sqref="Z13:Z27 C13:W27">
    <cfRule type="expression" dxfId="83" priority="332" stopIfTrue="1">
      <formula>AND(COUNTIF($C13:$E13,"")=3,SUM($F13:$Z13)=0)</formula>
    </cfRule>
  </conditionalFormatting>
  <conditionalFormatting sqref="I13:S27">
    <cfRule type="expression" dxfId="82" priority="335" stopIfTrue="1">
      <formula>SUMIFS($I13:$S13,$I$10:$S$10,I$10)&gt;$H13</formula>
    </cfRule>
    <cfRule type="expression" dxfId="81" priority="336">
      <formula>MOD(COUNTIF($I$9:I$9,1),2)=0</formula>
    </cfRule>
  </conditionalFormatting>
  <conditionalFormatting sqref="H13:H27">
    <cfRule type="expression" dxfId="80" priority="341" stopIfTrue="1">
      <formula>AND(SUM($T13:$W13)&lt;&gt;$H13,COUNT($T13:$W13)&gt;0)</formula>
    </cfRule>
  </conditionalFormatting>
  <conditionalFormatting sqref="C13:C27">
    <cfRule type="expression" dxfId="79" priority="342" stopIfTrue="1">
      <formula>AND(SUM($D13:$W13)&gt;0,$C13="")</formula>
    </cfRule>
  </conditionalFormatting>
  <conditionalFormatting sqref="Z13 Z23 Z18 C18:W18 C23:W23 C13:W13">
    <cfRule type="expression" dxfId="78" priority="343" stopIfTrue="1">
      <formula>AND(COUNTA($C14:$W17)&gt;0,COUNTA($C13:$W13)=0)</formula>
    </cfRule>
  </conditionalFormatting>
  <conditionalFormatting sqref="T13:W27">
    <cfRule type="expression" dxfId="77" priority="355">
      <formula>SUM($T13:$W13)&gt;$H13</formula>
    </cfRule>
  </conditionalFormatting>
  <conditionalFormatting sqref="I6:S6">
    <cfRule type="cellIs" dxfId="76" priority="356" stopIfTrue="1" operator="greaterThan">
      <formula>100</formula>
    </cfRule>
    <cfRule type="expression" dxfId="75" priority="357" stopIfTrue="1">
      <formula>SUMIFS($I6:$S6,$I$10:$S$10,I$10)&gt;100</formula>
    </cfRule>
  </conditionalFormatting>
  <dataValidations count="4">
    <dataValidation type="whole" operator="greaterThanOrEqual" allowBlank="1" showInputMessage="1" showErrorMessage="1" prompt="Введите целое число" sqref="Z13:Z27 F13:W27">
      <formula1>0</formula1>
    </dataValidation>
    <dataValidation type="decimal" operator="greaterThanOrEqual" allowBlank="1" showInputMessage="1" showErrorMessage="1" sqref="X13:Y27">
      <formula1>0</formula1>
    </dataValidation>
    <dataValidation type="list" allowBlank="1" showInputMessage="1" showErrorMessage="1" sqref="E3:H3">
      <formula1>$AH$1:$AH$45</formula1>
    </dataValidation>
    <dataValidation type="list" errorStyle="warning" allowBlank="1" showInputMessage="1" showErrorMessage="1" prompt="Выберите тип класса из списка" sqref="D13:D27">
      <formula1>$AI$3:$AI$9</formula1>
    </dataValidation>
  </dataValidations>
  <pageMargins left="0.70866141732283472" right="0.70866141732283472" top="0.74803149606299213" bottom="0.74803149606299213" header="0.31496062992125984" footer="0.31496062992125984"/>
  <pageSetup paperSize="9" scale="72" fitToWidth="3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9">
    <pageSetUpPr fitToPage="1"/>
  </sheetPr>
  <dimension ref="A1:S59"/>
  <sheetViews>
    <sheetView view="pageBreakPreview" zoomScale="90" zoomScaleSheetLayoutView="90" workbookViewId="0">
      <selection activeCell="R15" sqref="R15:R54"/>
    </sheetView>
  </sheetViews>
  <sheetFormatPr defaultRowHeight="15" x14ac:dyDescent="0.25"/>
  <cols>
    <col min="1" max="1" width="9.140625" style="9"/>
    <col min="2" max="2" width="19.140625" style="9" customWidth="1"/>
    <col min="3" max="3" width="8.28515625" style="9" hidden="1" customWidth="1"/>
    <col min="4" max="4" width="7.5703125" style="9" customWidth="1"/>
    <col min="5" max="15" width="6.140625" style="9" customWidth="1"/>
    <col min="16" max="16" width="6.5703125" style="9" customWidth="1"/>
    <col min="17" max="17" width="12.5703125" style="9" customWidth="1"/>
    <col min="18" max="18" width="17.7109375" style="9" customWidth="1"/>
    <col min="19" max="19" width="12.7109375" style="9" hidden="1" customWidth="1"/>
    <col min="20" max="16384" width="9.140625" style="9"/>
  </cols>
  <sheetData>
    <row r="1" spans="1:19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68" t="s">
        <v>135</v>
      </c>
      <c r="N1" s="100"/>
      <c r="O1" s="33" t="s">
        <v>16</v>
      </c>
      <c r="P1" s="101"/>
      <c r="R1" s="37" t="s">
        <v>0</v>
      </c>
    </row>
    <row r="2" spans="1:19" x14ac:dyDescent="0.25">
      <c r="A2" s="34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S2" s="9" t="s">
        <v>8</v>
      </c>
    </row>
    <row r="3" spans="1:19" x14ac:dyDescent="0.25">
      <c r="A3" s="33"/>
      <c r="B3" s="33"/>
      <c r="C3" s="35"/>
      <c r="D3" s="35" t="s">
        <v>5</v>
      </c>
      <c r="E3" s="36" t="s">
        <v>134</v>
      </c>
      <c r="F3" s="36"/>
      <c r="G3" s="36"/>
      <c r="H3" s="36"/>
      <c r="I3" s="122"/>
      <c r="J3" s="122"/>
      <c r="K3" s="122"/>
      <c r="L3" s="33"/>
      <c r="M3" s="33"/>
      <c r="N3" s="33"/>
      <c r="O3" s="33"/>
      <c r="P3" s="33"/>
      <c r="Q3" s="33"/>
      <c r="R3" s="33"/>
      <c r="S3" s="9" t="s">
        <v>24</v>
      </c>
    </row>
    <row r="4" spans="1:19" x14ac:dyDescent="0.25">
      <c r="A4" s="34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9" t="s">
        <v>109</v>
      </c>
    </row>
    <row r="5" spans="1:19" x14ac:dyDescent="0.25">
      <c r="A5" s="45"/>
      <c r="B5" s="45"/>
      <c r="C5" s="45"/>
      <c r="D5" s="35" t="s">
        <v>108</v>
      </c>
      <c r="E5" s="99"/>
      <c r="F5" s="36"/>
      <c r="G5" s="36"/>
      <c r="H5" s="36"/>
      <c r="I5" s="122"/>
      <c r="J5" s="122"/>
      <c r="K5" s="122"/>
      <c r="L5" s="33"/>
      <c r="M5" s="33"/>
      <c r="N5" s="33"/>
      <c r="O5" s="33"/>
      <c r="P5" s="11" t="s">
        <v>14</v>
      </c>
      <c r="Q5" s="11" t="s">
        <v>99</v>
      </c>
      <c r="S5" s="9" t="s">
        <v>110</v>
      </c>
    </row>
    <row r="6" spans="1:19" x14ac:dyDescent="0.25">
      <c r="A6" s="12"/>
      <c r="B6" s="60" t="s">
        <v>8</v>
      </c>
      <c r="D6" s="99"/>
      <c r="E6" s="10"/>
      <c r="F6" s="10"/>
      <c r="P6" s="13"/>
      <c r="Q6" s="13"/>
      <c r="S6" s="9" t="s">
        <v>111</v>
      </c>
    </row>
    <row r="7" spans="1:19" x14ac:dyDescent="0.25">
      <c r="A7" s="14"/>
      <c r="B7" s="9" t="s">
        <v>11</v>
      </c>
      <c r="P7" s="120">
        <v>10</v>
      </c>
      <c r="Q7" s="13" t="s">
        <v>100</v>
      </c>
      <c r="S7" s="9" t="s">
        <v>112</v>
      </c>
    </row>
    <row r="8" spans="1:19" x14ac:dyDescent="0.25">
      <c r="A8" s="14"/>
      <c r="B8" s="9" t="s">
        <v>15</v>
      </c>
      <c r="P8" s="120">
        <v>8</v>
      </c>
      <c r="Q8" s="13" t="s">
        <v>101</v>
      </c>
      <c r="S8" s="9" t="s">
        <v>113</v>
      </c>
    </row>
    <row r="9" spans="1:19" x14ac:dyDescent="0.25">
      <c r="A9" s="14"/>
      <c r="B9" s="16" t="s">
        <v>12</v>
      </c>
      <c r="P9" s="120">
        <v>5</v>
      </c>
      <c r="Q9" s="13" t="s">
        <v>102</v>
      </c>
      <c r="S9" s="9" t="s">
        <v>114</v>
      </c>
    </row>
    <row r="10" spans="1:19" x14ac:dyDescent="0.25">
      <c r="A10" s="14"/>
      <c r="B10" s="9" t="s">
        <v>83</v>
      </c>
      <c r="P10" s="15">
        <v>0</v>
      </c>
      <c r="Q10" s="13" t="s">
        <v>103</v>
      </c>
      <c r="R10" s="17"/>
      <c r="S10" s="17"/>
    </row>
    <row r="11" spans="1:19" x14ac:dyDescent="0.25">
      <c r="A11" s="12"/>
      <c r="B11" s="13"/>
      <c r="C11" s="13"/>
      <c r="D11" s="11" t="s">
        <v>13</v>
      </c>
      <c r="E11" s="51">
        <v>1</v>
      </c>
      <c r="F11" s="51">
        <v>1</v>
      </c>
      <c r="G11" s="51">
        <v>1</v>
      </c>
      <c r="H11" s="51">
        <v>1</v>
      </c>
      <c r="I11" s="51">
        <v>1</v>
      </c>
      <c r="J11" s="51">
        <v>1</v>
      </c>
      <c r="K11" s="51">
        <v>1</v>
      </c>
      <c r="L11" s="51">
        <v>1</v>
      </c>
      <c r="M11" s="51">
        <v>1</v>
      </c>
      <c r="N11" s="51">
        <v>1</v>
      </c>
      <c r="O11" s="51">
        <v>1</v>
      </c>
      <c r="R11" s="17"/>
      <c r="S11" s="18" t="s">
        <v>17</v>
      </c>
    </row>
    <row r="12" spans="1:19" x14ac:dyDescent="0.25">
      <c r="A12" s="12"/>
      <c r="B12" s="13"/>
      <c r="C12" s="13"/>
      <c r="D12" s="11" t="s">
        <v>116</v>
      </c>
      <c r="E12" s="52" t="str">
        <f t="shared" ref="E12:O12" si="0">IF(COUNTIF($D$15:$D$54,"&gt;0")=0,"",SUMIFS(E$15:E$54,$D$15:$D$54,"&gt;0")/COUNTIF($D$15:$D$54,"&gt;0"))</f>
        <v/>
      </c>
      <c r="F12" s="52" t="str">
        <f t="shared" si="0"/>
        <v/>
      </c>
      <c r="G12" s="52" t="str">
        <f t="shared" si="0"/>
        <v/>
      </c>
      <c r="H12" s="52" t="str">
        <f t="shared" si="0"/>
        <v/>
      </c>
      <c r="I12" s="52" t="str">
        <f t="shared" si="0"/>
        <v/>
      </c>
      <c r="J12" s="52" t="str">
        <f t="shared" si="0"/>
        <v/>
      </c>
      <c r="K12" s="52" t="str">
        <f t="shared" si="0"/>
        <v/>
      </c>
      <c r="L12" s="52" t="str">
        <f t="shared" si="0"/>
        <v/>
      </c>
      <c r="M12" s="52" t="str">
        <f t="shared" si="0"/>
        <v/>
      </c>
      <c r="N12" s="52" t="str">
        <f t="shared" si="0"/>
        <v/>
      </c>
      <c r="O12" s="52" t="str">
        <f t="shared" si="0"/>
        <v/>
      </c>
      <c r="R12" s="17"/>
      <c r="S12" s="18"/>
    </row>
    <row r="13" spans="1:19" ht="15.75" thickBot="1" x14ac:dyDescent="0.3">
      <c r="A13" s="12"/>
      <c r="B13" s="54"/>
      <c r="C13" s="54"/>
      <c r="D13" s="55" t="s">
        <v>117</v>
      </c>
      <c r="E13" s="53" t="str">
        <f>IF(COUNTIF($D$15:$D$54,"&gt;0")=0,"",E12/E11)</f>
        <v/>
      </c>
      <c r="F13" s="53" t="str">
        <f t="shared" ref="F13:N13" si="1">IF(COUNTIF($D$15:$D$54,"&gt;0")=0,"",F12/F11)</f>
        <v/>
      </c>
      <c r="G13" s="53" t="str">
        <f t="shared" si="1"/>
        <v/>
      </c>
      <c r="H13" s="53" t="str">
        <f t="shared" si="1"/>
        <v/>
      </c>
      <c r="I13" s="53" t="str">
        <f t="shared" si="1"/>
        <v/>
      </c>
      <c r="J13" s="53" t="str">
        <f t="shared" si="1"/>
        <v/>
      </c>
      <c r="K13" s="53" t="str">
        <f t="shared" si="1"/>
        <v/>
      </c>
      <c r="L13" s="53" t="str">
        <f t="shared" si="1"/>
        <v/>
      </c>
      <c r="M13" s="53" t="str">
        <f t="shared" si="1"/>
        <v/>
      </c>
      <c r="N13" s="53" t="str">
        <f t="shared" si="1"/>
        <v/>
      </c>
      <c r="O13" s="53" t="str">
        <f>IF(COUNTIF($D$15:$D$54,"&gt;0")=0,"",O12/O11)</f>
        <v/>
      </c>
      <c r="R13" s="17"/>
      <c r="S13" s="18"/>
    </row>
    <row r="14" spans="1:19" ht="60.75" thickBot="1" x14ac:dyDescent="0.3">
      <c r="A14" s="56" t="s">
        <v>1</v>
      </c>
      <c r="B14" s="57" t="s">
        <v>2</v>
      </c>
      <c r="C14" s="58" t="s">
        <v>10</v>
      </c>
      <c r="D14" s="59" t="s">
        <v>3</v>
      </c>
      <c r="E14" s="46">
        <v>1</v>
      </c>
      <c r="F14" s="47">
        <v>2</v>
      </c>
      <c r="G14" s="48">
        <v>3</v>
      </c>
      <c r="H14" s="47">
        <v>4</v>
      </c>
      <c r="I14" s="123">
        <v>5</v>
      </c>
      <c r="J14" s="123">
        <v>6</v>
      </c>
      <c r="K14" s="123">
        <v>7</v>
      </c>
      <c r="L14" s="49">
        <v>8</v>
      </c>
      <c r="M14" s="50">
        <v>9</v>
      </c>
      <c r="N14" s="48">
        <v>10</v>
      </c>
      <c r="O14" s="47">
        <v>11</v>
      </c>
      <c r="P14" s="19" t="s">
        <v>4</v>
      </c>
      <c r="Q14" s="20" t="str">
        <f>Q5</f>
        <v>Оценка</v>
      </c>
      <c r="R14" s="164" t="s">
        <v>93</v>
      </c>
      <c r="S14" s="21" t="s">
        <v>92</v>
      </c>
    </row>
    <row r="15" spans="1:19" x14ac:dyDescent="0.25">
      <c r="A15" s="70">
        <v>1</v>
      </c>
      <c r="B15" s="71"/>
      <c r="C15" s="72"/>
      <c r="D15" s="73"/>
      <c r="E15" s="74"/>
      <c r="F15" s="75"/>
      <c r="G15" s="76"/>
      <c r="H15" s="75"/>
      <c r="I15" s="124"/>
      <c r="J15" s="124"/>
      <c r="K15" s="124"/>
      <c r="L15" s="77"/>
      <c r="M15" s="78"/>
      <c r="N15" s="76"/>
      <c r="O15" s="75"/>
      <c r="P15" s="22" t="str">
        <f t="shared" ref="P15:P54" si="2">IF(SUM(D15)&gt;0,SUM(E15:O15),"")</f>
        <v/>
      </c>
      <c r="Q15" s="23" t="str">
        <f t="shared" ref="Q15:Q54" si="3">IF(SUM(D15)&gt;0,IF(P15&gt;=$P$7,$Q$7,IF(P15&gt;=$P$8,$Q$8,IF(P15&gt;=$P$9,$Q$9,$Q$10))),"")</f>
        <v/>
      </c>
      <c r="R15" s="165" t="str">
        <f>IF(B15="","",IF(AND(SUM($D15)=0,COUNTA($E15:$O15)&gt;0),$D$57,IF(OR(E15&gt;E$11,F15&gt;F$11,G15&gt;G$11,H15&gt;H$11,I15&gt;I$11,J15&gt;J$11,K15&gt;K$11,L15&gt;L$11,M15&gt;M$11,N15&gt;N$11,O15&gt;O$11),$D$58,IF(AND($D15="",$C15="да"),$D$59,"нет"))))</f>
        <v/>
      </c>
      <c r="S15" s="161" t="str">
        <f>IF(R15="","",IF(R15="нет",0,1))</f>
        <v/>
      </c>
    </row>
    <row r="16" spans="1:19" x14ac:dyDescent="0.25">
      <c r="A16" s="79">
        <v>2</v>
      </c>
      <c r="B16" s="80"/>
      <c r="C16" s="81"/>
      <c r="D16" s="82"/>
      <c r="E16" s="83"/>
      <c r="F16" s="84"/>
      <c r="G16" s="85"/>
      <c r="H16" s="84"/>
      <c r="I16" s="125"/>
      <c r="J16" s="125"/>
      <c r="K16" s="125"/>
      <c r="L16" s="86"/>
      <c r="M16" s="87"/>
      <c r="N16" s="85"/>
      <c r="O16" s="84"/>
      <c r="P16" s="24" t="str">
        <f t="shared" si="2"/>
        <v/>
      </c>
      <c r="Q16" s="25" t="str">
        <f t="shared" si="3"/>
        <v/>
      </c>
      <c r="R16" s="166" t="str">
        <f t="shared" ref="R16:R54" si="4">IF(B16="","",IF(AND(SUM($D16)=0,COUNTA($E16:$O16)&gt;0),$D$57,IF(OR(E16&gt;E$11,F16&gt;F$11,G16&gt;G$11,H16&gt;H$11,I16&gt;I$11,J16&gt;J$11,K16&gt;K$11,L16&gt;L$11,M16&gt;M$11,N16&gt;N$11,O16&gt;O$11),$D$58,IF(AND($D16="",$C16="да"),$D$59,"нет"))))</f>
        <v/>
      </c>
      <c r="S16" s="162" t="str">
        <f t="shared" ref="S16:S54" si="5">IF(R16="","",IF(R16="нет",0,1))</f>
        <v/>
      </c>
    </row>
    <row r="17" spans="1:19" x14ac:dyDescent="0.25">
      <c r="A17" s="79">
        <v>3</v>
      </c>
      <c r="B17" s="80"/>
      <c r="C17" s="81"/>
      <c r="D17" s="82"/>
      <c r="E17" s="83"/>
      <c r="F17" s="84"/>
      <c r="G17" s="85"/>
      <c r="H17" s="84"/>
      <c r="I17" s="125"/>
      <c r="J17" s="125"/>
      <c r="K17" s="125"/>
      <c r="L17" s="86"/>
      <c r="M17" s="87"/>
      <c r="N17" s="85"/>
      <c r="O17" s="84"/>
      <c r="P17" s="24" t="str">
        <f t="shared" si="2"/>
        <v/>
      </c>
      <c r="Q17" s="25" t="str">
        <f t="shared" si="3"/>
        <v/>
      </c>
      <c r="R17" s="166" t="str">
        <f t="shared" si="4"/>
        <v/>
      </c>
      <c r="S17" s="162" t="str">
        <f t="shared" si="5"/>
        <v/>
      </c>
    </row>
    <row r="18" spans="1:19" x14ac:dyDescent="0.25">
      <c r="A18" s="79">
        <v>4</v>
      </c>
      <c r="B18" s="80"/>
      <c r="C18" s="81"/>
      <c r="D18" s="82"/>
      <c r="E18" s="83"/>
      <c r="F18" s="84"/>
      <c r="G18" s="85"/>
      <c r="H18" s="84"/>
      <c r="I18" s="125"/>
      <c r="J18" s="125"/>
      <c r="K18" s="125"/>
      <c r="L18" s="86"/>
      <c r="M18" s="87"/>
      <c r="N18" s="85"/>
      <c r="O18" s="84"/>
      <c r="P18" s="24" t="str">
        <f t="shared" si="2"/>
        <v/>
      </c>
      <c r="Q18" s="25" t="str">
        <f t="shared" si="3"/>
        <v/>
      </c>
      <c r="R18" s="166" t="str">
        <f t="shared" si="4"/>
        <v/>
      </c>
      <c r="S18" s="162" t="str">
        <f t="shared" si="5"/>
        <v/>
      </c>
    </row>
    <row r="19" spans="1:19" ht="15.75" thickBot="1" x14ac:dyDescent="0.3">
      <c r="A19" s="88">
        <v>5</v>
      </c>
      <c r="B19" s="89"/>
      <c r="C19" s="90"/>
      <c r="D19" s="91"/>
      <c r="E19" s="92"/>
      <c r="F19" s="93"/>
      <c r="G19" s="94"/>
      <c r="H19" s="93"/>
      <c r="I19" s="126"/>
      <c r="J19" s="126"/>
      <c r="K19" s="126"/>
      <c r="L19" s="95"/>
      <c r="M19" s="96"/>
      <c r="N19" s="94"/>
      <c r="O19" s="93"/>
      <c r="P19" s="26" t="str">
        <f t="shared" si="2"/>
        <v/>
      </c>
      <c r="Q19" s="27" t="str">
        <f t="shared" si="3"/>
        <v/>
      </c>
      <c r="R19" s="167" t="str">
        <f t="shared" si="4"/>
        <v/>
      </c>
      <c r="S19" s="163" t="str">
        <f t="shared" si="5"/>
        <v/>
      </c>
    </row>
    <row r="20" spans="1:19" x14ac:dyDescent="0.25">
      <c r="A20" s="97">
        <v>6</v>
      </c>
      <c r="B20" s="71"/>
      <c r="C20" s="72"/>
      <c r="D20" s="73"/>
      <c r="E20" s="74"/>
      <c r="F20" s="75"/>
      <c r="G20" s="76"/>
      <c r="H20" s="75"/>
      <c r="I20" s="124"/>
      <c r="J20" s="124"/>
      <c r="K20" s="124"/>
      <c r="L20" s="77"/>
      <c r="M20" s="78"/>
      <c r="N20" s="76"/>
      <c r="O20" s="75"/>
      <c r="P20" s="28" t="str">
        <f t="shared" si="2"/>
        <v/>
      </c>
      <c r="Q20" s="29" t="str">
        <f t="shared" si="3"/>
        <v/>
      </c>
      <c r="R20" s="165" t="str">
        <f t="shared" si="4"/>
        <v/>
      </c>
      <c r="S20" s="161" t="str">
        <f t="shared" si="5"/>
        <v/>
      </c>
    </row>
    <row r="21" spans="1:19" x14ac:dyDescent="0.25">
      <c r="A21" s="79">
        <v>7</v>
      </c>
      <c r="B21" s="80"/>
      <c r="C21" s="81"/>
      <c r="D21" s="82"/>
      <c r="E21" s="83"/>
      <c r="F21" s="84"/>
      <c r="G21" s="85"/>
      <c r="H21" s="84"/>
      <c r="I21" s="125"/>
      <c r="J21" s="125"/>
      <c r="K21" s="125"/>
      <c r="L21" s="86"/>
      <c r="M21" s="87"/>
      <c r="N21" s="85"/>
      <c r="O21" s="84"/>
      <c r="P21" s="24" t="str">
        <f t="shared" si="2"/>
        <v/>
      </c>
      <c r="Q21" s="25" t="str">
        <f t="shared" si="3"/>
        <v/>
      </c>
      <c r="R21" s="166" t="str">
        <f t="shared" si="4"/>
        <v/>
      </c>
      <c r="S21" s="162" t="str">
        <f t="shared" si="5"/>
        <v/>
      </c>
    </row>
    <row r="22" spans="1:19" x14ac:dyDescent="0.25">
      <c r="A22" s="79">
        <v>8</v>
      </c>
      <c r="B22" s="80"/>
      <c r="C22" s="81"/>
      <c r="D22" s="82"/>
      <c r="E22" s="83"/>
      <c r="F22" s="84"/>
      <c r="G22" s="85"/>
      <c r="H22" s="84"/>
      <c r="I22" s="125"/>
      <c r="J22" s="125"/>
      <c r="K22" s="125"/>
      <c r="L22" s="86"/>
      <c r="M22" s="87"/>
      <c r="N22" s="85"/>
      <c r="O22" s="84"/>
      <c r="P22" s="24" t="str">
        <f t="shared" si="2"/>
        <v/>
      </c>
      <c r="Q22" s="25" t="str">
        <f t="shared" si="3"/>
        <v/>
      </c>
      <c r="R22" s="166" t="str">
        <f t="shared" si="4"/>
        <v/>
      </c>
      <c r="S22" s="162" t="str">
        <f t="shared" si="5"/>
        <v/>
      </c>
    </row>
    <row r="23" spans="1:19" x14ac:dyDescent="0.25">
      <c r="A23" s="79">
        <v>9</v>
      </c>
      <c r="B23" s="80"/>
      <c r="C23" s="81"/>
      <c r="D23" s="82"/>
      <c r="E23" s="83"/>
      <c r="F23" s="84"/>
      <c r="G23" s="85"/>
      <c r="H23" s="84"/>
      <c r="I23" s="125"/>
      <c r="J23" s="125"/>
      <c r="K23" s="125"/>
      <c r="L23" s="86"/>
      <c r="M23" s="87"/>
      <c r="N23" s="85"/>
      <c r="O23" s="84"/>
      <c r="P23" s="24" t="str">
        <f t="shared" si="2"/>
        <v/>
      </c>
      <c r="Q23" s="25" t="str">
        <f t="shared" si="3"/>
        <v/>
      </c>
      <c r="R23" s="166" t="str">
        <f t="shared" si="4"/>
        <v/>
      </c>
      <c r="S23" s="162" t="str">
        <f t="shared" si="5"/>
        <v/>
      </c>
    </row>
    <row r="24" spans="1:19" ht="15.75" thickBot="1" x14ac:dyDescent="0.3">
      <c r="A24" s="98">
        <v>10</v>
      </c>
      <c r="B24" s="89"/>
      <c r="C24" s="90"/>
      <c r="D24" s="91"/>
      <c r="E24" s="92"/>
      <c r="F24" s="93"/>
      <c r="G24" s="94"/>
      <c r="H24" s="93"/>
      <c r="I24" s="126"/>
      <c r="J24" s="126"/>
      <c r="K24" s="126"/>
      <c r="L24" s="95"/>
      <c r="M24" s="96"/>
      <c r="N24" s="94"/>
      <c r="O24" s="93"/>
      <c r="P24" s="30" t="str">
        <f t="shared" si="2"/>
        <v/>
      </c>
      <c r="Q24" s="31" t="str">
        <f t="shared" si="3"/>
        <v/>
      </c>
      <c r="R24" s="167" t="str">
        <f t="shared" si="4"/>
        <v/>
      </c>
      <c r="S24" s="163" t="str">
        <f t="shared" si="5"/>
        <v/>
      </c>
    </row>
    <row r="25" spans="1:19" x14ac:dyDescent="0.25">
      <c r="A25" s="70">
        <v>11</v>
      </c>
      <c r="B25" s="71"/>
      <c r="C25" s="72"/>
      <c r="D25" s="73"/>
      <c r="E25" s="74"/>
      <c r="F25" s="75"/>
      <c r="G25" s="76"/>
      <c r="H25" s="75"/>
      <c r="I25" s="124"/>
      <c r="J25" s="124"/>
      <c r="K25" s="124"/>
      <c r="L25" s="77"/>
      <c r="M25" s="78"/>
      <c r="N25" s="76"/>
      <c r="O25" s="75"/>
      <c r="P25" s="22" t="str">
        <f t="shared" si="2"/>
        <v/>
      </c>
      <c r="Q25" s="23" t="str">
        <f t="shared" si="3"/>
        <v/>
      </c>
      <c r="R25" s="165" t="str">
        <f t="shared" si="4"/>
        <v/>
      </c>
      <c r="S25" s="161" t="str">
        <f t="shared" si="5"/>
        <v/>
      </c>
    </row>
    <row r="26" spans="1:19" x14ac:dyDescent="0.25">
      <c r="A26" s="79">
        <v>12</v>
      </c>
      <c r="B26" s="80"/>
      <c r="C26" s="81"/>
      <c r="D26" s="82"/>
      <c r="E26" s="83"/>
      <c r="F26" s="84"/>
      <c r="G26" s="85"/>
      <c r="H26" s="84"/>
      <c r="I26" s="125"/>
      <c r="J26" s="125"/>
      <c r="K26" s="125"/>
      <c r="L26" s="86"/>
      <c r="M26" s="87"/>
      <c r="N26" s="85"/>
      <c r="O26" s="84"/>
      <c r="P26" s="24" t="str">
        <f t="shared" si="2"/>
        <v/>
      </c>
      <c r="Q26" s="25" t="str">
        <f t="shared" si="3"/>
        <v/>
      </c>
      <c r="R26" s="166" t="str">
        <f t="shared" si="4"/>
        <v/>
      </c>
      <c r="S26" s="162" t="str">
        <f t="shared" si="5"/>
        <v/>
      </c>
    </row>
    <row r="27" spans="1:19" x14ac:dyDescent="0.25">
      <c r="A27" s="79">
        <v>13</v>
      </c>
      <c r="B27" s="80"/>
      <c r="C27" s="81"/>
      <c r="D27" s="82"/>
      <c r="E27" s="83"/>
      <c r="F27" s="84"/>
      <c r="G27" s="85"/>
      <c r="H27" s="84"/>
      <c r="I27" s="125"/>
      <c r="J27" s="125"/>
      <c r="K27" s="125"/>
      <c r="L27" s="86"/>
      <c r="M27" s="87"/>
      <c r="N27" s="85"/>
      <c r="O27" s="84"/>
      <c r="P27" s="24" t="str">
        <f t="shared" si="2"/>
        <v/>
      </c>
      <c r="Q27" s="25" t="str">
        <f t="shared" si="3"/>
        <v/>
      </c>
      <c r="R27" s="166" t="str">
        <f t="shared" si="4"/>
        <v/>
      </c>
      <c r="S27" s="162" t="str">
        <f t="shared" si="5"/>
        <v/>
      </c>
    </row>
    <row r="28" spans="1:19" x14ac:dyDescent="0.25">
      <c r="A28" s="79">
        <v>14</v>
      </c>
      <c r="B28" s="80"/>
      <c r="C28" s="81"/>
      <c r="D28" s="82"/>
      <c r="E28" s="83"/>
      <c r="F28" s="84"/>
      <c r="G28" s="85"/>
      <c r="H28" s="84"/>
      <c r="I28" s="125"/>
      <c r="J28" s="125"/>
      <c r="K28" s="125"/>
      <c r="L28" s="86"/>
      <c r="M28" s="87"/>
      <c r="N28" s="85"/>
      <c r="O28" s="84"/>
      <c r="P28" s="24" t="str">
        <f t="shared" si="2"/>
        <v/>
      </c>
      <c r="Q28" s="25" t="str">
        <f t="shared" si="3"/>
        <v/>
      </c>
      <c r="R28" s="166" t="str">
        <f t="shared" si="4"/>
        <v/>
      </c>
      <c r="S28" s="162" t="str">
        <f t="shared" si="5"/>
        <v/>
      </c>
    </row>
    <row r="29" spans="1:19" ht="15.75" thickBot="1" x14ac:dyDescent="0.3">
      <c r="A29" s="88">
        <v>15</v>
      </c>
      <c r="B29" s="89"/>
      <c r="C29" s="90"/>
      <c r="D29" s="91"/>
      <c r="E29" s="92"/>
      <c r="F29" s="93"/>
      <c r="G29" s="94"/>
      <c r="H29" s="93"/>
      <c r="I29" s="126"/>
      <c r="J29" s="126"/>
      <c r="K29" s="126"/>
      <c r="L29" s="95"/>
      <c r="M29" s="96"/>
      <c r="N29" s="94"/>
      <c r="O29" s="93"/>
      <c r="P29" s="26" t="str">
        <f t="shared" si="2"/>
        <v/>
      </c>
      <c r="Q29" s="27" t="str">
        <f t="shared" si="3"/>
        <v/>
      </c>
      <c r="R29" s="167" t="str">
        <f t="shared" si="4"/>
        <v/>
      </c>
      <c r="S29" s="163" t="str">
        <f t="shared" si="5"/>
        <v/>
      </c>
    </row>
    <row r="30" spans="1:19" x14ac:dyDescent="0.25">
      <c r="A30" s="97">
        <v>16</v>
      </c>
      <c r="B30" s="71"/>
      <c r="C30" s="72"/>
      <c r="D30" s="73"/>
      <c r="E30" s="74"/>
      <c r="F30" s="75"/>
      <c r="G30" s="76"/>
      <c r="H30" s="75"/>
      <c r="I30" s="124"/>
      <c r="J30" s="124"/>
      <c r="K30" s="124"/>
      <c r="L30" s="77"/>
      <c r="M30" s="78"/>
      <c r="N30" s="76"/>
      <c r="O30" s="75"/>
      <c r="P30" s="28" t="str">
        <f t="shared" si="2"/>
        <v/>
      </c>
      <c r="Q30" s="29" t="str">
        <f t="shared" si="3"/>
        <v/>
      </c>
      <c r="R30" s="165" t="str">
        <f t="shared" si="4"/>
        <v/>
      </c>
      <c r="S30" s="161" t="str">
        <f t="shared" si="5"/>
        <v/>
      </c>
    </row>
    <row r="31" spans="1:19" x14ac:dyDescent="0.25">
      <c r="A31" s="79">
        <v>17</v>
      </c>
      <c r="B31" s="80"/>
      <c r="C31" s="81"/>
      <c r="D31" s="82"/>
      <c r="E31" s="83"/>
      <c r="F31" s="84"/>
      <c r="G31" s="85"/>
      <c r="H31" s="84"/>
      <c r="I31" s="125"/>
      <c r="J31" s="125"/>
      <c r="K31" s="125"/>
      <c r="L31" s="86"/>
      <c r="M31" s="87"/>
      <c r="N31" s="85"/>
      <c r="O31" s="84"/>
      <c r="P31" s="24" t="str">
        <f t="shared" si="2"/>
        <v/>
      </c>
      <c r="Q31" s="25" t="str">
        <f t="shared" si="3"/>
        <v/>
      </c>
      <c r="R31" s="166" t="str">
        <f t="shared" si="4"/>
        <v/>
      </c>
      <c r="S31" s="162" t="str">
        <f t="shared" si="5"/>
        <v/>
      </c>
    </row>
    <row r="32" spans="1:19" x14ac:dyDescent="0.25">
      <c r="A32" s="79">
        <v>18</v>
      </c>
      <c r="B32" s="80"/>
      <c r="C32" s="81"/>
      <c r="D32" s="82"/>
      <c r="E32" s="83"/>
      <c r="F32" s="84"/>
      <c r="G32" s="85"/>
      <c r="H32" s="84"/>
      <c r="I32" s="125"/>
      <c r="J32" s="125"/>
      <c r="K32" s="125"/>
      <c r="L32" s="86"/>
      <c r="M32" s="87"/>
      <c r="N32" s="85"/>
      <c r="O32" s="84"/>
      <c r="P32" s="24" t="str">
        <f t="shared" si="2"/>
        <v/>
      </c>
      <c r="Q32" s="25" t="str">
        <f t="shared" si="3"/>
        <v/>
      </c>
      <c r="R32" s="166" t="str">
        <f t="shared" si="4"/>
        <v/>
      </c>
      <c r="S32" s="162" t="str">
        <f t="shared" si="5"/>
        <v/>
      </c>
    </row>
    <row r="33" spans="1:19" x14ac:dyDescent="0.25">
      <c r="A33" s="79">
        <v>19</v>
      </c>
      <c r="B33" s="80"/>
      <c r="C33" s="81"/>
      <c r="D33" s="82"/>
      <c r="E33" s="83"/>
      <c r="F33" s="84"/>
      <c r="G33" s="85"/>
      <c r="H33" s="84"/>
      <c r="I33" s="125"/>
      <c r="J33" s="125"/>
      <c r="K33" s="125"/>
      <c r="L33" s="86"/>
      <c r="M33" s="87"/>
      <c r="N33" s="85"/>
      <c r="O33" s="84"/>
      <c r="P33" s="24" t="str">
        <f t="shared" si="2"/>
        <v/>
      </c>
      <c r="Q33" s="25" t="str">
        <f t="shared" si="3"/>
        <v/>
      </c>
      <c r="R33" s="166" t="str">
        <f t="shared" si="4"/>
        <v/>
      </c>
      <c r="S33" s="162" t="str">
        <f t="shared" si="5"/>
        <v/>
      </c>
    </row>
    <row r="34" spans="1:19" ht="15.75" thickBot="1" x14ac:dyDescent="0.3">
      <c r="A34" s="98">
        <v>20</v>
      </c>
      <c r="B34" s="89"/>
      <c r="C34" s="90"/>
      <c r="D34" s="91"/>
      <c r="E34" s="92"/>
      <c r="F34" s="93"/>
      <c r="G34" s="94"/>
      <c r="H34" s="93"/>
      <c r="I34" s="126"/>
      <c r="J34" s="126"/>
      <c r="K34" s="126"/>
      <c r="L34" s="95"/>
      <c r="M34" s="96"/>
      <c r="N34" s="94"/>
      <c r="O34" s="93"/>
      <c r="P34" s="30" t="str">
        <f t="shared" si="2"/>
        <v/>
      </c>
      <c r="Q34" s="31" t="str">
        <f t="shared" si="3"/>
        <v/>
      </c>
      <c r="R34" s="167" t="str">
        <f t="shared" si="4"/>
        <v/>
      </c>
      <c r="S34" s="163" t="str">
        <f t="shared" si="5"/>
        <v/>
      </c>
    </row>
    <row r="35" spans="1:19" x14ac:dyDescent="0.25">
      <c r="A35" s="70">
        <v>21</v>
      </c>
      <c r="B35" s="71"/>
      <c r="C35" s="72"/>
      <c r="D35" s="73"/>
      <c r="E35" s="74"/>
      <c r="F35" s="75"/>
      <c r="G35" s="76"/>
      <c r="H35" s="75"/>
      <c r="I35" s="124"/>
      <c r="J35" s="124"/>
      <c r="K35" s="124"/>
      <c r="L35" s="77"/>
      <c r="M35" s="78"/>
      <c r="N35" s="76"/>
      <c r="O35" s="75"/>
      <c r="P35" s="22" t="str">
        <f t="shared" si="2"/>
        <v/>
      </c>
      <c r="Q35" s="23" t="str">
        <f t="shared" si="3"/>
        <v/>
      </c>
      <c r="R35" s="165" t="str">
        <f t="shared" si="4"/>
        <v/>
      </c>
      <c r="S35" s="161" t="str">
        <f t="shared" si="5"/>
        <v/>
      </c>
    </row>
    <row r="36" spans="1:19" x14ac:dyDescent="0.25">
      <c r="A36" s="79">
        <v>22</v>
      </c>
      <c r="B36" s="80"/>
      <c r="C36" s="81"/>
      <c r="D36" s="82"/>
      <c r="E36" s="83"/>
      <c r="F36" s="84"/>
      <c r="G36" s="85"/>
      <c r="H36" s="84"/>
      <c r="I36" s="125"/>
      <c r="J36" s="125"/>
      <c r="K36" s="125"/>
      <c r="L36" s="86"/>
      <c r="M36" s="87"/>
      <c r="N36" s="85"/>
      <c r="O36" s="84"/>
      <c r="P36" s="24" t="str">
        <f t="shared" si="2"/>
        <v/>
      </c>
      <c r="Q36" s="25" t="str">
        <f t="shared" si="3"/>
        <v/>
      </c>
      <c r="R36" s="166" t="str">
        <f t="shared" si="4"/>
        <v/>
      </c>
      <c r="S36" s="162" t="str">
        <f t="shared" si="5"/>
        <v/>
      </c>
    </row>
    <row r="37" spans="1:19" x14ac:dyDescent="0.25">
      <c r="A37" s="79">
        <v>23</v>
      </c>
      <c r="B37" s="80"/>
      <c r="C37" s="81"/>
      <c r="D37" s="82"/>
      <c r="E37" s="83"/>
      <c r="F37" s="84"/>
      <c r="G37" s="85"/>
      <c r="H37" s="84"/>
      <c r="I37" s="125"/>
      <c r="J37" s="125"/>
      <c r="K37" s="125"/>
      <c r="L37" s="86"/>
      <c r="M37" s="87"/>
      <c r="N37" s="85"/>
      <c r="O37" s="84"/>
      <c r="P37" s="24" t="str">
        <f t="shared" si="2"/>
        <v/>
      </c>
      <c r="Q37" s="25" t="str">
        <f t="shared" si="3"/>
        <v/>
      </c>
      <c r="R37" s="166" t="str">
        <f t="shared" si="4"/>
        <v/>
      </c>
      <c r="S37" s="162" t="str">
        <f t="shared" si="5"/>
        <v/>
      </c>
    </row>
    <row r="38" spans="1:19" x14ac:dyDescent="0.25">
      <c r="A38" s="79">
        <v>24</v>
      </c>
      <c r="B38" s="80"/>
      <c r="C38" s="81"/>
      <c r="D38" s="82"/>
      <c r="E38" s="83"/>
      <c r="F38" s="84"/>
      <c r="G38" s="85"/>
      <c r="H38" s="84"/>
      <c r="I38" s="125"/>
      <c r="J38" s="125"/>
      <c r="K38" s="125"/>
      <c r="L38" s="86"/>
      <c r="M38" s="87"/>
      <c r="N38" s="85"/>
      <c r="O38" s="84"/>
      <c r="P38" s="24" t="str">
        <f t="shared" si="2"/>
        <v/>
      </c>
      <c r="Q38" s="25" t="str">
        <f t="shared" si="3"/>
        <v/>
      </c>
      <c r="R38" s="166" t="str">
        <f t="shared" si="4"/>
        <v/>
      </c>
      <c r="S38" s="162" t="str">
        <f t="shared" si="5"/>
        <v/>
      </c>
    </row>
    <row r="39" spans="1:19" ht="15.75" thickBot="1" x14ac:dyDescent="0.3">
      <c r="A39" s="88">
        <v>25</v>
      </c>
      <c r="B39" s="89"/>
      <c r="C39" s="90"/>
      <c r="D39" s="91"/>
      <c r="E39" s="92"/>
      <c r="F39" s="93"/>
      <c r="G39" s="94"/>
      <c r="H39" s="93"/>
      <c r="I39" s="126"/>
      <c r="J39" s="126"/>
      <c r="K39" s="126"/>
      <c r="L39" s="95"/>
      <c r="M39" s="96"/>
      <c r="N39" s="94"/>
      <c r="O39" s="93"/>
      <c r="P39" s="26" t="str">
        <f t="shared" si="2"/>
        <v/>
      </c>
      <c r="Q39" s="27" t="str">
        <f t="shared" si="3"/>
        <v/>
      </c>
      <c r="R39" s="167" t="str">
        <f t="shared" si="4"/>
        <v/>
      </c>
      <c r="S39" s="163" t="str">
        <f t="shared" si="5"/>
        <v/>
      </c>
    </row>
    <row r="40" spans="1:19" x14ac:dyDescent="0.25">
      <c r="A40" s="70">
        <v>26</v>
      </c>
      <c r="B40" s="71"/>
      <c r="C40" s="72"/>
      <c r="D40" s="73"/>
      <c r="E40" s="74"/>
      <c r="F40" s="75"/>
      <c r="G40" s="76"/>
      <c r="H40" s="75"/>
      <c r="I40" s="124"/>
      <c r="J40" s="124"/>
      <c r="K40" s="124"/>
      <c r="L40" s="77"/>
      <c r="M40" s="78"/>
      <c r="N40" s="76"/>
      <c r="O40" s="75"/>
      <c r="P40" s="22" t="str">
        <f t="shared" si="2"/>
        <v/>
      </c>
      <c r="Q40" s="23" t="str">
        <f t="shared" si="3"/>
        <v/>
      </c>
      <c r="R40" s="165" t="str">
        <f t="shared" si="4"/>
        <v/>
      </c>
      <c r="S40" s="161" t="str">
        <f t="shared" si="5"/>
        <v/>
      </c>
    </row>
    <row r="41" spans="1:19" x14ac:dyDescent="0.25">
      <c r="A41" s="79">
        <v>27</v>
      </c>
      <c r="B41" s="80"/>
      <c r="C41" s="81"/>
      <c r="D41" s="82"/>
      <c r="E41" s="83"/>
      <c r="F41" s="84"/>
      <c r="G41" s="85"/>
      <c r="H41" s="84"/>
      <c r="I41" s="125"/>
      <c r="J41" s="125"/>
      <c r="K41" s="125"/>
      <c r="L41" s="86"/>
      <c r="M41" s="87"/>
      <c r="N41" s="85"/>
      <c r="O41" s="84"/>
      <c r="P41" s="24" t="str">
        <f t="shared" si="2"/>
        <v/>
      </c>
      <c r="Q41" s="25" t="str">
        <f t="shared" si="3"/>
        <v/>
      </c>
      <c r="R41" s="166" t="str">
        <f t="shared" si="4"/>
        <v/>
      </c>
      <c r="S41" s="162" t="str">
        <f t="shared" si="5"/>
        <v/>
      </c>
    </row>
    <row r="42" spans="1:19" x14ac:dyDescent="0.25">
      <c r="A42" s="79">
        <v>28</v>
      </c>
      <c r="B42" s="80"/>
      <c r="C42" s="81"/>
      <c r="D42" s="82"/>
      <c r="E42" s="83"/>
      <c r="F42" s="84"/>
      <c r="G42" s="85"/>
      <c r="H42" s="84"/>
      <c r="I42" s="125"/>
      <c r="J42" s="125"/>
      <c r="K42" s="125"/>
      <c r="L42" s="86"/>
      <c r="M42" s="87"/>
      <c r="N42" s="85"/>
      <c r="O42" s="84"/>
      <c r="P42" s="24" t="str">
        <f t="shared" si="2"/>
        <v/>
      </c>
      <c r="Q42" s="25" t="str">
        <f t="shared" si="3"/>
        <v/>
      </c>
      <c r="R42" s="166" t="str">
        <f t="shared" si="4"/>
        <v/>
      </c>
      <c r="S42" s="162" t="str">
        <f t="shared" si="5"/>
        <v/>
      </c>
    </row>
    <row r="43" spans="1:19" x14ac:dyDescent="0.25">
      <c r="A43" s="79">
        <v>29</v>
      </c>
      <c r="B43" s="80"/>
      <c r="C43" s="81"/>
      <c r="D43" s="82"/>
      <c r="E43" s="83"/>
      <c r="F43" s="84"/>
      <c r="G43" s="85"/>
      <c r="H43" s="84"/>
      <c r="I43" s="125"/>
      <c r="J43" s="125"/>
      <c r="K43" s="125"/>
      <c r="L43" s="86"/>
      <c r="M43" s="87"/>
      <c r="N43" s="85"/>
      <c r="O43" s="84"/>
      <c r="P43" s="24" t="str">
        <f t="shared" si="2"/>
        <v/>
      </c>
      <c r="Q43" s="25" t="str">
        <f t="shared" si="3"/>
        <v/>
      </c>
      <c r="R43" s="166" t="str">
        <f t="shared" si="4"/>
        <v/>
      </c>
      <c r="S43" s="162" t="str">
        <f t="shared" si="5"/>
        <v/>
      </c>
    </row>
    <row r="44" spans="1:19" ht="15.75" thickBot="1" x14ac:dyDescent="0.3">
      <c r="A44" s="88">
        <v>30</v>
      </c>
      <c r="B44" s="89"/>
      <c r="C44" s="90"/>
      <c r="D44" s="91"/>
      <c r="E44" s="92"/>
      <c r="F44" s="93"/>
      <c r="G44" s="94"/>
      <c r="H44" s="93"/>
      <c r="I44" s="126"/>
      <c r="J44" s="126"/>
      <c r="K44" s="126"/>
      <c r="L44" s="95"/>
      <c r="M44" s="96"/>
      <c r="N44" s="94"/>
      <c r="O44" s="93"/>
      <c r="P44" s="26" t="str">
        <f t="shared" si="2"/>
        <v/>
      </c>
      <c r="Q44" s="27" t="str">
        <f t="shared" si="3"/>
        <v/>
      </c>
      <c r="R44" s="167" t="str">
        <f t="shared" si="4"/>
        <v/>
      </c>
      <c r="S44" s="163" t="str">
        <f t="shared" si="5"/>
        <v/>
      </c>
    </row>
    <row r="45" spans="1:19" x14ac:dyDescent="0.25">
      <c r="A45" s="70">
        <v>31</v>
      </c>
      <c r="B45" s="71"/>
      <c r="C45" s="72"/>
      <c r="D45" s="73"/>
      <c r="E45" s="74"/>
      <c r="F45" s="75"/>
      <c r="G45" s="76"/>
      <c r="H45" s="75"/>
      <c r="I45" s="124"/>
      <c r="J45" s="124"/>
      <c r="K45" s="124"/>
      <c r="L45" s="77"/>
      <c r="M45" s="78"/>
      <c r="N45" s="76"/>
      <c r="O45" s="75"/>
      <c r="P45" s="22" t="str">
        <f t="shared" si="2"/>
        <v/>
      </c>
      <c r="Q45" s="23" t="str">
        <f t="shared" si="3"/>
        <v/>
      </c>
      <c r="R45" s="165" t="str">
        <f t="shared" si="4"/>
        <v/>
      </c>
      <c r="S45" s="161" t="str">
        <f t="shared" si="5"/>
        <v/>
      </c>
    </row>
    <row r="46" spans="1:19" x14ac:dyDescent="0.25">
      <c r="A46" s="79">
        <v>32</v>
      </c>
      <c r="B46" s="80"/>
      <c r="C46" s="81"/>
      <c r="D46" s="82"/>
      <c r="E46" s="83"/>
      <c r="F46" s="84"/>
      <c r="G46" s="85"/>
      <c r="H46" s="84"/>
      <c r="I46" s="125"/>
      <c r="J46" s="125"/>
      <c r="K46" s="125"/>
      <c r="L46" s="86"/>
      <c r="M46" s="87"/>
      <c r="N46" s="85"/>
      <c r="O46" s="84"/>
      <c r="P46" s="24" t="str">
        <f t="shared" si="2"/>
        <v/>
      </c>
      <c r="Q46" s="25" t="str">
        <f t="shared" si="3"/>
        <v/>
      </c>
      <c r="R46" s="166" t="str">
        <f t="shared" si="4"/>
        <v/>
      </c>
      <c r="S46" s="162" t="str">
        <f t="shared" si="5"/>
        <v/>
      </c>
    </row>
    <row r="47" spans="1:19" x14ac:dyDescent="0.25">
      <c r="A47" s="79">
        <v>33</v>
      </c>
      <c r="B47" s="80"/>
      <c r="C47" s="81"/>
      <c r="D47" s="82"/>
      <c r="E47" s="83"/>
      <c r="F47" s="84"/>
      <c r="G47" s="85"/>
      <c r="H47" s="84"/>
      <c r="I47" s="125"/>
      <c r="J47" s="125"/>
      <c r="K47" s="125"/>
      <c r="L47" s="86"/>
      <c r="M47" s="87"/>
      <c r="N47" s="85"/>
      <c r="O47" s="84"/>
      <c r="P47" s="24" t="str">
        <f t="shared" si="2"/>
        <v/>
      </c>
      <c r="Q47" s="25" t="str">
        <f t="shared" si="3"/>
        <v/>
      </c>
      <c r="R47" s="166" t="str">
        <f t="shared" si="4"/>
        <v/>
      </c>
      <c r="S47" s="162" t="str">
        <f t="shared" si="5"/>
        <v/>
      </c>
    </row>
    <row r="48" spans="1:19" x14ac:dyDescent="0.25">
      <c r="A48" s="79">
        <v>34</v>
      </c>
      <c r="B48" s="80"/>
      <c r="C48" s="81"/>
      <c r="D48" s="82"/>
      <c r="E48" s="83"/>
      <c r="F48" s="84"/>
      <c r="G48" s="85"/>
      <c r="H48" s="84"/>
      <c r="I48" s="125"/>
      <c r="J48" s="125"/>
      <c r="K48" s="125"/>
      <c r="L48" s="86"/>
      <c r="M48" s="87"/>
      <c r="N48" s="85"/>
      <c r="O48" s="84"/>
      <c r="P48" s="24" t="str">
        <f t="shared" si="2"/>
        <v/>
      </c>
      <c r="Q48" s="25" t="str">
        <f t="shared" si="3"/>
        <v/>
      </c>
      <c r="R48" s="166" t="str">
        <f t="shared" si="4"/>
        <v/>
      </c>
      <c r="S48" s="162" t="str">
        <f t="shared" si="5"/>
        <v/>
      </c>
    </row>
    <row r="49" spans="1:19" ht="15.75" thickBot="1" x14ac:dyDescent="0.3">
      <c r="A49" s="88">
        <v>35</v>
      </c>
      <c r="B49" s="89"/>
      <c r="C49" s="90"/>
      <c r="D49" s="91"/>
      <c r="E49" s="92"/>
      <c r="F49" s="93"/>
      <c r="G49" s="94"/>
      <c r="H49" s="93"/>
      <c r="I49" s="126"/>
      <c r="J49" s="126"/>
      <c r="K49" s="126"/>
      <c r="L49" s="95"/>
      <c r="M49" s="96"/>
      <c r="N49" s="94"/>
      <c r="O49" s="93"/>
      <c r="P49" s="26" t="str">
        <f t="shared" si="2"/>
        <v/>
      </c>
      <c r="Q49" s="27" t="str">
        <f t="shared" si="3"/>
        <v/>
      </c>
      <c r="R49" s="167" t="str">
        <f t="shared" si="4"/>
        <v/>
      </c>
      <c r="S49" s="163" t="str">
        <f t="shared" si="5"/>
        <v/>
      </c>
    </row>
    <row r="50" spans="1:19" x14ac:dyDescent="0.25">
      <c r="A50" s="70">
        <v>36</v>
      </c>
      <c r="B50" s="71"/>
      <c r="C50" s="72"/>
      <c r="D50" s="73"/>
      <c r="E50" s="74"/>
      <c r="F50" s="75"/>
      <c r="G50" s="76"/>
      <c r="H50" s="75"/>
      <c r="I50" s="124"/>
      <c r="J50" s="124"/>
      <c r="K50" s="124"/>
      <c r="L50" s="77"/>
      <c r="M50" s="78"/>
      <c r="N50" s="76"/>
      <c r="O50" s="75"/>
      <c r="P50" s="22" t="str">
        <f t="shared" si="2"/>
        <v/>
      </c>
      <c r="Q50" s="23" t="str">
        <f t="shared" si="3"/>
        <v/>
      </c>
      <c r="R50" s="165" t="str">
        <f t="shared" si="4"/>
        <v/>
      </c>
      <c r="S50" s="161" t="str">
        <f t="shared" si="5"/>
        <v/>
      </c>
    </row>
    <row r="51" spans="1:19" x14ac:dyDescent="0.25">
      <c r="A51" s="79">
        <v>37</v>
      </c>
      <c r="B51" s="80"/>
      <c r="C51" s="81"/>
      <c r="D51" s="82"/>
      <c r="E51" s="83"/>
      <c r="F51" s="84"/>
      <c r="G51" s="85"/>
      <c r="H51" s="84"/>
      <c r="I51" s="125"/>
      <c r="J51" s="125"/>
      <c r="K51" s="125"/>
      <c r="L51" s="86"/>
      <c r="M51" s="87"/>
      <c r="N51" s="85"/>
      <c r="O51" s="84"/>
      <c r="P51" s="24" t="str">
        <f t="shared" si="2"/>
        <v/>
      </c>
      <c r="Q51" s="25" t="str">
        <f t="shared" si="3"/>
        <v/>
      </c>
      <c r="R51" s="166" t="str">
        <f t="shared" si="4"/>
        <v/>
      </c>
      <c r="S51" s="162" t="str">
        <f t="shared" si="5"/>
        <v/>
      </c>
    </row>
    <row r="52" spans="1:19" x14ac:dyDescent="0.25">
      <c r="A52" s="79">
        <v>38</v>
      </c>
      <c r="B52" s="80"/>
      <c r="C52" s="81"/>
      <c r="D52" s="82"/>
      <c r="E52" s="83"/>
      <c r="F52" s="84"/>
      <c r="G52" s="85"/>
      <c r="H52" s="84"/>
      <c r="I52" s="125"/>
      <c r="J52" s="125"/>
      <c r="K52" s="125"/>
      <c r="L52" s="86"/>
      <c r="M52" s="87"/>
      <c r="N52" s="85"/>
      <c r="O52" s="84"/>
      <c r="P52" s="24" t="str">
        <f t="shared" si="2"/>
        <v/>
      </c>
      <c r="Q52" s="25" t="str">
        <f t="shared" si="3"/>
        <v/>
      </c>
      <c r="R52" s="166" t="str">
        <f t="shared" si="4"/>
        <v/>
      </c>
      <c r="S52" s="162" t="str">
        <f t="shared" si="5"/>
        <v/>
      </c>
    </row>
    <row r="53" spans="1:19" x14ac:dyDescent="0.25">
      <c r="A53" s="79">
        <v>39</v>
      </c>
      <c r="B53" s="80"/>
      <c r="C53" s="81"/>
      <c r="D53" s="82"/>
      <c r="E53" s="83"/>
      <c r="F53" s="84"/>
      <c r="G53" s="85"/>
      <c r="H53" s="84"/>
      <c r="I53" s="125"/>
      <c r="J53" s="125"/>
      <c r="K53" s="125"/>
      <c r="L53" s="86"/>
      <c r="M53" s="87"/>
      <c r="N53" s="85"/>
      <c r="O53" s="84"/>
      <c r="P53" s="24" t="str">
        <f t="shared" si="2"/>
        <v/>
      </c>
      <c r="Q53" s="25" t="str">
        <f t="shared" si="3"/>
        <v/>
      </c>
      <c r="R53" s="166" t="str">
        <f t="shared" si="4"/>
        <v/>
      </c>
      <c r="S53" s="162" t="str">
        <f t="shared" si="5"/>
        <v/>
      </c>
    </row>
    <row r="54" spans="1:19" ht="15.75" thickBot="1" x14ac:dyDescent="0.3">
      <c r="A54" s="88">
        <v>40</v>
      </c>
      <c r="B54" s="89"/>
      <c r="C54" s="90"/>
      <c r="D54" s="91"/>
      <c r="E54" s="92"/>
      <c r="F54" s="93"/>
      <c r="G54" s="94"/>
      <c r="H54" s="93"/>
      <c r="I54" s="126"/>
      <c r="J54" s="126"/>
      <c r="K54" s="126"/>
      <c r="L54" s="95"/>
      <c r="M54" s="96"/>
      <c r="N54" s="94"/>
      <c r="O54" s="93"/>
      <c r="P54" s="26" t="str">
        <f t="shared" si="2"/>
        <v/>
      </c>
      <c r="Q54" s="27" t="str">
        <f t="shared" si="3"/>
        <v/>
      </c>
      <c r="R54" s="167" t="str">
        <f t="shared" si="4"/>
        <v/>
      </c>
      <c r="S54" s="163" t="str">
        <f t="shared" si="5"/>
        <v/>
      </c>
    </row>
    <row r="56" spans="1:19" x14ac:dyDescent="0.25">
      <c r="B56" s="9" t="s">
        <v>94</v>
      </c>
      <c r="D56" s="9" t="s">
        <v>90</v>
      </c>
    </row>
    <row r="57" spans="1:19" x14ac:dyDescent="0.25">
      <c r="B57" s="9">
        <v>1</v>
      </c>
      <c r="D57" s="9" t="s">
        <v>89</v>
      </c>
    </row>
    <row r="58" spans="1:19" x14ac:dyDescent="0.25">
      <c r="B58" s="9">
        <v>2</v>
      </c>
      <c r="D58" s="9" t="s">
        <v>91</v>
      </c>
    </row>
    <row r="59" spans="1:19" x14ac:dyDescent="0.25">
      <c r="A59" s="32"/>
      <c r="B59" s="9">
        <v>3</v>
      </c>
      <c r="D59" s="9" t="s">
        <v>115</v>
      </c>
    </row>
  </sheetData>
  <sheetProtection password="D2A5" sheet="1" objects="1" scenarios="1" formatColumns="0" formatRows="0"/>
  <conditionalFormatting sqref="E15:O54">
    <cfRule type="expression" dxfId="34" priority="5" stopIfTrue="1">
      <formula>E15&gt;E$11</formula>
    </cfRule>
  </conditionalFormatting>
  <conditionalFormatting sqref="N1 P1 D6 E5">
    <cfRule type="containsBlanks" dxfId="33" priority="4" stopIfTrue="1">
      <formula>LEN(TRIM(D1))=0</formula>
    </cfRule>
  </conditionalFormatting>
  <conditionalFormatting sqref="C15:C54">
    <cfRule type="expression" dxfId="32" priority="10">
      <formula>AND(SUM($D15:$O15)&lt;&gt;0,$C15="")</formula>
    </cfRule>
  </conditionalFormatting>
  <conditionalFormatting sqref="D15:O54">
    <cfRule type="expression" dxfId="31" priority="11" stopIfTrue="1">
      <formula>AND($B15&lt;&gt;"",$C15="да",$D15="")</formula>
    </cfRule>
    <cfRule type="expression" dxfId="30" priority="12" stopIfTrue="1">
      <formula>AND(SUM($D15)=0,COUNTA($E15:$O15)&gt;0)</formula>
    </cfRule>
  </conditionalFormatting>
  <dataValidations count="5">
    <dataValidation allowBlank="1" prompt="Укажите класс с литерой (если есть)" sqref="N1"/>
    <dataValidation allowBlank="1" showInputMessage="1" showErrorMessage="1" prompt="Укажите наименование образовательной организации, например, СОШ №3" sqref="P1"/>
    <dataValidation type="whole" allowBlank="1" showInputMessage="1" showErrorMessage="1" sqref="E15:O54">
      <formula1>0</formula1>
      <formula2>E$11</formula2>
    </dataValidation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$S$3:$S$9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1:S59"/>
  <sheetViews>
    <sheetView view="pageBreakPreview" zoomScale="90" zoomScaleSheetLayoutView="90" workbookViewId="0">
      <selection activeCell="R15" sqref="R15:R54"/>
    </sheetView>
  </sheetViews>
  <sheetFormatPr defaultRowHeight="15" x14ac:dyDescent="0.25"/>
  <cols>
    <col min="1" max="1" width="9.140625" style="9"/>
    <col min="2" max="2" width="19.140625" style="9" customWidth="1"/>
    <col min="3" max="3" width="8.28515625" style="9" hidden="1" customWidth="1"/>
    <col min="4" max="4" width="7.5703125" style="9" customWidth="1"/>
    <col min="5" max="15" width="6.140625" style="9" customWidth="1"/>
    <col min="16" max="16" width="6.5703125" style="9" customWidth="1"/>
    <col min="17" max="17" width="12.5703125" style="9" customWidth="1"/>
    <col min="18" max="18" width="17.7109375" style="9" customWidth="1"/>
    <col min="19" max="19" width="12.7109375" style="9" hidden="1" customWidth="1"/>
    <col min="20" max="16384" width="9.140625" style="9"/>
  </cols>
  <sheetData>
    <row r="1" spans="1:19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68" t="s">
        <v>135</v>
      </c>
      <c r="N1" s="100"/>
      <c r="O1" s="33" t="s">
        <v>16</v>
      </c>
      <c r="P1" s="101"/>
      <c r="R1" s="37" t="s">
        <v>0</v>
      </c>
    </row>
    <row r="2" spans="1:19" x14ac:dyDescent="0.25">
      <c r="A2" s="34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S2" s="9" t="s">
        <v>8</v>
      </c>
    </row>
    <row r="3" spans="1:19" x14ac:dyDescent="0.25">
      <c r="A3" s="33"/>
      <c r="B3" s="33"/>
      <c r="C3" s="35"/>
      <c r="D3" s="35" t="s">
        <v>5</v>
      </c>
      <c r="E3" s="36" t="s">
        <v>134</v>
      </c>
      <c r="F3" s="36"/>
      <c r="G3" s="36"/>
      <c r="H3" s="36"/>
      <c r="I3" s="122"/>
      <c r="J3" s="122"/>
      <c r="K3" s="122"/>
      <c r="L3" s="33"/>
      <c r="M3" s="33"/>
      <c r="N3" s="33"/>
      <c r="O3" s="33"/>
      <c r="P3" s="33"/>
      <c r="Q3" s="33"/>
      <c r="R3" s="33"/>
      <c r="S3" s="9" t="s">
        <v>24</v>
      </c>
    </row>
    <row r="4" spans="1:19" x14ac:dyDescent="0.25">
      <c r="A4" s="34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9" t="s">
        <v>109</v>
      </c>
    </row>
    <row r="5" spans="1:19" x14ac:dyDescent="0.25">
      <c r="A5" s="45"/>
      <c r="B5" s="45"/>
      <c r="C5" s="45"/>
      <c r="D5" s="35" t="s">
        <v>108</v>
      </c>
      <c r="E5" s="99"/>
      <c r="F5" s="36"/>
      <c r="G5" s="36"/>
      <c r="H5" s="36"/>
      <c r="I5" s="122"/>
      <c r="J5" s="122"/>
      <c r="K5" s="122"/>
      <c r="L5" s="33"/>
      <c r="M5" s="33"/>
      <c r="N5" s="33"/>
      <c r="O5" s="33"/>
      <c r="P5" s="11" t="s">
        <v>14</v>
      </c>
      <c r="Q5" s="11" t="s">
        <v>99</v>
      </c>
      <c r="S5" s="9" t="s">
        <v>110</v>
      </c>
    </row>
    <row r="6" spans="1:19" x14ac:dyDescent="0.25">
      <c r="A6" s="12"/>
      <c r="B6" s="60" t="s">
        <v>8</v>
      </c>
      <c r="D6" s="99"/>
      <c r="E6" s="10"/>
      <c r="F6" s="10"/>
      <c r="P6" s="13"/>
      <c r="Q6" s="13"/>
      <c r="S6" s="9" t="s">
        <v>111</v>
      </c>
    </row>
    <row r="7" spans="1:19" x14ac:dyDescent="0.25">
      <c r="A7" s="14"/>
      <c r="B7" s="9" t="s">
        <v>11</v>
      </c>
      <c r="P7" s="120">
        <v>10</v>
      </c>
      <c r="Q7" s="13" t="s">
        <v>100</v>
      </c>
      <c r="S7" s="9" t="s">
        <v>112</v>
      </c>
    </row>
    <row r="8" spans="1:19" x14ac:dyDescent="0.25">
      <c r="A8" s="14"/>
      <c r="B8" s="9" t="s">
        <v>15</v>
      </c>
      <c r="P8" s="120">
        <v>8</v>
      </c>
      <c r="Q8" s="13" t="s">
        <v>101</v>
      </c>
      <c r="S8" s="9" t="s">
        <v>113</v>
      </c>
    </row>
    <row r="9" spans="1:19" x14ac:dyDescent="0.25">
      <c r="A9" s="14"/>
      <c r="B9" s="16" t="s">
        <v>12</v>
      </c>
      <c r="P9" s="120">
        <v>5</v>
      </c>
      <c r="Q9" s="13" t="s">
        <v>102</v>
      </c>
      <c r="S9" s="9" t="s">
        <v>114</v>
      </c>
    </row>
    <row r="10" spans="1:19" x14ac:dyDescent="0.25">
      <c r="A10" s="14"/>
      <c r="B10" s="9" t="s">
        <v>83</v>
      </c>
      <c r="P10" s="15">
        <v>0</v>
      </c>
      <c r="Q10" s="13" t="s">
        <v>103</v>
      </c>
      <c r="R10" s="17"/>
      <c r="S10" s="17"/>
    </row>
    <row r="11" spans="1:19" x14ac:dyDescent="0.25">
      <c r="A11" s="12"/>
      <c r="B11" s="13"/>
      <c r="C11" s="13"/>
      <c r="D11" s="11" t="s">
        <v>13</v>
      </c>
      <c r="E11" s="51">
        <v>1</v>
      </c>
      <c r="F11" s="51">
        <v>1</v>
      </c>
      <c r="G11" s="51">
        <v>1</v>
      </c>
      <c r="H11" s="51">
        <v>1</v>
      </c>
      <c r="I11" s="51">
        <v>1</v>
      </c>
      <c r="J11" s="51">
        <v>1</v>
      </c>
      <c r="K11" s="51">
        <v>1</v>
      </c>
      <c r="L11" s="51">
        <v>1</v>
      </c>
      <c r="M11" s="51">
        <v>1</v>
      </c>
      <c r="N11" s="51">
        <v>1</v>
      </c>
      <c r="O11" s="51">
        <v>1</v>
      </c>
      <c r="R11" s="17"/>
      <c r="S11" s="18" t="s">
        <v>17</v>
      </c>
    </row>
    <row r="12" spans="1:19" x14ac:dyDescent="0.25">
      <c r="A12" s="12"/>
      <c r="B12" s="13"/>
      <c r="C12" s="13"/>
      <c r="D12" s="11" t="s">
        <v>116</v>
      </c>
      <c r="E12" s="52" t="str">
        <f t="shared" ref="E12:O12" si="0">IF(COUNTIF($D$15:$D$54,"&gt;0")=0,"",SUMIFS(E$15:E$54,$D$15:$D$54,"&gt;0")/COUNTIF($D$15:$D$54,"&gt;0"))</f>
        <v/>
      </c>
      <c r="F12" s="52" t="str">
        <f t="shared" si="0"/>
        <v/>
      </c>
      <c r="G12" s="52" t="str">
        <f t="shared" si="0"/>
        <v/>
      </c>
      <c r="H12" s="52" t="str">
        <f t="shared" si="0"/>
        <v/>
      </c>
      <c r="I12" s="52" t="str">
        <f t="shared" si="0"/>
        <v/>
      </c>
      <c r="J12" s="52" t="str">
        <f t="shared" si="0"/>
        <v/>
      </c>
      <c r="K12" s="52" t="str">
        <f t="shared" si="0"/>
        <v/>
      </c>
      <c r="L12" s="52" t="str">
        <f t="shared" si="0"/>
        <v/>
      </c>
      <c r="M12" s="52" t="str">
        <f t="shared" si="0"/>
        <v/>
      </c>
      <c r="N12" s="52" t="str">
        <f t="shared" si="0"/>
        <v/>
      </c>
      <c r="O12" s="52" t="str">
        <f t="shared" si="0"/>
        <v/>
      </c>
      <c r="R12" s="17"/>
      <c r="S12" s="18"/>
    </row>
    <row r="13" spans="1:19" ht="15.75" thickBot="1" x14ac:dyDescent="0.3">
      <c r="A13" s="12"/>
      <c r="B13" s="54"/>
      <c r="C13" s="54"/>
      <c r="D13" s="55" t="s">
        <v>117</v>
      </c>
      <c r="E13" s="53" t="str">
        <f>IF(COUNTIF($D$15:$D$54,"&gt;0")=0,"",E12/E11)</f>
        <v/>
      </c>
      <c r="F13" s="53" t="str">
        <f t="shared" ref="F13:N13" si="1">IF(COUNTIF($D$15:$D$54,"&gt;0")=0,"",F12/F11)</f>
        <v/>
      </c>
      <c r="G13" s="53" t="str">
        <f t="shared" si="1"/>
        <v/>
      </c>
      <c r="H13" s="53" t="str">
        <f t="shared" si="1"/>
        <v/>
      </c>
      <c r="I13" s="53" t="str">
        <f t="shared" si="1"/>
        <v/>
      </c>
      <c r="J13" s="53" t="str">
        <f t="shared" si="1"/>
        <v/>
      </c>
      <c r="K13" s="53" t="str">
        <f t="shared" si="1"/>
        <v/>
      </c>
      <c r="L13" s="53" t="str">
        <f t="shared" si="1"/>
        <v/>
      </c>
      <c r="M13" s="53" t="str">
        <f t="shared" si="1"/>
        <v/>
      </c>
      <c r="N13" s="53" t="str">
        <f t="shared" si="1"/>
        <v/>
      </c>
      <c r="O13" s="53" t="str">
        <f>IF(COUNTIF($D$15:$D$54,"&gt;0")=0,"",O12/O11)</f>
        <v/>
      </c>
      <c r="R13" s="17"/>
      <c r="S13" s="18"/>
    </row>
    <row r="14" spans="1:19" ht="60.75" thickBot="1" x14ac:dyDescent="0.3">
      <c r="A14" s="56" t="s">
        <v>1</v>
      </c>
      <c r="B14" s="57" t="s">
        <v>2</v>
      </c>
      <c r="C14" s="58" t="s">
        <v>10</v>
      </c>
      <c r="D14" s="59" t="s">
        <v>3</v>
      </c>
      <c r="E14" s="46">
        <v>1</v>
      </c>
      <c r="F14" s="47">
        <v>2</v>
      </c>
      <c r="G14" s="48">
        <v>3</v>
      </c>
      <c r="H14" s="47">
        <v>4</v>
      </c>
      <c r="I14" s="123">
        <v>5</v>
      </c>
      <c r="J14" s="123">
        <v>6</v>
      </c>
      <c r="K14" s="123">
        <v>7</v>
      </c>
      <c r="L14" s="49">
        <v>8</v>
      </c>
      <c r="M14" s="50">
        <v>9</v>
      </c>
      <c r="N14" s="48">
        <v>10</v>
      </c>
      <c r="O14" s="47">
        <v>11</v>
      </c>
      <c r="P14" s="19" t="s">
        <v>4</v>
      </c>
      <c r="Q14" s="20" t="str">
        <f>Q5</f>
        <v>Оценка</v>
      </c>
      <c r="R14" s="164" t="s">
        <v>93</v>
      </c>
      <c r="S14" s="21" t="s">
        <v>92</v>
      </c>
    </row>
    <row r="15" spans="1:19" x14ac:dyDescent="0.25">
      <c r="A15" s="70">
        <v>1</v>
      </c>
      <c r="B15" s="71"/>
      <c r="C15" s="72"/>
      <c r="D15" s="73"/>
      <c r="E15" s="74"/>
      <c r="F15" s="75"/>
      <c r="G15" s="76"/>
      <c r="H15" s="75"/>
      <c r="I15" s="124"/>
      <c r="J15" s="124"/>
      <c r="K15" s="124"/>
      <c r="L15" s="77"/>
      <c r="M15" s="78"/>
      <c r="N15" s="76"/>
      <c r="O15" s="75"/>
      <c r="P15" s="22" t="str">
        <f t="shared" ref="P15:P54" si="2">IF(SUM(D15)&gt;0,SUM(E15:O15),"")</f>
        <v/>
      </c>
      <c r="Q15" s="23" t="str">
        <f t="shared" ref="Q15:Q54" si="3">IF(SUM(D15)&gt;0,IF(P15&gt;=$P$7,$Q$7,IF(P15&gt;=$P$8,$Q$8,IF(P15&gt;=$P$9,$Q$9,$Q$10))),"")</f>
        <v/>
      </c>
      <c r="R15" s="165" t="str">
        <f>IF(B15="","",IF(AND(SUM($D15)=0,COUNTA($E15:$O15)&gt;0),$D$57,IF(OR(E15&gt;E$11,F15&gt;F$11,G15&gt;G$11,H15&gt;H$11,I15&gt;I$11,J15&gt;J$11,K15&gt;K$11,L15&gt;L$11,M15&gt;M$11,N15&gt;N$11,O15&gt;O$11),$D$58,IF(AND($D15="",$C15="да"),$D$59,"нет"))))</f>
        <v/>
      </c>
      <c r="S15" s="161" t="str">
        <f>IF(R15="","",IF(R15="нет",0,1))</f>
        <v/>
      </c>
    </row>
    <row r="16" spans="1:19" x14ac:dyDescent="0.25">
      <c r="A16" s="79">
        <v>2</v>
      </c>
      <c r="B16" s="80"/>
      <c r="C16" s="81"/>
      <c r="D16" s="82"/>
      <c r="E16" s="83"/>
      <c r="F16" s="84"/>
      <c r="G16" s="85"/>
      <c r="H16" s="84"/>
      <c r="I16" s="125"/>
      <c r="J16" s="125"/>
      <c r="K16" s="125"/>
      <c r="L16" s="86"/>
      <c r="M16" s="87"/>
      <c r="N16" s="85"/>
      <c r="O16" s="84"/>
      <c r="P16" s="24" t="str">
        <f t="shared" si="2"/>
        <v/>
      </c>
      <c r="Q16" s="25" t="str">
        <f t="shared" si="3"/>
        <v/>
      </c>
      <c r="R16" s="166" t="str">
        <f t="shared" ref="R16:R54" si="4">IF(B16="","",IF(AND(SUM($D16)=0,COUNTA($E16:$O16)&gt;0),$D$57,IF(OR(E16&gt;E$11,F16&gt;F$11,G16&gt;G$11,H16&gt;H$11,I16&gt;I$11,J16&gt;J$11,K16&gt;K$11,L16&gt;L$11,M16&gt;M$11,N16&gt;N$11,O16&gt;O$11),$D$58,IF(AND($D16="",$C16="да"),$D$59,"нет"))))</f>
        <v/>
      </c>
      <c r="S16" s="162" t="str">
        <f t="shared" ref="S16:S54" si="5">IF(R16="","",IF(R16="нет",0,1))</f>
        <v/>
      </c>
    </row>
    <row r="17" spans="1:19" x14ac:dyDescent="0.25">
      <c r="A17" s="79">
        <v>3</v>
      </c>
      <c r="B17" s="80"/>
      <c r="C17" s="81"/>
      <c r="D17" s="82"/>
      <c r="E17" s="83"/>
      <c r="F17" s="84"/>
      <c r="G17" s="85"/>
      <c r="H17" s="84"/>
      <c r="I17" s="125"/>
      <c r="J17" s="125"/>
      <c r="K17" s="125"/>
      <c r="L17" s="86"/>
      <c r="M17" s="87"/>
      <c r="N17" s="85"/>
      <c r="O17" s="84"/>
      <c r="P17" s="24" t="str">
        <f t="shared" si="2"/>
        <v/>
      </c>
      <c r="Q17" s="25" t="str">
        <f t="shared" si="3"/>
        <v/>
      </c>
      <c r="R17" s="166" t="str">
        <f t="shared" si="4"/>
        <v/>
      </c>
      <c r="S17" s="162" t="str">
        <f t="shared" si="5"/>
        <v/>
      </c>
    </row>
    <row r="18" spans="1:19" x14ac:dyDescent="0.25">
      <c r="A18" s="79">
        <v>4</v>
      </c>
      <c r="B18" s="80"/>
      <c r="C18" s="81"/>
      <c r="D18" s="82"/>
      <c r="E18" s="83"/>
      <c r="F18" s="84"/>
      <c r="G18" s="85"/>
      <c r="H18" s="84"/>
      <c r="I18" s="125"/>
      <c r="J18" s="125"/>
      <c r="K18" s="125"/>
      <c r="L18" s="86"/>
      <c r="M18" s="87"/>
      <c r="N18" s="85"/>
      <c r="O18" s="84"/>
      <c r="P18" s="24" t="str">
        <f t="shared" si="2"/>
        <v/>
      </c>
      <c r="Q18" s="25" t="str">
        <f t="shared" si="3"/>
        <v/>
      </c>
      <c r="R18" s="166" t="str">
        <f t="shared" si="4"/>
        <v/>
      </c>
      <c r="S18" s="162" t="str">
        <f t="shared" si="5"/>
        <v/>
      </c>
    </row>
    <row r="19" spans="1:19" ht="15.75" thickBot="1" x14ac:dyDescent="0.3">
      <c r="A19" s="88">
        <v>5</v>
      </c>
      <c r="B19" s="89"/>
      <c r="C19" s="90"/>
      <c r="D19" s="91"/>
      <c r="E19" s="92"/>
      <c r="F19" s="93"/>
      <c r="G19" s="94"/>
      <c r="H19" s="93"/>
      <c r="I19" s="126"/>
      <c r="J19" s="126"/>
      <c r="K19" s="126"/>
      <c r="L19" s="95"/>
      <c r="M19" s="96"/>
      <c r="N19" s="94"/>
      <c r="O19" s="93"/>
      <c r="P19" s="26" t="str">
        <f t="shared" si="2"/>
        <v/>
      </c>
      <c r="Q19" s="27" t="str">
        <f t="shared" si="3"/>
        <v/>
      </c>
      <c r="R19" s="167" t="str">
        <f t="shared" si="4"/>
        <v/>
      </c>
      <c r="S19" s="163" t="str">
        <f t="shared" si="5"/>
        <v/>
      </c>
    </row>
    <row r="20" spans="1:19" x14ac:dyDescent="0.25">
      <c r="A20" s="97">
        <v>6</v>
      </c>
      <c r="B20" s="71"/>
      <c r="C20" s="72"/>
      <c r="D20" s="73"/>
      <c r="E20" s="74"/>
      <c r="F20" s="75"/>
      <c r="G20" s="76"/>
      <c r="H20" s="75"/>
      <c r="I20" s="124"/>
      <c r="J20" s="124"/>
      <c r="K20" s="124"/>
      <c r="L20" s="77"/>
      <c r="M20" s="78"/>
      <c r="N20" s="76"/>
      <c r="O20" s="75"/>
      <c r="P20" s="28" t="str">
        <f t="shared" si="2"/>
        <v/>
      </c>
      <c r="Q20" s="29" t="str">
        <f t="shared" si="3"/>
        <v/>
      </c>
      <c r="R20" s="165" t="str">
        <f t="shared" si="4"/>
        <v/>
      </c>
      <c r="S20" s="161" t="str">
        <f t="shared" si="5"/>
        <v/>
      </c>
    </row>
    <row r="21" spans="1:19" x14ac:dyDescent="0.25">
      <c r="A21" s="79">
        <v>7</v>
      </c>
      <c r="B21" s="80"/>
      <c r="C21" s="81"/>
      <c r="D21" s="82"/>
      <c r="E21" s="83"/>
      <c r="F21" s="84"/>
      <c r="G21" s="85"/>
      <c r="H21" s="84"/>
      <c r="I21" s="125"/>
      <c r="J21" s="125"/>
      <c r="K21" s="125"/>
      <c r="L21" s="86"/>
      <c r="M21" s="87"/>
      <c r="N21" s="85"/>
      <c r="O21" s="84"/>
      <c r="P21" s="24" t="str">
        <f t="shared" si="2"/>
        <v/>
      </c>
      <c r="Q21" s="25" t="str">
        <f t="shared" si="3"/>
        <v/>
      </c>
      <c r="R21" s="166" t="str">
        <f t="shared" si="4"/>
        <v/>
      </c>
      <c r="S21" s="162" t="str">
        <f t="shared" si="5"/>
        <v/>
      </c>
    </row>
    <row r="22" spans="1:19" x14ac:dyDescent="0.25">
      <c r="A22" s="79">
        <v>8</v>
      </c>
      <c r="B22" s="80"/>
      <c r="C22" s="81"/>
      <c r="D22" s="82"/>
      <c r="E22" s="83"/>
      <c r="F22" s="84"/>
      <c r="G22" s="85"/>
      <c r="H22" s="84"/>
      <c r="I22" s="125"/>
      <c r="J22" s="125"/>
      <c r="K22" s="125"/>
      <c r="L22" s="86"/>
      <c r="M22" s="87"/>
      <c r="N22" s="85"/>
      <c r="O22" s="84"/>
      <c r="P22" s="24" t="str">
        <f t="shared" si="2"/>
        <v/>
      </c>
      <c r="Q22" s="25" t="str">
        <f t="shared" si="3"/>
        <v/>
      </c>
      <c r="R22" s="166" t="str">
        <f t="shared" si="4"/>
        <v/>
      </c>
      <c r="S22" s="162" t="str">
        <f t="shared" si="5"/>
        <v/>
      </c>
    </row>
    <row r="23" spans="1:19" x14ac:dyDescent="0.25">
      <c r="A23" s="79">
        <v>9</v>
      </c>
      <c r="B23" s="80"/>
      <c r="C23" s="81"/>
      <c r="D23" s="82"/>
      <c r="E23" s="83"/>
      <c r="F23" s="84"/>
      <c r="G23" s="85"/>
      <c r="H23" s="84"/>
      <c r="I23" s="125"/>
      <c r="J23" s="125"/>
      <c r="K23" s="125"/>
      <c r="L23" s="86"/>
      <c r="M23" s="87"/>
      <c r="N23" s="85"/>
      <c r="O23" s="84"/>
      <c r="P23" s="24" t="str">
        <f t="shared" si="2"/>
        <v/>
      </c>
      <c r="Q23" s="25" t="str">
        <f t="shared" si="3"/>
        <v/>
      </c>
      <c r="R23" s="166" t="str">
        <f t="shared" si="4"/>
        <v/>
      </c>
      <c r="S23" s="162" t="str">
        <f t="shared" si="5"/>
        <v/>
      </c>
    </row>
    <row r="24" spans="1:19" ht="15.75" thickBot="1" x14ac:dyDescent="0.3">
      <c r="A24" s="98">
        <v>10</v>
      </c>
      <c r="B24" s="89"/>
      <c r="C24" s="90"/>
      <c r="D24" s="91"/>
      <c r="E24" s="92"/>
      <c r="F24" s="93"/>
      <c r="G24" s="94"/>
      <c r="H24" s="93"/>
      <c r="I24" s="126"/>
      <c r="J24" s="126"/>
      <c r="K24" s="126"/>
      <c r="L24" s="95"/>
      <c r="M24" s="96"/>
      <c r="N24" s="94"/>
      <c r="O24" s="93"/>
      <c r="P24" s="30" t="str">
        <f t="shared" si="2"/>
        <v/>
      </c>
      <c r="Q24" s="31" t="str">
        <f t="shared" si="3"/>
        <v/>
      </c>
      <c r="R24" s="167" t="str">
        <f t="shared" si="4"/>
        <v/>
      </c>
      <c r="S24" s="163" t="str">
        <f t="shared" si="5"/>
        <v/>
      </c>
    </row>
    <row r="25" spans="1:19" x14ac:dyDescent="0.25">
      <c r="A25" s="70">
        <v>11</v>
      </c>
      <c r="B25" s="71"/>
      <c r="C25" s="72"/>
      <c r="D25" s="73"/>
      <c r="E25" s="74"/>
      <c r="F25" s="75"/>
      <c r="G25" s="76"/>
      <c r="H25" s="75"/>
      <c r="I25" s="124"/>
      <c r="J25" s="124"/>
      <c r="K25" s="124"/>
      <c r="L25" s="77"/>
      <c r="M25" s="78"/>
      <c r="N25" s="76"/>
      <c r="O25" s="75"/>
      <c r="P25" s="22" t="str">
        <f t="shared" si="2"/>
        <v/>
      </c>
      <c r="Q25" s="23" t="str">
        <f t="shared" si="3"/>
        <v/>
      </c>
      <c r="R25" s="165" t="str">
        <f t="shared" si="4"/>
        <v/>
      </c>
      <c r="S25" s="161" t="str">
        <f t="shared" si="5"/>
        <v/>
      </c>
    </row>
    <row r="26" spans="1:19" x14ac:dyDescent="0.25">
      <c r="A26" s="79">
        <v>12</v>
      </c>
      <c r="B26" s="80"/>
      <c r="C26" s="81"/>
      <c r="D26" s="82"/>
      <c r="E26" s="83"/>
      <c r="F26" s="84"/>
      <c r="G26" s="85"/>
      <c r="H26" s="84"/>
      <c r="I26" s="125"/>
      <c r="J26" s="125"/>
      <c r="K26" s="125"/>
      <c r="L26" s="86"/>
      <c r="M26" s="87"/>
      <c r="N26" s="85"/>
      <c r="O26" s="84"/>
      <c r="P26" s="24" t="str">
        <f t="shared" si="2"/>
        <v/>
      </c>
      <c r="Q26" s="25" t="str">
        <f t="shared" si="3"/>
        <v/>
      </c>
      <c r="R26" s="166" t="str">
        <f t="shared" si="4"/>
        <v/>
      </c>
      <c r="S26" s="162" t="str">
        <f t="shared" si="5"/>
        <v/>
      </c>
    </row>
    <row r="27" spans="1:19" x14ac:dyDescent="0.25">
      <c r="A27" s="79">
        <v>13</v>
      </c>
      <c r="B27" s="80"/>
      <c r="C27" s="81"/>
      <c r="D27" s="82"/>
      <c r="E27" s="83"/>
      <c r="F27" s="84"/>
      <c r="G27" s="85"/>
      <c r="H27" s="84"/>
      <c r="I27" s="125"/>
      <c r="J27" s="125"/>
      <c r="K27" s="125"/>
      <c r="L27" s="86"/>
      <c r="M27" s="87"/>
      <c r="N27" s="85"/>
      <c r="O27" s="84"/>
      <c r="P27" s="24" t="str">
        <f t="shared" si="2"/>
        <v/>
      </c>
      <c r="Q27" s="25" t="str">
        <f t="shared" si="3"/>
        <v/>
      </c>
      <c r="R27" s="166" t="str">
        <f t="shared" si="4"/>
        <v/>
      </c>
      <c r="S27" s="162" t="str">
        <f t="shared" si="5"/>
        <v/>
      </c>
    </row>
    <row r="28" spans="1:19" x14ac:dyDescent="0.25">
      <c r="A28" s="79">
        <v>14</v>
      </c>
      <c r="B28" s="80"/>
      <c r="C28" s="81"/>
      <c r="D28" s="82"/>
      <c r="E28" s="83"/>
      <c r="F28" s="84"/>
      <c r="G28" s="85"/>
      <c r="H28" s="84"/>
      <c r="I28" s="125"/>
      <c r="J28" s="125"/>
      <c r="K28" s="125"/>
      <c r="L28" s="86"/>
      <c r="M28" s="87"/>
      <c r="N28" s="85"/>
      <c r="O28" s="84"/>
      <c r="P28" s="24" t="str">
        <f t="shared" si="2"/>
        <v/>
      </c>
      <c r="Q28" s="25" t="str">
        <f t="shared" si="3"/>
        <v/>
      </c>
      <c r="R28" s="166" t="str">
        <f t="shared" si="4"/>
        <v/>
      </c>
      <c r="S28" s="162" t="str">
        <f t="shared" si="5"/>
        <v/>
      </c>
    </row>
    <row r="29" spans="1:19" ht="15.75" thickBot="1" x14ac:dyDescent="0.3">
      <c r="A29" s="88">
        <v>15</v>
      </c>
      <c r="B29" s="89"/>
      <c r="C29" s="90"/>
      <c r="D29" s="91"/>
      <c r="E29" s="92"/>
      <c r="F29" s="93"/>
      <c r="G29" s="94"/>
      <c r="H29" s="93"/>
      <c r="I29" s="126"/>
      <c r="J29" s="126"/>
      <c r="K29" s="126"/>
      <c r="L29" s="95"/>
      <c r="M29" s="96"/>
      <c r="N29" s="94"/>
      <c r="O29" s="93"/>
      <c r="P29" s="26" t="str">
        <f t="shared" si="2"/>
        <v/>
      </c>
      <c r="Q29" s="27" t="str">
        <f t="shared" si="3"/>
        <v/>
      </c>
      <c r="R29" s="167" t="str">
        <f t="shared" si="4"/>
        <v/>
      </c>
      <c r="S29" s="163" t="str">
        <f t="shared" si="5"/>
        <v/>
      </c>
    </row>
    <row r="30" spans="1:19" x14ac:dyDescent="0.25">
      <c r="A30" s="97">
        <v>16</v>
      </c>
      <c r="B30" s="71"/>
      <c r="C30" s="72"/>
      <c r="D30" s="73"/>
      <c r="E30" s="74"/>
      <c r="F30" s="75"/>
      <c r="G30" s="76"/>
      <c r="H30" s="75"/>
      <c r="I30" s="124"/>
      <c r="J30" s="124"/>
      <c r="K30" s="124"/>
      <c r="L30" s="77"/>
      <c r="M30" s="78"/>
      <c r="N30" s="76"/>
      <c r="O30" s="75"/>
      <c r="P30" s="28" t="str">
        <f t="shared" si="2"/>
        <v/>
      </c>
      <c r="Q30" s="29" t="str">
        <f t="shared" si="3"/>
        <v/>
      </c>
      <c r="R30" s="165" t="str">
        <f t="shared" si="4"/>
        <v/>
      </c>
      <c r="S30" s="161" t="str">
        <f t="shared" si="5"/>
        <v/>
      </c>
    </row>
    <row r="31" spans="1:19" x14ac:dyDescent="0.25">
      <c r="A31" s="79">
        <v>17</v>
      </c>
      <c r="B31" s="80"/>
      <c r="C31" s="81"/>
      <c r="D31" s="82"/>
      <c r="E31" s="83"/>
      <c r="F31" s="84"/>
      <c r="G31" s="85"/>
      <c r="H31" s="84"/>
      <c r="I31" s="125"/>
      <c r="J31" s="125"/>
      <c r="K31" s="125"/>
      <c r="L31" s="86"/>
      <c r="M31" s="87"/>
      <c r="N31" s="85"/>
      <c r="O31" s="84"/>
      <c r="P31" s="24" t="str">
        <f t="shared" si="2"/>
        <v/>
      </c>
      <c r="Q31" s="25" t="str">
        <f t="shared" si="3"/>
        <v/>
      </c>
      <c r="R31" s="166" t="str">
        <f t="shared" si="4"/>
        <v/>
      </c>
      <c r="S31" s="162" t="str">
        <f t="shared" si="5"/>
        <v/>
      </c>
    </row>
    <row r="32" spans="1:19" x14ac:dyDescent="0.25">
      <c r="A32" s="79">
        <v>18</v>
      </c>
      <c r="B32" s="80"/>
      <c r="C32" s="81"/>
      <c r="D32" s="82"/>
      <c r="E32" s="83"/>
      <c r="F32" s="84"/>
      <c r="G32" s="85"/>
      <c r="H32" s="84"/>
      <c r="I32" s="125"/>
      <c r="J32" s="125"/>
      <c r="K32" s="125"/>
      <c r="L32" s="86"/>
      <c r="M32" s="87"/>
      <c r="N32" s="85"/>
      <c r="O32" s="84"/>
      <c r="P32" s="24" t="str">
        <f t="shared" si="2"/>
        <v/>
      </c>
      <c r="Q32" s="25" t="str">
        <f t="shared" si="3"/>
        <v/>
      </c>
      <c r="R32" s="166" t="str">
        <f t="shared" si="4"/>
        <v/>
      </c>
      <c r="S32" s="162" t="str">
        <f t="shared" si="5"/>
        <v/>
      </c>
    </row>
    <row r="33" spans="1:19" x14ac:dyDescent="0.25">
      <c r="A33" s="79">
        <v>19</v>
      </c>
      <c r="B33" s="80"/>
      <c r="C33" s="81"/>
      <c r="D33" s="82"/>
      <c r="E33" s="83"/>
      <c r="F33" s="84"/>
      <c r="G33" s="85"/>
      <c r="H33" s="84"/>
      <c r="I33" s="125"/>
      <c r="J33" s="125"/>
      <c r="K33" s="125"/>
      <c r="L33" s="86"/>
      <c r="M33" s="87"/>
      <c r="N33" s="85"/>
      <c r="O33" s="84"/>
      <c r="P33" s="24" t="str">
        <f t="shared" si="2"/>
        <v/>
      </c>
      <c r="Q33" s="25" t="str">
        <f t="shared" si="3"/>
        <v/>
      </c>
      <c r="R33" s="166" t="str">
        <f t="shared" si="4"/>
        <v/>
      </c>
      <c r="S33" s="162" t="str">
        <f t="shared" si="5"/>
        <v/>
      </c>
    </row>
    <row r="34" spans="1:19" ht="15.75" thickBot="1" x14ac:dyDescent="0.3">
      <c r="A34" s="98">
        <v>20</v>
      </c>
      <c r="B34" s="89"/>
      <c r="C34" s="90"/>
      <c r="D34" s="91"/>
      <c r="E34" s="92"/>
      <c r="F34" s="93"/>
      <c r="G34" s="94"/>
      <c r="H34" s="93"/>
      <c r="I34" s="126"/>
      <c r="J34" s="126"/>
      <c r="K34" s="126"/>
      <c r="L34" s="95"/>
      <c r="M34" s="96"/>
      <c r="N34" s="94"/>
      <c r="O34" s="93"/>
      <c r="P34" s="30" t="str">
        <f t="shared" si="2"/>
        <v/>
      </c>
      <c r="Q34" s="31" t="str">
        <f t="shared" si="3"/>
        <v/>
      </c>
      <c r="R34" s="167" t="str">
        <f t="shared" si="4"/>
        <v/>
      </c>
      <c r="S34" s="163" t="str">
        <f t="shared" si="5"/>
        <v/>
      </c>
    </row>
    <row r="35" spans="1:19" x14ac:dyDescent="0.25">
      <c r="A35" s="70">
        <v>21</v>
      </c>
      <c r="B35" s="71"/>
      <c r="C35" s="72"/>
      <c r="D35" s="73"/>
      <c r="E35" s="74"/>
      <c r="F35" s="75"/>
      <c r="G35" s="76"/>
      <c r="H35" s="75"/>
      <c r="I35" s="124"/>
      <c r="J35" s="124"/>
      <c r="K35" s="124"/>
      <c r="L35" s="77"/>
      <c r="M35" s="78"/>
      <c r="N35" s="76"/>
      <c r="O35" s="75"/>
      <c r="P35" s="22" t="str">
        <f t="shared" si="2"/>
        <v/>
      </c>
      <c r="Q35" s="23" t="str">
        <f t="shared" si="3"/>
        <v/>
      </c>
      <c r="R35" s="165" t="str">
        <f t="shared" si="4"/>
        <v/>
      </c>
      <c r="S35" s="161" t="str">
        <f t="shared" si="5"/>
        <v/>
      </c>
    </row>
    <row r="36" spans="1:19" x14ac:dyDescent="0.25">
      <c r="A36" s="79">
        <v>22</v>
      </c>
      <c r="B36" s="80"/>
      <c r="C36" s="81"/>
      <c r="D36" s="82"/>
      <c r="E36" s="83"/>
      <c r="F36" s="84"/>
      <c r="G36" s="85"/>
      <c r="H36" s="84"/>
      <c r="I36" s="125"/>
      <c r="J36" s="125"/>
      <c r="K36" s="125"/>
      <c r="L36" s="86"/>
      <c r="M36" s="87"/>
      <c r="N36" s="85"/>
      <c r="O36" s="84"/>
      <c r="P36" s="24" t="str">
        <f t="shared" si="2"/>
        <v/>
      </c>
      <c r="Q36" s="25" t="str">
        <f t="shared" si="3"/>
        <v/>
      </c>
      <c r="R36" s="166" t="str">
        <f t="shared" si="4"/>
        <v/>
      </c>
      <c r="S36" s="162" t="str">
        <f t="shared" si="5"/>
        <v/>
      </c>
    </row>
    <row r="37" spans="1:19" x14ac:dyDescent="0.25">
      <c r="A37" s="79">
        <v>23</v>
      </c>
      <c r="B37" s="80"/>
      <c r="C37" s="81"/>
      <c r="D37" s="82"/>
      <c r="E37" s="83"/>
      <c r="F37" s="84"/>
      <c r="G37" s="85"/>
      <c r="H37" s="84"/>
      <c r="I37" s="125"/>
      <c r="J37" s="125"/>
      <c r="K37" s="125"/>
      <c r="L37" s="86"/>
      <c r="M37" s="87"/>
      <c r="N37" s="85"/>
      <c r="O37" s="84"/>
      <c r="P37" s="24" t="str">
        <f t="shared" si="2"/>
        <v/>
      </c>
      <c r="Q37" s="25" t="str">
        <f t="shared" si="3"/>
        <v/>
      </c>
      <c r="R37" s="166" t="str">
        <f t="shared" si="4"/>
        <v/>
      </c>
      <c r="S37" s="162" t="str">
        <f t="shared" si="5"/>
        <v/>
      </c>
    </row>
    <row r="38" spans="1:19" x14ac:dyDescent="0.25">
      <c r="A38" s="79">
        <v>24</v>
      </c>
      <c r="B38" s="80"/>
      <c r="C38" s="81"/>
      <c r="D38" s="82"/>
      <c r="E38" s="83"/>
      <c r="F38" s="84"/>
      <c r="G38" s="85"/>
      <c r="H38" s="84"/>
      <c r="I38" s="125"/>
      <c r="J38" s="125"/>
      <c r="K38" s="125"/>
      <c r="L38" s="86"/>
      <c r="M38" s="87"/>
      <c r="N38" s="85"/>
      <c r="O38" s="84"/>
      <c r="P38" s="24" t="str">
        <f t="shared" si="2"/>
        <v/>
      </c>
      <c r="Q38" s="25" t="str">
        <f t="shared" si="3"/>
        <v/>
      </c>
      <c r="R38" s="166" t="str">
        <f t="shared" si="4"/>
        <v/>
      </c>
      <c r="S38" s="162" t="str">
        <f t="shared" si="5"/>
        <v/>
      </c>
    </row>
    <row r="39" spans="1:19" ht="15.75" thickBot="1" x14ac:dyDescent="0.3">
      <c r="A39" s="88">
        <v>25</v>
      </c>
      <c r="B39" s="89"/>
      <c r="C39" s="90"/>
      <c r="D39" s="91"/>
      <c r="E39" s="92"/>
      <c r="F39" s="93"/>
      <c r="G39" s="94"/>
      <c r="H39" s="93"/>
      <c r="I39" s="126"/>
      <c r="J39" s="126"/>
      <c r="K39" s="126"/>
      <c r="L39" s="95"/>
      <c r="M39" s="96"/>
      <c r="N39" s="94"/>
      <c r="O39" s="93"/>
      <c r="P39" s="26" t="str">
        <f t="shared" si="2"/>
        <v/>
      </c>
      <c r="Q39" s="27" t="str">
        <f t="shared" si="3"/>
        <v/>
      </c>
      <c r="R39" s="167" t="str">
        <f t="shared" si="4"/>
        <v/>
      </c>
      <c r="S39" s="163" t="str">
        <f t="shared" si="5"/>
        <v/>
      </c>
    </row>
    <row r="40" spans="1:19" x14ac:dyDescent="0.25">
      <c r="A40" s="70">
        <v>26</v>
      </c>
      <c r="B40" s="71"/>
      <c r="C40" s="72"/>
      <c r="D40" s="73"/>
      <c r="E40" s="74"/>
      <c r="F40" s="75"/>
      <c r="G40" s="76"/>
      <c r="H40" s="75"/>
      <c r="I40" s="124"/>
      <c r="J40" s="124"/>
      <c r="K40" s="124"/>
      <c r="L40" s="77"/>
      <c r="M40" s="78"/>
      <c r="N40" s="76"/>
      <c r="O40" s="75"/>
      <c r="P40" s="22" t="str">
        <f t="shared" si="2"/>
        <v/>
      </c>
      <c r="Q40" s="23" t="str">
        <f t="shared" si="3"/>
        <v/>
      </c>
      <c r="R40" s="165" t="str">
        <f t="shared" si="4"/>
        <v/>
      </c>
      <c r="S40" s="161" t="str">
        <f t="shared" si="5"/>
        <v/>
      </c>
    </row>
    <row r="41" spans="1:19" x14ac:dyDescent="0.25">
      <c r="A41" s="79">
        <v>27</v>
      </c>
      <c r="B41" s="80"/>
      <c r="C41" s="81"/>
      <c r="D41" s="82"/>
      <c r="E41" s="83"/>
      <c r="F41" s="84"/>
      <c r="G41" s="85"/>
      <c r="H41" s="84"/>
      <c r="I41" s="125"/>
      <c r="J41" s="125"/>
      <c r="K41" s="125"/>
      <c r="L41" s="86"/>
      <c r="M41" s="87"/>
      <c r="N41" s="85"/>
      <c r="O41" s="84"/>
      <c r="P41" s="24" t="str">
        <f t="shared" si="2"/>
        <v/>
      </c>
      <c r="Q41" s="25" t="str">
        <f t="shared" si="3"/>
        <v/>
      </c>
      <c r="R41" s="166" t="str">
        <f t="shared" si="4"/>
        <v/>
      </c>
      <c r="S41" s="162" t="str">
        <f t="shared" si="5"/>
        <v/>
      </c>
    </row>
    <row r="42" spans="1:19" x14ac:dyDescent="0.25">
      <c r="A42" s="79">
        <v>28</v>
      </c>
      <c r="B42" s="80"/>
      <c r="C42" s="81"/>
      <c r="D42" s="82"/>
      <c r="E42" s="83"/>
      <c r="F42" s="84"/>
      <c r="G42" s="85"/>
      <c r="H42" s="84"/>
      <c r="I42" s="125"/>
      <c r="J42" s="125"/>
      <c r="K42" s="125"/>
      <c r="L42" s="86"/>
      <c r="M42" s="87"/>
      <c r="N42" s="85"/>
      <c r="O42" s="84"/>
      <c r="P42" s="24" t="str">
        <f t="shared" si="2"/>
        <v/>
      </c>
      <c r="Q42" s="25" t="str">
        <f t="shared" si="3"/>
        <v/>
      </c>
      <c r="R42" s="166" t="str">
        <f t="shared" si="4"/>
        <v/>
      </c>
      <c r="S42" s="162" t="str">
        <f t="shared" si="5"/>
        <v/>
      </c>
    </row>
    <row r="43" spans="1:19" x14ac:dyDescent="0.25">
      <c r="A43" s="79">
        <v>29</v>
      </c>
      <c r="B43" s="80"/>
      <c r="C43" s="81"/>
      <c r="D43" s="82"/>
      <c r="E43" s="83"/>
      <c r="F43" s="84"/>
      <c r="G43" s="85"/>
      <c r="H43" s="84"/>
      <c r="I43" s="125"/>
      <c r="J43" s="125"/>
      <c r="K43" s="125"/>
      <c r="L43" s="86"/>
      <c r="M43" s="87"/>
      <c r="N43" s="85"/>
      <c r="O43" s="84"/>
      <c r="P43" s="24" t="str">
        <f t="shared" si="2"/>
        <v/>
      </c>
      <c r="Q43" s="25" t="str">
        <f t="shared" si="3"/>
        <v/>
      </c>
      <c r="R43" s="166" t="str">
        <f t="shared" si="4"/>
        <v/>
      </c>
      <c r="S43" s="162" t="str">
        <f t="shared" si="5"/>
        <v/>
      </c>
    </row>
    <row r="44" spans="1:19" ht="15.75" thickBot="1" x14ac:dyDescent="0.3">
      <c r="A44" s="88">
        <v>30</v>
      </c>
      <c r="B44" s="89"/>
      <c r="C44" s="90"/>
      <c r="D44" s="91"/>
      <c r="E44" s="92"/>
      <c r="F44" s="93"/>
      <c r="G44" s="94"/>
      <c r="H44" s="93"/>
      <c r="I44" s="126"/>
      <c r="J44" s="126"/>
      <c r="K44" s="126"/>
      <c r="L44" s="95"/>
      <c r="M44" s="96"/>
      <c r="N44" s="94"/>
      <c r="O44" s="93"/>
      <c r="P44" s="26" t="str">
        <f t="shared" si="2"/>
        <v/>
      </c>
      <c r="Q44" s="27" t="str">
        <f t="shared" si="3"/>
        <v/>
      </c>
      <c r="R44" s="167" t="str">
        <f t="shared" si="4"/>
        <v/>
      </c>
      <c r="S44" s="163" t="str">
        <f t="shared" si="5"/>
        <v/>
      </c>
    </row>
    <row r="45" spans="1:19" x14ac:dyDescent="0.25">
      <c r="A45" s="70">
        <v>31</v>
      </c>
      <c r="B45" s="71"/>
      <c r="C45" s="72"/>
      <c r="D45" s="73"/>
      <c r="E45" s="74"/>
      <c r="F45" s="75"/>
      <c r="G45" s="76"/>
      <c r="H45" s="75"/>
      <c r="I45" s="124"/>
      <c r="J45" s="124"/>
      <c r="K45" s="124"/>
      <c r="L45" s="77"/>
      <c r="M45" s="78"/>
      <c r="N45" s="76"/>
      <c r="O45" s="75"/>
      <c r="P45" s="22" t="str">
        <f t="shared" si="2"/>
        <v/>
      </c>
      <c r="Q45" s="23" t="str">
        <f t="shared" si="3"/>
        <v/>
      </c>
      <c r="R45" s="165" t="str">
        <f t="shared" si="4"/>
        <v/>
      </c>
      <c r="S45" s="161" t="str">
        <f t="shared" si="5"/>
        <v/>
      </c>
    </row>
    <row r="46" spans="1:19" x14ac:dyDescent="0.25">
      <c r="A46" s="79">
        <v>32</v>
      </c>
      <c r="B46" s="80"/>
      <c r="C46" s="81"/>
      <c r="D46" s="82"/>
      <c r="E46" s="83"/>
      <c r="F46" s="84"/>
      <c r="G46" s="85"/>
      <c r="H46" s="84"/>
      <c r="I46" s="125"/>
      <c r="J46" s="125"/>
      <c r="K46" s="125"/>
      <c r="L46" s="86"/>
      <c r="M46" s="87"/>
      <c r="N46" s="85"/>
      <c r="O46" s="84"/>
      <c r="P46" s="24" t="str">
        <f t="shared" si="2"/>
        <v/>
      </c>
      <c r="Q46" s="25" t="str">
        <f t="shared" si="3"/>
        <v/>
      </c>
      <c r="R46" s="166" t="str">
        <f t="shared" si="4"/>
        <v/>
      </c>
      <c r="S46" s="162" t="str">
        <f t="shared" si="5"/>
        <v/>
      </c>
    </row>
    <row r="47" spans="1:19" x14ac:dyDescent="0.25">
      <c r="A47" s="79">
        <v>33</v>
      </c>
      <c r="B47" s="80"/>
      <c r="C47" s="81"/>
      <c r="D47" s="82"/>
      <c r="E47" s="83"/>
      <c r="F47" s="84"/>
      <c r="G47" s="85"/>
      <c r="H47" s="84"/>
      <c r="I47" s="125"/>
      <c r="J47" s="125"/>
      <c r="K47" s="125"/>
      <c r="L47" s="86"/>
      <c r="M47" s="87"/>
      <c r="N47" s="85"/>
      <c r="O47" s="84"/>
      <c r="P47" s="24" t="str">
        <f t="shared" si="2"/>
        <v/>
      </c>
      <c r="Q47" s="25" t="str">
        <f t="shared" si="3"/>
        <v/>
      </c>
      <c r="R47" s="166" t="str">
        <f t="shared" si="4"/>
        <v/>
      </c>
      <c r="S47" s="162" t="str">
        <f t="shared" si="5"/>
        <v/>
      </c>
    </row>
    <row r="48" spans="1:19" x14ac:dyDescent="0.25">
      <c r="A48" s="79">
        <v>34</v>
      </c>
      <c r="B48" s="80"/>
      <c r="C48" s="81"/>
      <c r="D48" s="82"/>
      <c r="E48" s="83"/>
      <c r="F48" s="84"/>
      <c r="G48" s="85"/>
      <c r="H48" s="84"/>
      <c r="I48" s="125"/>
      <c r="J48" s="125"/>
      <c r="K48" s="125"/>
      <c r="L48" s="86"/>
      <c r="M48" s="87"/>
      <c r="N48" s="85"/>
      <c r="O48" s="84"/>
      <c r="P48" s="24" t="str">
        <f t="shared" si="2"/>
        <v/>
      </c>
      <c r="Q48" s="25" t="str">
        <f t="shared" si="3"/>
        <v/>
      </c>
      <c r="R48" s="166" t="str">
        <f t="shared" si="4"/>
        <v/>
      </c>
      <c r="S48" s="162" t="str">
        <f t="shared" si="5"/>
        <v/>
      </c>
    </row>
    <row r="49" spans="1:19" ht="15.75" thickBot="1" x14ac:dyDescent="0.3">
      <c r="A49" s="88">
        <v>35</v>
      </c>
      <c r="B49" s="89"/>
      <c r="C49" s="90"/>
      <c r="D49" s="91"/>
      <c r="E49" s="92"/>
      <c r="F49" s="93"/>
      <c r="G49" s="94"/>
      <c r="H49" s="93"/>
      <c r="I49" s="126"/>
      <c r="J49" s="126"/>
      <c r="K49" s="126"/>
      <c r="L49" s="95"/>
      <c r="M49" s="96"/>
      <c r="N49" s="94"/>
      <c r="O49" s="93"/>
      <c r="P49" s="26" t="str">
        <f t="shared" si="2"/>
        <v/>
      </c>
      <c r="Q49" s="27" t="str">
        <f t="shared" si="3"/>
        <v/>
      </c>
      <c r="R49" s="167" t="str">
        <f t="shared" si="4"/>
        <v/>
      </c>
      <c r="S49" s="163" t="str">
        <f t="shared" si="5"/>
        <v/>
      </c>
    </row>
    <row r="50" spans="1:19" x14ac:dyDescent="0.25">
      <c r="A50" s="70">
        <v>36</v>
      </c>
      <c r="B50" s="71"/>
      <c r="C50" s="72"/>
      <c r="D50" s="73"/>
      <c r="E50" s="74"/>
      <c r="F50" s="75"/>
      <c r="G50" s="76"/>
      <c r="H50" s="75"/>
      <c r="I50" s="124"/>
      <c r="J50" s="124"/>
      <c r="K50" s="124"/>
      <c r="L50" s="77"/>
      <c r="M50" s="78"/>
      <c r="N50" s="76"/>
      <c r="O50" s="75"/>
      <c r="P50" s="22" t="str">
        <f t="shared" si="2"/>
        <v/>
      </c>
      <c r="Q50" s="23" t="str">
        <f t="shared" si="3"/>
        <v/>
      </c>
      <c r="R50" s="165" t="str">
        <f t="shared" si="4"/>
        <v/>
      </c>
      <c r="S50" s="161" t="str">
        <f t="shared" si="5"/>
        <v/>
      </c>
    </row>
    <row r="51" spans="1:19" x14ac:dyDescent="0.25">
      <c r="A51" s="79">
        <v>37</v>
      </c>
      <c r="B51" s="80"/>
      <c r="C51" s="81"/>
      <c r="D51" s="82"/>
      <c r="E51" s="83"/>
      <c r="F51" s="84"/>
      <c r="G51" s="85"/>
      <c r="H51" s="84"/>
      <c r="I51" s="125"/>
      <c r="J51" s="125"/>
      <c r="K51" s="125"/>
      <c r="L51" s="86"/>
      <c r="M51" s="87"/>
      <c r="N51" s="85"/>
      <c r="O51" s="84"/>
      <c r="P51" s="24" t="str">
        <f t="shared" si="2"/>
        <v/>
      </c>
      <c r="Q51" s="25" t="str">
        <f t="shared" si="3"/>
        <v/>
      </c>
      <c r="R51" s="166" t="str">
        <f t="shared" si="4"/>
        <v/>
      </c>
      <c r="S51" s="162" t="str">
        <f t="shared" si="5"/>
        <v/>
      </c>
    </row>
    <row r="52" spans="1:19" x14ac:dyDescent="0.25">
      <c r="A52" s="79">
        <v>38</v>
      </c>
      <c r="B52" s="80"/>
      <c r="C52" s="81"/>
      <c r="D52" s="82"/>
      <c r="E52" s="83"/>
      <c r="F52" s="84"/>
      <c r="G52" s="85"/>
      <c r="H52" s="84"/>
      <c r="I52" s="125"/>
      <c r="J52" s="125"/>
      <c r="K52" s="125"/>
      <c r="L52" s="86"/>
      <c r="M52" s="87"/>
      <c r="N52" s="85"/>
      <c r="O52" s="84"/>
      <c r="P52" s="24" t="str">
        <f t="shared" si="2"/>
        <v/>
      </c>
      <c r="Q52" s="25" t="str">
        <f t="shared" si="3"/>
        <v/>
      </c>
      <c r="R52" s="166" t="str">
        <f t="shared" si="4"/>
        <v/>
      </c>
      <c r="S52" s="162" t="str">
        <f t="shared" si="5"/>
        <v/>
      </c>
    </row>
    <row r="53" spans="1:19" x14ac:dyDescent="0.25">
      <c r="A53" s="79">
        <v>39</v>
      </c>
      <c r="B53" s="80"/>
      <c r="C53" s="81"/>
      <c r="D53" s="82"/>
      <c r="E53" s="83"/>
      <c r="F53" s="84"/>
      <c r="G53" s="85"/>
      <c r="H53" s="84"/>
      <c r="I53" s="125"/>
      <c r="J53" s="125"/>
      <c r="K53" s="125"/>
      <c r="L53" s="86"/>
      <c r="M53" s="87"/>
      <c r="N53" s="85"/>
      <c r="O53" s="84"/>
      <c r="P53" s="24" t="str">
        <f t="shared" si="2"/>
        <v/>
      </c>
      <c r="Q53" s="25" t="str">
        <f t="shared" si="3"/>
        <v/>
      </c>
      <c r="R53" s="166" t="str">
        <f t="shared" si="4"/>
        <v/>
      </c>
      <c r="S53" s="162" t="str">
        <f t="shared" si="5"/>
        <v/>
      </c>
    </row>
    <row r="54" spans="1:19" ht="15.75" thickBot="1" x14ac:dyDescent="0.3">
      <c r="A54" s="88">
        <v>40</v>
      </c>
      <c r="B54" s="89"/>
      <c r="C54" s="90"/>
      <c r="D54" s="91"/>
      <c r="E54" s="92"/>
      <c r="F54" s="93"/>
      <c r="G54" s="94"/>
      <c r="H54" s="93"/>
      <c r="I54" s="126"/>
      <c r="J54" s="126"/>
      <c r="K54" s="126"/>
      <c r="L54" s="95"/>
      <c r="M54" s="96"/>
      <c r="N54" s="94"/>
      <c r="O54" s="93"/>
      <c r="P54" s="26" t="str">
        <f t="shared" si="2"/>
        <v/>
      </c>
      <c r="Q54" s="27" t="str">
        <f t="shared" si="3"/>
        <v/>
      </c>
      <c r="R54" s="167" t="str">
        <f t="shared" si="4"/>
        <v/>
      </c>
      <c r="S54" s="163" t="str">
        <f t="shared" si="5"/>
        <v/>
      </c>
    </row>
    <row r="56" spans="1:19" x14ac:dyDescent="0.25">
      <c r="B56" s="9" t="s">
        <v>94</v>
      </c>
      <c r="D56" s="9" t="s">
        <v>90</v>
      </c>
    </row>
    <row r="57" spans="1:19" x14ac:dyDescent="0.25">
      <c r="B57" s="9">
        <v>1</v>
      </c>
      <c r="D57" s="9" t="s">
        <v>89</v>
      </c>
    </row>
    <row r="58" spans="1:19" x14ac:dyDescent="0.25">
      <c r="B58" s="9">
        <v>2</v>
      </c>
      <c r="D58" s="9" t="s">
        <v>91</v>
      </c>
    </row>
    <row r="59" spans="1:19" x14ac:dyDescent="0.25">
      <c r="A59" s="32"/>
      <c r="B59" s="9">
        <v>3</v>
      </c>
      <c r="D59" s="9" t="s">
        <v>115</v>
      </c>
    </row>
  </sheetData>
  <sheetProtection password="D2A5" sheet="1" objects="1" scenarios="1" formatColumns="0" formatRows="0"/>
  <conditionalFormatting sqref="E15:O54">
    <cfRule type="expression" dxfId="29" priority="5" stopIfTrue="1">
      <formula>E15&gt;E$11</formula>
    </cfRule>
  </conditionalFormatting>
  <conditionalFormatting sqref="N1 P1 D6 E5">
    <cfRule type="containsBlanks" dxfId="28" priority="4" stopIfTrue="1">
      <formula>LEN(TRIM(D1))=0</formula>
    </cfRule>
  </conditionalFormatting>
  <conditionalFormatting sqref="C15:C54">
    <cfRule type="expression" dxfId="27" priority="10">
      <formula>AND(SUM($D15:$O15)&lt;&gt;0,$C15="")</formula>
    </cfRule>
  </conditionalFormatting>
  <conditionalFormatting sqref="D15:O54">
    <cfRule type="expression" dxfId="26" priority="11" stopIfTrue="1">
      <formula>AND($B15&lt;&gt;"",$C15="да",$D15="")</formula>
    </cfRule>
    <cfRule type="expression" dxfId="25" priority="12" stopIfTrue="1">
      <formula>AND(SUM($D15)=0,COUNTA($E15:$O15)&gt;0)</formula>
    </cfRule>
  </conditionalFormatting>
  <dataValidations count="5">
    <dataValidation allowBlank="1" prompt="Укажите класс с литерой (если есть)" sqref="N1"/>
    <dataValidation allowBlank="1" showInputMessage="1" showErrorMessage="1" prompt="Укажите наименование образовательной организации, например, СОШ №3" sqref="P1"/>
    <dataValidation type="whole" allowBlank="1" showInputMessage="1" showErrorMessage="1" sqref="E15:O54">
      <formula1>0</formula1>
      <formula2>E$11</formula2>
    </dataValidation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$S$3:$S$9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7">
    <pageSetUpPr fitToPage="1"/>
  </sheetPr>
  <dimension ref="A1:S59"/>
  <sheetViews>
    <sheetView view="pageBreakPreview" zoomScale="90" zoomScaleSheetLayoutView="90" workbookViewId="0">
      <selection activeCell="O18" sqref="O18"/>
    </sheetView>
  </sheetViews>
  <sheetFormatPr defaultRowHeight="15" x14ac:dyDescent="0.25"/>
  <cols>
    <col min="1" max="1" width="9.140625" style="9"/>
    <col min="2" max="2" width="19.140625" style="9" customWidth="1"/>
    <col min="3" max="3" width="8.28515625" style="9" hidden="1" customWidth="1"/>
    <col min="4" max="4" width="7.5703125" style="9" customWidth="1"/>
    <col min="5" max="15" width="6.140625" style="9" customWidth="1"/>
    <col min="16" max="16" width="6.5703125" style="9" customWidth="1"/>
    <col min="17" max="17" width="12.5703125" style="9" customWidth="1"/>
    <col min="18" max="18" width="17.7109375" style="9" customWidth="1"/>
    <col min="19" max="19" width="12.7109375" style="9" hidden="1" customWidth="1"/>
    <col min="20" max="16384" width="9.140625" style="9"/>
  </cols>
  <sheetData>
    <row r="1" spans="1:19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68" t="s">
        <v>135</v>
      </c>
      <c r="N1" s="100"/>
      <c r="O1" s="33" t="s">
        <v>16</v>
      </c>
      <c r="P1" s="101"/>
      <c r="R1" s="37" t="s">
        <v>0</v>
      </c>
    </row>
    <row r="2" spans="1:19" x14ac:dyDescent="0.25">
      <c r="A2" s="34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S2" s="9" t="s">
        <v>8</v>
      </c>
    </row>
    <row r="3" spans="1:19" x14ac:dyDescent="0.25">
      <c r="A3" s="33"/>
      <c r="B3" s="33"/>
      <c r="C3" s="35"/>
      <c r="D3" s="35" t="s">
        <v>5</v>
      </c>
      <c r="E3" s="36" t="s">
        <v>134</v>
      </c>
      <c r="F3" s="36"/>
      <c r="G3" s="36"/>
      <c r="H3" s="36"/>
      <c r="I3" s="122"/>
      <c r="J3" s="122"/>
      <c r="K3" s="122"/>
      <c r="L3" s="33"/>
      <c r="M3" s="33"/>
      <c r="N3" s="33"/>
      <c r="O3" s="33"/>
      <c r="P3" s="33"/>
      <c r="Q3" s="33"/>
      <c r="R3" s="33"/>
      <c r="S3" s="9" t="s">
        <v>24</v>
      </c>
    </row>
    <row r="4" spans="1:19" x14ac:dyDescent="0.25">
      <c r="A4" s="34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9" t="s">
        <v>109</v>
      </c>
    </row>
    <row r="5" spans="1:19" x14ac:dyDescent="0.25">
      <c r="A5" s="45"/>
      <c r="B5" s="45"/>
      <c r="C5" s="45"/>
      <c r="D5" s="35" t="s">
        <v>108</v>
      </c>
      <c r="E5" s="99"/>
      <c r="F5" s="36"/>
      <c r="G5" s="36"/>
      <c r="H5" s="36"/>
      <c r="I5" s="122"/>
      <c r="J5" s="122"/>
      <c r="K5" s="122"/>
      <c r="L5" s="33"/>
      <c r="M5" s="33"/>
      <c r="N5" s="33"/>
      <c r="O5" s="33"/>
      <c r="P5" s="11" t="s">
        <v>14</v>
      </c>
      <c r="Q5" s="11" t="s">
        <v>99</v>
      </c>
      <c r="S5" s="9" t="s">
        <v>110</v>
      </c>
    </row>
    <row r="6" spans="1:19" x14ac:dyDescent="0.25">
      <c r="A6" s="12"/>
      <c r="B6" s="60" t="s">
        <v>8</v>
      </c>
      <c r="D6" s="99"/>
      <c r="E6" s="10"/>
      <c r="F6" s="10"/>
      <c r="P6" s="13"/>
      <c r="Q6" s="13"/>
      <c r="S6" s="9" t="s">
        <v>111</v>
      </c>
    </row>
    <row r="7" spans="1:19" x14ac:dyDescent="0.25">
      <c r="A7" s="14"/>
      <c r="B7" s="9" t="s">
        <v>11</v>
      </c>
      <c r="P7" s="120">
        <v>10</v>
      </c>
      <c r="Q7" s="13" t="s">
        <v>100</v>
      </c>
      <c r="S7" s="9" t="s">
        <v>112</v>
      </c>
    </row>
    <row r="8" spans="1:19" x14ac:dyDescent="0.25">
      <c r="A8" s="14"/>
      <c r="B8" s="9" t="s">
        <v>15</v>
      </c>
      <c r="P8" s="120">
        <v>8</v>
      </c>
      <c r="Q8" s="13" t="s">
        <v>101</v>
      </c>
      <c r="S8" s="9" t="s">
        <v>113</v>
      </c>
    </row>
    <row r="9" spans="1:19" x14ac:dyDescent="0.25">
      <c r="A9" s="14"/>
      <c r="B9" s="16" t="s">
        <v>12</v>
      </c>
      <c r="P9" s="120">
        <v>5</v>
      </c>
      <c r="Q9" s="13" t="s">
        <v>102</v>
      </c>
      <c r="S9" s="9" t="s">
        <v>114</v>
      </c>
    </row>
    <row r="10" spans="1:19" x14ac:dyDescent="0.25">
      <c r="A10" s="14"/>
      <c r="B10" s="9" t="s">
        <v>83</v>
      </c>
      <c r="P10" s="15">
        <v>0</v>
      </c>
      <c r="Q10" s="13" t="s">
        <v>103</v>
      </c>
      <c r="R10" s="17"/>
      <c r="S10" s="17"/>
    </row>
    <row r="11" spans="1:19" x14ac:dyDescent="0.25">
      <c r="A11" s="12"/>
      <c r="B11" s="13"/>
      <c r="C11" s="13"/>
      <c r="D11" s="11" t="s">
        <v>13</v>
      </c>
      <c r="E11" s="51">
        <v>1</v>
      </c>
      <c r="F11" s="51">
        <v>1</v>
      </c>
      <c r="G11" s="51">
        <v>1</v>
      </c>
      <c r="H11" s="51">
        <v>1</v>
      </c>
      <c r="I11" s="51">
        <v>1</v>
      </c>
      <c r="J11" s="51">
        <v>1</v>
      </c>
      <c r="K11" s="51">
        <v>1</v>
      </c>
      <c r="L11" s="51">
        <v>1</v>
      </c>
      <c r="M11" s="51">
        <v>1</v>
      </c>
      <c r="N11" s="51">
        <v>1</v>
      </c>
      <c r="O11" s="51">
        <v>1</v>
      </c>
      <c r="R11" s="17"/>
      <c r="S11" s="18" t="s">
        <v>17</v>
      </c>
    </row>
    <row r="12" spans="1:19" x14ac:dyDescent="0.25">
      <c r="A12" s="12"/>
      <c r="B12" s="13"/>
      <c r="C12" s="13"/>
      <c r="D12" s="11" t="s">
        <v>116</v>
      </c>
      <c r="E12" s="52" t="str">
        <f t="shared" ref="E12:O12" si="0">IF(COUNTIF($D$15:$D$54,"&gt;0")=0,"",SUMIFS(E$15:E$54,$D$15:$D$54,"&gt;0")/COUNTIF($D$15:$D$54,"&gt;0"))</f>
        <v/>
      </c>
      <c r="F12" s="52" t="str">
        <f t="shared" si="0"/>
        <v/>
      </c>
      <c r="G12" s="52" t="str">
        <f t="shared" si="0"/>
        <v/>
      </c>
      <c r="H12" s="52" t="str">
        <f t="shared" si="0"/>
        <v/>
      </c>
      <c r="I12" s="52" t="str">
        <f t="shared" si="0"/>
        <v/>
      </c>
      <c r="J12" s="52" t="str">
        <f t="shared" si="0"/>
        <v/>
      </c>
      <c r="K12" s="52" t="str">
        <f t="shared" si="0"/>
        <v/>
      </c>
      <c r="L12" s="52" t="str">
        <f t="shared" si="0"/>
        <v/>
      </c>
      <c r="M12" s="52" t="str">
        <f t="shared" si="0"/>
        <v/>
      </c>
      <c r="N12" s="52" t="str">
        <f t="shared" si="0"/>
        <v/>
      </c>
      <c r="O12" s="52" t="str">
        <f t="shared" si="0"/>
        <v/>
      </c>
      <c r="R12" s="17"/>
      <c r="S12" s="18"/>
    </row>
    <row r="13" spans="1:19" ht="15.75" thickBot="1" x14ac:dyDescent="0.3">
      <c r="A13" s="12"/>
      <c r="B13" s="54"/>
      <c r="C13" s="54"/>
      <c r="D13" s="55" t="s">
        <v>117</v>
      </c>
      <c r="E13" s="53" t="str">
        <f>IF(COUNTIF($D$15:$D$54,"&gt;0")=0,"",E12/E11)</f>
        <v/>
      </c>
      <c r="F13" s="53" t="str">
        <f t="shared" ref="F13:N13" si="1">IF(COUNTIF($D$15:$D$54,"&gt;0")=0,"",F12/F11)</f>
        <v/>
      </c>
      <c r="G13" s="53" t="str">
        <f t="shared" si="1"/>
        <v/>
      </c>
      <c r="H13" s="53" t="str">
        <f t="shared" si="1"/>
        <v/>
      </c>
      <c r="I13" s="53" t="str">
        <f t="shared" si="1"/>
        <v/>
      </c>
      <c r="J13" s="53" t="str">
        <f t="shared" si="1"/>
        <v/>
      </c>
      <c r="K13" s="53" t="str">
        <f t="shared" si="1"/>
        <v/>
      </c>
      <c r="L13" s="53" t="str">
        <f t="shared" si="1"/>
        <v/>
      </c>
      <c r="M13" s="53" t="str">
        <f t="shared" si="1"/>
        <v/>
      </c>
      <c r="N13" s="53" t="str">
        <f t="shared" si="1"/>
        <v/>
      </c>
      <c r="O13" s="53" t="str">
        <f>IF(COUNTIF($D$15:$D$54,"&gt;0")=0,"",O12/O11)</f>
        <v/>
      </c>
      <c r="R13" s="17"/>
      <c r="S13" s="18"/>
    </row>
    <row r="14" spans="1:19" ht="60.75" thickBot="1" x14ac:dyDescent="0.3">
      <c r="A14" s="56" t="s">
        <v>1</v>
      </c>
      <c r="B14" s="57" t="s">
        <v>2</v>
      </c>
      <c r="C14" s="58" t="s">
        <v>10</v>
      </c>
      <c r="D14" s="59" t="s">
        <v>3</v>
      </c>
      <c r="E14" s="46">
        <v>1</v>
      </c>
      <c r="F14" s="47">
        <v>2</v>
      </c>
      <c r="G14" s="48">
        <v>3</v>
      </c>
      <c r="H14" s="47">
        <v>4</v>
      </c>
      <c r="I14" s="123">
        <v>5</v>
      </c>
      <c r="J14" s="123">
        <v>6</v>
      </c>
      <c r="K14" s="123">
        <v>7</v>
      </c>
      <c r="L14" s="49">
        <v>8</v>
      </c>
      <c r="M14" s="50">
        <v>9</v>
      </c>
      <c r="N14" s="48">
        <v>10</v>
      </c>
      <c r="O14" s="47">
        <v>11</v>
      </c>
      <c r="P14" s="19" t="s">
        <v>4</v>
      </c>
      <c r="Q14" s="20" t="str">
        <f>Q5</f>
        <v>Оценка</v>
      </c>
      <c r="R14" s="164" t="s">
        <v>93</v>
      </c>
      <c r="S14" s="21" t="s">
        <v>92</v>
      </c>
    </row>
    <row r="15" spans="1:19" x14ac:dyDescent="0.25">
      <c r="A15" s="70">
        <v>1</v>
      </c>
      <c r="B15" s="71"/>
      <c r="C15" s="72"/>
      <c r="D15" s="73"/>
      <c r="E15" s="74"/>
      <c r="F15" s="75"/>
      <c r="G15" s="76"/>
      <c r="H15" s="75"/>
      <c r="I15" s="124"/>
      <c r="J15" s="124"/>
      <c r="K15" s="124"/>
      <c r="L15" s="77"/>
      <c r="M15" s="78"/>
      <c r="N15" s="76"/>
      <c r="O15" s="75"/>
      <c r="P15" s="22" t="str">
        <f t="shared" ref="P15:P54" si="2">IF(SUM(D15)&gt;0,SUM(E15:O15),"")</f>
        <v/>
      </c>
      <c r="Q15" s="23" t="str">
        <f t="shared" ref="Q15:Q54" si="3">IF(SUM(D15)&gt;0,IF(P15&gt;=$P$7,$Q$7,IF(P15&gt;=$P$8,$Q$8,IF(P15&gt;=$P$9,$Q$9,$Q$10))),"")</f>
        <v/>
      </c>
      <c r="R15" s="165" t="str">
        <f>IF(B15="","",IF(AND(SUM($D15)=0,COUNTA($E15:$O15)&gt;0),$D$57,IF(OR(E15&gt;E$11,F15&gt;F$11,G15&gt;G$11,H15&gt;H$11,I15&gt;I$11,J15&gt;J$11,K15&gt;K$11,L15&gt;L$11,M15&gt;M$11,N15&gt;N$11,O15&gt;O$11),$D$58,IF(AND($D15="",$C15="да"),$D$59,"нет"))))</f>
        <v/>
      </c>
      <c r="S15" s="161" t="str">
        <f>IF(R15="","",IF(R15="нет",0,1))</f>
        <v/>
      </c>
    </row>
    <row r="16" spans="1:19" x14ac:dyDescent="0.25">
      <c r="A16" s="79">
        <v>2</v>
      </c>
      <c r="B16" s="80"/>
      <c r="C16" s="81"/>
      <c r="D16" s="82"/>
      <c r="E16" s="83"/>
      <c r="F16" s="84"/>
      <c r="G16" s="85"/>
      <c r="H16" s="84"/>
      <c r="I16" s="125"/>
      <c r="J16" s="125"/>
      <c r="K16" s="125"/>
      <c r="L16" s="86"/>
      <c r="M16" s="87"/>
      <c r="N16" s="85"/>
      <c r="O16" s="84"/>
      <c r="P16" s="24" t="str">
        <f t="shared" si="2"/>
        <v/>
      </c>
      <c r="Q16" s="25" t="str">
        <f t="shared" si="3"/>
        <v/>
      </c>
      <c r="R16" s="166" t="str">
        <f t="shared" ref="R16:R54" si="4">IF(B16="","",IF(AND(SUM($D16)=0,COUNTA($E16:$O16)&gt;0),$D$57,IF(OR(E16&gt;E$11,F16&gt;F$11,G16&gt;G$11,H16&gt;H$11,I16&gt;I$11,J16&gt;J$11,K16&gt;K$11,L16&gt;L$11,M16&gt;M$11,N16&gt;N$11,O16&gt;O$11),$D$58,IF(AND($D16="",$C16="да"),$D$59,"нет"))))</f>
        <v/>
      </c>
      <c r="S16" s="162" t="str">
        <f t="shared" ref="S16:S54" si="5">IF(R16="","",IF(R16="нет",0,1))</f>
        <v/>
      </c>
    </row>
    <row r="17" spans="1:19" x14ac:dyDescent="0.25">
      <c r="A17" s="79">
        <v>3</v>
      </c>
      <c r="B17" s="80"/>
      <c r="C17" s="81"/>
      <c r="D17" s="82"/>
      <c r="E17" s="83"/>
      <c r="F17" s="84"/>
      <c r="G17" s="85"/>
      <c r="H17" s="84"/>
      <c r="I17" s="125"/>
      <c r="J17" s="125"/>
      <c r="K17" s="125"/>
      <c r="L17" s="86"/>
      <c r="M17" s="87"/>
      <c r="N17" s="85"/>
      <c r="O17" s="84"/>
      <c r="P17" s="24" t="str">
        <f t="shared" si="2"/>
        <v/>
      </c>
      <c r="Q17" s="25" t="str">
        <f t="shared" si="3"/>
        <v/>
      </c>
      <c r="R17" s="166" t="str">
        <f t="shared" si="4"/>
        <v/>
      </c>
      <c r="S17" s="162" t="str">
        <f t="shared" si="5"/>
        <v/>
      </c>
    </row>
    <row r="18" spans="1:19" x14ac:dyDescent="0.25">
      <c r="A18" s="79">
        <v>4</v>
      </c>
      <c r="B18" s="80"/>
      <c r="C18" s="81"/>
      <c r="D18" s="82"/>
      <c r="E18" s="83"/>
      <c r="F18" s="84"/>
      <c r="G18" s="85"/>
      <c r="H18" s="84"/>
      <c r="I18" s="125"/>
      <c r="J18" s="125"/>
      <c r="K18" s="125"/>
      <c r="L18" s="86"/>
      <c r="M18" s="87"/>
      <c r="N18" s="85"/>
      <c r="O18" s="84"/>
      <c r="P18" s="24" t="str">
        <f t="shared" si="2"/>
        <v/>
      </c>
      <c r="Q18" s="25" t="str">
        <f t="shared" si="3"/>
        <v/>
      </c>
      <c r="R18" s="166" t="str">
        <f t="shared" si="4"/>
        <v/>
      </c>
      <c r="S18" s="162" t="str">
        <f t="shared" si="5"/>
        <v/>
      </c>
    </row>
    <row r="19" spans="1:19" ht="15.75" thickBot="1" x14ac:dyDescent="0.3">
      <c r="A19" s="88">
        <v>5</v>
      </c>
      <c r="B19" s="89"/>
      <c r="C19" s="90"/>
      <c r="D19" s="91"/>
      <c r="E19" s="92"/>
      <c r="F19" s="93"/>
      <c r="G19" s="94"/>
      <c r="H19" s="93"/>
      <c r="I19" s="126"/>
      <c r="J19" s="126"/>
      <c r="K19" s="126"/>
      <c r="L19" s="95"/>
      <c r="M19" s="96"/>
      <c r="N19" s="94"/>
      <c r="O19" s="93"/>
      <c r="P19" s="26" t="str">
        <f t="shared" si="2"/>
        <v/>
      </c>
      <c r="Q19" s="27" t="str">
        <f t="shared" si="3"/>
        <v/>
      </c>
      <c r="R19" s="167" t="str">
        <f t="shared" si="4"/>
        <v/>
      </c>
      <c r="S19" s="163" t="str">
        <f t="shared" si="5"/>
        <v/>
      </c>
    </row>
    <row r="20" spans="1:19" x14ac:dyDescent="0.25">
      <c r="A20" s="97">
        <v>6</v>
      </c>
      <c r="B20" s="71"/>
      <c r="C20" s="72"/>
      <c r="D20" s="73"/>
      <c r="E20" s="74"/>
      <c r="F20" s="75"/>
      <c r="G20" s="76"/>
      <c r="H20" s="75"/>
      <c r="I20" s="124"/>
      <c r="J20" s="124"/>
      <c r="K20" s="124"/>
      <c r="L20" s="77"/>
      <c r="M20" s="78"/>
      <c r="N20" s="76"/>
      <c r="O20" s="75"/>
      <c r="P20" s="28" t="str">
        <f t="shared" si="2"/>
        <v/>
      </c>
      <c r="Q20" s="29" t="str">
        <f t="shared" si="3"/>
        <v/>
      </c>
      <c r="R20" s="165" t="str">
        <f t="shared" si="4"/>
        <v/>
      </c>
      <c r="S20" s="161" t="str">
        <f t="shared" si="5"/>
        <v/>
      </c>
    </row>
    <row r="21" spans="1:19" x14ac:dyDescent="0.25">
      <c r="A21" s="79">
        <v>7</v>
      </c>
      <c r="B21" s="80"/>
      <c r="C21" s="81"/>
      <c r="D21" s="82"/>
      <c r="E21" s="83"/>
      <c r="F21" s="84"/>
      <c r="G21" s="85"/>
      <c r="H21" s="84"/>
      <c r="I21" s="125"/>
      <c r="J21" s="125"/>
      <c r="K21" s="125"/>
      <c r="L21" s="86"/>
      <c r="M21" s="87"/>
      <c r="N21" s="85"/>
      <c r="O21" s="84"/>
      <c r="P21" s="24" t="str">
        <f t="shared" si="2"/>
        <v/>
      </c>
      <c r="Q21" s="25" t="str">
        <f t="shared" si="3"/>
        <v/>
      </c>
      <c r="R21" s="166" t="str">
        <f t="shared" si="4"/>
        <v/>
      </c>
      <c r="S21" s="162" t="str">
        <f t="shared" si="5"/>
        <v/>
      </c>
    </row>
    <row r="22" spans="1:19" x14ac:dyDescent="0.25">
      <c r="A22" s="79">
        <v>8</v>
      </c>
      <c r="B22" s="80"/>
      <c r="C22" s="81"/>
      <c r="D22" s="82"/>
      <c r="E22" s="83"/>
      <c r="F22" s="84"/>
      <c r="G22" s="85"/>
      <c r="H22" s="84"/>
      <c r="I22" s="125"/>
      <c r="J22" s="125"/>
      <c r="K22" s="125"/>
      <c r="L22" s="86"/>
      <c r="M22" s="87"/>
      <c r="N22" s="85"/>
      <c r="O22" s="84"/>
      <c r="P22" s="24" t="str">
        <f t="shared" si="2"/>
        <v/>
      </c>
      <c r="Q22" s="25" t="str">
        <f t="shared" si="3"/>
        <v/>
      </c>
      <c r="R22" s="166" t="str">
        <f t="shared" si="4"/>
        <v/>
      </c>
      <c r="S22" s="162" t="str">
        <f t="shared" si="5"/>
        <v/>
      </c>
    </row>
    <row r="23" spans="1:19" x14ac:dyDescent="0.25">
      <c r="A23" s="79">
        <v>9</v>
      </c>
      <c r="B23" s="80"/>
      <c r="C23" s="81"/>
      <c r="D23" s="82"/>
      <c r="E23" s="83"/>
      <c r="F23" s="84"/>
      <c r="G23" s="85"/>
      <c r="H23" s="84"/>
      <c r="I23" s="125"/>
      <c r="J23" s="125"/>
      <c r="K23" s="125"/>
      <c r="L23" s="86"/>
      <c r="M23" s="87"/>
      <c r="N23" s="85"/>
      <c r="O23" s="84"/>
      <c r="P23" s="24" t="str">
        <f t="shared" si="2"/>
        <v/>
      </c>
      <c r="Q23" s="25" t="str">
        <f t="shared" si="3"/>
        <v/>
      </c>
      <c r="R23" s="166" t="str">
        <f t="shared" si="4"/>
        <v/>
      </c>
      <c r="S23" s="162" t="str">
        <f t="shared" si="5"/>
        <v/>
      </c>
    </row>
    <row r="24" spans="1:19" ht="15.75" thickBot="1" x14ac:dyDescent="0.3">
      <c r="A24" s="98">
        <v>10</v>
      </c>
      <c r="B24" s="89"/>
      <c r="C24" s="90"/>
      <c r="D24" s="91"/>
      <c r="E24" s="92"/>
      <c r="F24" s="93"/>
      <c r="G24" s="94"/>
      <c r="H24" s="93"/>
      <c r="I24" s="126"/>
      <c r="J24" s="126"/>
      <c r="K24" s="126"/>
      <c r="L24" s="95"/>
      <c r="M24" s="96"/>
      <c r="N24" s="94"/>
      <c r="O24" s="93"/>
      <c r="P24" s="30" t="str">
        <f t="shared" si="2"/>
        <v/>
      </c>
      <c r="Q24" s="31" t="str">
        <f t="shared" si="3"/>
        <v/>
      </c>
      <c r="R24" s="167" t="str">
        <f t="shared" si="4"/>
        <v/>
      </c>
      <c r="S24" s="163" t="str">
        <f t="shared" si="5"/>
        <v/>
      </c>
    </row>
    <row r="25" spans="1:19" x14ac:dyDescent="0.25">
      <c r="A25" s="70">
        <v>11</v>
      </c>
      <c r="B25" s="71"/>
      <c r="C25" s="72"/>
      <c r="D25" s="73"/>
      <c r="E25" s="74"/>
      <c r="F25" s="75"/>
      <c r="G25" s="76"/>
      <c r="H25" s="75"/>
      <c r="I25" s="124"/>
      <c r="J25" s="124"/>
      <c r="K25" s="124"/>
      <c r="L25" s="77"/>
      <c r="M25" s="78"/>
      <c r="N25" s="76"/>
      <c r="O25" s="75"/>
      <c r="P25" s="22" t="str">
        <f t="shared" si="2"/>
        <v/>
      </c>
      <c r="Q25" s="23" t="str">
        <f t="shared" si="3"/>
        <v/>
      </c>
      <c r="R25" s="165" t="str">
        <f t="shared" si="4"/>
        <v/>
      </c>
      <c r="S25" s="161" t="str">
        <f t="shared" si="5"/>
        <v/>
      </c>
    </row>
    <row r="26" spans="1:19" x14ac:dyDescent="0.25">
      <c r="A26" s="79">
        <v>12</v>
      </c>
      <c r="B26" s="80"/>
      <c r="C26" s="81"/>
      <c r="D26" s="82"/>
      <c r="E26" s="83"/>
      <c r="F26" s="84"/>
      <c r="G26" s="85"/>
      <c r="H26" s="84"/>
      <c r="I26" s="125"/>
      <c r="J26" s="125"/>
      <c r="K26" s="125"/>
      <c r="L26" s="86"/>
      <c r="M26" s="87"/>
      <c r="N26" s="85"/>
      <c r="O26" s="84"/>
      <c r="P26" s="24" t="str">
        <f t="shared" si="2"/>
        <v/>
      </c>
      <c r="Q26" s="25" t="str">
        <f t="shared" si="3"/>
        <v/>
      </c>
      <c r="R26" s="166" t="str">
        <f t="shared" si="4"/>
        <v/>
      </c>
      <c r="S26" s="162" t="str">
        <f t="shared" si="5"/>
        <v/>
      </c>
    </row>
    <row r="27" spans="1:19" x14ac:dyDescent="0.25">
      <c r="A27" s="79">
        <v>13</v>
      </c>
      <c r="B27" s="80"/>
      <c r="C27" s="81"/>
      <c r="D27" s="82"/>
      <c r="E27" s="83"/>
      <c r="F27" s="84"/>
      <c r="G27" s="85"/>
      <c r="H27" s="84"/>
      <c r="I27" s="125"/>
      <c r="J27" s="125"/>
      <c r="K27" s="125"/>
      <c r="L27" s="86"/>
      <c r="M27" s="87"/>
      <c r="N27" s="85"/>
      <c r="O27" s="84"/>
      <c r="P27" s="24" t="str">
        <f t="shared" si="2"/>
        <v/>
      </c>
      <c r="Q27" s="25" t="str">
        <f t="shared" si="3"/>
        <v/>
      </c>
      <c r="R27" s="166" t="str">
        <f t="shared" si="4"/>
        <v/>
      </c>
      <c r="S27" s="162" t="str">
        <f t="shared" si="5"/>
        <v/>
      </c>
    </row>
    <row r="28" spans="1:19" x14ac:dyDescent="0.25">
      <c r="A28" s="79">
        <v>14</v>
      </c>
      <c r="B28" s="80"/>
      <c r="C28" s="81"/>
      <c r="D28" s="82"/>
      <c r="E28" s="83"/>
      <c r="F28" s="84"/>
      <c r="G28" s="85"/>
      <c r="H28" s="84"/>
      <c r="I28" s="125"/>
      <c r="J28" s="125"/>
      <c r="K28" s="125"/>
      <c r="L28" s="86"/>
      <c r="M28" s="87"/>
      <c r="N28" s="85"/>
      <c r="O28" s="84"/>
      <c r="P28" s="24" t="str">
        <f t="shared" si="2"/>
        <v/>
      </c>
      <c r="Q28" s="25" t="str">
        <f t="shared" si="3"/>
        <v/>
      </c>
      <c r="R28" s="166" t="str">
        <f t="shared" si="4"/>
        <v/>
      </c>
      <c r="S28" s="162" t="str">
        <f t="shared" si="5"/>
        <v/>
      </c>
    </row>
    <row r="29" spans="1:19" ht="15.75" thickBot="1" x14ac:dyDescent="0.3">
      <c r="A29" s="88">
        <v>15</v>
      </c>
      <c r="B29" s="89"/>
      <c r="C29" s="90"/>
      <c r="D29" s="91"/>
      <c r="E29" s="92"/>
      <c r="F29" s="93"/>
      <c r="G29" s="94"/>
      <c r="H29" s="93"/>
      <c r="I29" s="126"/>
      <c r="J29" s="126"/>
      <c r="K29" s="126"/>
      <c r="L29" s="95"/>
      <c r="M29" s="96"/>
      <c r="N29" s="94"/>
      <c r="O29" s="93"/>
      <c r="P29" s="26" t="str">
        <f t="shared" si="2"/>
        <v/>
      </c>
      <c r="Q29" s="27" t="str">
        <f t="shared" si="3"/>
        <v/>
      </c>
      <c r="R29" s="167" t="str">
        <f t="shared" si="4"/>
        <v/>
      </c>
      <c r="S29" s="163" t="str">
        <f t="shared" si="5"/>
        <v/>
      </c>
    </row>
    <row r="30" spans="1:19" x14ac:dyDescent="0.25">
      <c r="A30" s="97">
        <v>16</v>
      </c>
      <c r="B30" s="71"/>
      <c r="C30" s="72"/>
      <c r="D30" s="73"/>
      <c r="E30" s="74"/>
      <c r="F30" s="75"/>
      <c r="G30" s="76"/>
      <c r="H30" s="75"/>
      <c r="I30" s="124"/>
      <c r="J30" s="124"/>
      <c r="K30" s="124"/>
      <c r="L30" s="77"/>
      <c r="M30" s="78"/>
      <c r="N30" s="76"/>
      <c r="O30" s="75"/>
      <c r="P30" s="28" t="str">
        <f t="shared" si="2"/>
        <v/>
      </c>
      <c r="Q30" s="29" t="str">
        <f t="shared" si="3"/>
        <v/>
      </c>
      <c r="R30" s="165" t="str">
        <f t="shared" si="4"/>
        <v/>
      </c>
      <c r="S30" s="161" t="str">
        <f t="shared" si="5"/>
        <v/>
      </c>
    </row>
    <row r="31" spans="1:19" x14ac:dyDescent="0.25">
      <c r="A31" s="79">
        <v>17</v>
      </c>
      <c r="B31" s="80"/>
      <c r="C31" s="81"/>
      <c r="D31" s="82"/>
      <c r="E31" s="83"/>
      <c r="F31" s="84"/>
      <c r="G31" s="85"/>
      <c r="H31" s="84"/>
      <c r="I31" s="125"/>
      <c r="J31" s="125"/>
      <c r="K31" s="125"/>
      <c r="L31" s="86"/>
      <c r="M31" s="87"/>
      <c r="N31" s="85"/>
      <c r="O31" s="84"/>
      <c r="P31" s="24" t="str">
        <f t="shared" si="2"/>
        <v/>
      </c>
      <c r="Q31" s="25" t="str">
        <f t="shared" si="3"/>
        <v/>
      </c>
      <c r="R31" s="166" t="str">
        <f t="shared" si="4"/>
        <v/>
      </c>
      <c r="S31" s="162" t="str">
        <f t="shared" si="5"/>
        <v/>
      </c>
    </row>
    <row r="32" spans="1:19" x14ac:dyDescent="0.25">
      <c r="A32" s="79">
        <v>18</v>
      </c>
      <c r="B32" s="80"/>
      <c r="C32" s="81"/>
      <c r="D32" s="82"/>
      <c r="E32" s="83"/>
      <c r="F32" s="84"/>
      <c r="G32" s="85"/>
      <c r="H32" s="84"/>
      <c r="I32" s="125"/>
      <c r="J32" s="125"/>
      <c r="K32" s="125"/>
      <c r="L32" s="86"/>
      <c r="M32" s="87"/>
      <c r="N32" s="85"/>
      <c r="O32" s="84"/>
      <c r="P32" s="24" t="str">
        <f t="shared" si="2"/>
        <v/>
      </c>
      <c r="Q32" s="25" t="str">
        <f t="shared" si="3"/>
        <v/>
      </c>
      <c r="R32" s="166" t="str">
        <f t="shared" si="4"/>
        <v/>
      </c>
      <c r="S32" s="162" t="str">
        <f t="shared" si="5"/>
        <v/>
      </c>
    </row>
    <row r="33" spans="1:19" x14ac:dyDescent="0.25">
      <c r="A33" s="79">
        <v>19</v>
      </c>
      <c r="B33" s="80"/>
      <c r="C33" s="81"/>
      <c r="D33" s="82"/>
      <c r="E33" s="83"/>
      <c r="F33" s="84"/>
      <c r="G33" s="85"/>
      <c r="H33" s="84"/>
      <c r="I33" s="125"/>
      <c r="J33" s="125"/>
      <c r="K33" s="125"/>
      <c r="L33" s="86"/>
      <c r="M33" s="87"/>
      <c r="N33" s="85"/>
      <c r="O33" s="84"/>
      <c r="P33" s="24" t="str">
        <f t="shared" si="2"/>
        <v/>
      </c>
      <c r="Q33" s="25" t="str">
        <f t="shared" si="3"/>
        <v/>
      </c>
      <c r="R33" s="166" t="str">
        <f t="shared" si="4"/>
        <v/>
      </c>
      <c r="S33" s="162" t="str">
        <f t="shared" si="5"/>
        <v/>
      </c>
    </row>
    <row r="34" spans="1:19" ht="15.75" thickBot="1" x14ac:dyDescent="0.3">
      <c r="A34" s="98">
        <v>20</v>
      </c>
      <c r="B34" s="89"/>
      <c r="C34" s="90"/>
      <c r="D34" s="91"/>
      <c r="E34" s="92"/>
      <c r="F34" s="93"/>
      <c r="G34" s="94"/>
      <c r="H34" s="93"/>
      <c r="I34" s="126"/>
      <c r="J34" s="126"/>
      <c r="K34" s="126"/>
      <c r="L34" s="95"/>
      <c r="M34" s="96"/>
      <c r="N34" s="94"/>
      <c r="O34" s="93"/>
      <c r="P34" s="30" t="str">
        <f t="shared" si="2"/>
        <v/>
      </c>
      <c r="Q34" s="31" t="str">
        <f t="shared" si="3"/>
        <v/>
      </c>
      <c r="R34" s="167" t="str">
        <f t="shared" si="4"/>
        <v/>
      </c>
      <c r="S34" s="163" t="str">
        <f t="shared" si="5"/>
        <v/>
      </c>
    </row>
    <row r="35" spans="1:19" x14ac:dyDescent="0.25">
      <c r="A35" s="70">
        <v>21</v>
      </c>
      <c r="B35" s="71"/>
      <c r="C35" s="72"/>
      <c r="D35" s="73"/>
      <c r="E35" s="74"/>
      <c r="F35" s="75"/>
      <c r="G35" s="76"/>
      <c r="H35" s="75"/>
      <c r="I35" s="124"/>
      <c r="J35" s="124"/>
      <c r="K35" s="124"/>
      <c r="L35" s="77"/>
      <c r="M35" s="78"/>
      <c r="N35" s="76"/>
      <c r="O35" s="75"/>
      <c r="P35" s="22" t="str">
        <f t="shared" si="2"/>
        <v/>
      </c>
      <c r="Q35" s="23" t="str">
        <f t="shared" si="3"/>
        <v/>
      </c>
      <c r="R35" s="165" t="str">
        <f t="shared" si="4"/>
        <v/>
      </c>
      <c r="S35" s="161" t="str">
        <f t="shared" si="5"/>
        <v/>
      </c>
    </row>
    <row r="36" spans="1:19" x14ac:dyDescent="0.25">
      <c r="A36" s="79">
        <v>22</v>
      </c>
      <c r="B36" s="80"/>
      <c r="C36" s="81"/>
      <c r="D36" s="82"/>
      <c r="E36" s="83"/>
      <c r="F36" s="84"/>
      <c r="G36" s="85"/>
      <c r="H36" s="84"/>
      <c r="I36" s="125"/>
      <c r="J36" s="125"/>
      <c r="K36" s="125"/>
      <c r="L36" s="86"/>
      <c r="M36" s="87"/>
      <c r="N36" s="85"/>
      <c r="O36" s="84"/>
      <c r="P36" s="24" t="str">
        <f t="shared" si="2"/>
        <v/>
      </c>
      <c r="Q36" s="25" t="str">
        <f t="shared" si="3"/>
        <v/>
      </c>
      <c r="R36" s="166" t="str">
        <f t="shared" si="4"/>
        <v/>
      </c>
      <c r="S36" s="162" t="str">
        <f t="shared" si="5"/>
        <v/>
      </c>
    </row>
    <row r="37" spans="1:19" x14ac:dyDescent="0.25">
      <c r="A37" s="79">
        <v>23</v>
      </c>
      <c r="B37" s="80"/>
      <c r="C37" s="81"/>
      <c r="D37" s="82"/>
      <c r="E37" s="83"/>
      <c r="F37" s="84"/>
      <c r="G37" s="85"/>
      <c r="H37" s="84"/>
      <c r="I37" s="125"/>
      <c r="J37" s="125"/>
      <c r="K37" s="125"/>
      <c r="L37" s="86"/>
      <c r="M37" s="87"/>
      <c r="N37" s="85"/>
      <c r="O37" s="84"/>
      <c r="P37" s="24" t="str">
        <f t="shared" si="2"/>
        <v/>
      </c>
      <c r="Q37" s="25" t="str">
        <f t="shared" si="3"/>
        <v/>
      </c>
      <c r="R37" s="166" t="str">
        <f t="shared" si="4"/>
        <v/>
      </c>
      <c r="S37" s="162" t="str">
        <f t="shared" si="5"/>
        <v/>
      </c>
    </row>
    <row r="38" spans="1:19" x14ac:dyDescent="0.25">
      <c r="A38" s="79">
        <v>24</v>
      </c>
      <c r="B38" s="80"/>
      <c r="C38" s="81"/>
      <c r="D38" s="82"/>
      <c r="E38" s="83"/>
      <c r="F38" s="84"/>
      <c r="G38" s="85"/>
      <c r="H38" s="84"/>
      <c r="I38" s="125"/>
      <c r="J38" s="125"/>
      <c r="K38" s="125"/>
      <c r="L38" s="86"/>
      <c r="M38" s="87"/>
      <c r="N38" s="85"/>
      <c r="O38" s="84"/>
      <c r="P38" s="24" t="str">
        <f t="shared" si="2"/>
        <v/>
      </c>
      <c r="Q38" s="25" t="str">
        <f t="shared" si="3"/>
        <v/>
      </c>
      <c r="R38" s="166" t="str">
        <f t="shared" si="4"/>
        <v/>
      </c>
      <c r="S38" s="162" t="str">
        <f t="shared" si="5"/>
        <v/>
      </c>
    </row>
    <row r="39" spans="1:19" ht="15.75" thickBot="1" x14ac:dyDescent="0.3">
      <c r="A39" s="88">
        <v>25</v>
      </c>
      <c r="B39" s="89"/>
      <c r="C39" s="90"/>
      <c r="D39" s="91"/>
      <c r="E39" s="92"/>
      <c r="F39" s="93"/>
      <c r="G39" s="94"/>
      <c r="H39" s="93"/>
      <c r="I39" s="126"/>
      <c r="J39" s="126"/>
      <c r="K39" s="126"/>
      <c r="L39" s="95"/>
      <c r="M39" s="96"/>
      <c r="N39" s="94"/>
      <c r="O39" s="93"/>
      <c r="P39" s="26" t="str">
        <f t="shared" si="2"/>
        <v/>
      </c>
      <c r="Q39" s="27" t="str">
        <f t="shared" si="3"/>
        <v/>
      </c>
      <c r="R39" s="167" t="str">
        <f t="shared" si="4"/>
        <v/>
      </c>
      <c r="S39" s="163" t="str">
        <f t="shared" si="5"/>
        <v/>
      </c>
    </row>
    <row r="40" spans="1:19" x14ac:dyDescent="0.25">
      <c r="A40" s="70">
        <v>26</v>
      </c>
      <c r="B40" s="71"/>
      <c r="C40" s="72"/>
      <c r="D40" s="73"/>
      <c r="E40" s="74"/>
      <c r="F40" s="75"/>
      <c r="G40" s="76"/>
      <c r="H40" s="75"/>
      <c r="I40" s="124"/>
      <c r="J40" s="124"/>
      <c r="K40" s="124"/>
      <c r="L40" s="77"/>
      <c r="M40" s="78"/>
      <c r="N40" s="76"/>
      <c r="O40" s="75"/>
      <c r="P40" s="22" t="str">
        <f t="shared" si="2"/>
        <v/>
      </c>
      <c r="Q40" s="23" t="str">
        <f t="shared" si="3"/>
        <v/>
      </c>
      <c r="R40" s="165" t="str">
        <f t="shared" si="4"/>
        <v/>
      </c>
      <c r="S40" s="161" t="str">
        <f t="shared" si="5"/>
        <v/>
      </c>
    </row>
    <row r="41" spans="1:19" x14ac:dyDescent="0.25">
      <c r="A41" s="79">
        <v>27</v>
      </c>
      <c r="B41" s="80"/>
      <c r="C41" s="81"/>
      <c r="D41" s="82"/>
      <c r="E41" s="83"/>
      <c r="F41" s="84"/>
      <c r="G41" s="85"/>
      <c r="H41" s="84"/>
      <c r="I41" s="125"/>
      <c r="J41" s="125"/>
      <c r="K41" s="125"/>
      <c r="L41" s="86"/>
      <c r="M41" s="87"/>
      <c r="N41" s="85"/>
      <c r="O41" s="84"/>
      <c r="P41" s="24" t="str">
        <f t="shared" si="2"/>
        <v/>
      </c>
      <c r="Q41" s="25" t="str">
        <f t="shared" si="3"/>
        <v/>
      </c>
      <c r="R41" s="166" t="str">
        <f t="shared" si="4"/>
        <v/>
      </c>
      <c r="S41" s="162" t="str">
        <f t="shared" si="5"/>
        <v/>
      </c>
    </row>
    <row r="42" spans="1:19" x14ac:dyDescent="0.25">
      <c r="A42" s="79">
        <v>28</v>
      </c>
      <c r="B42" s="80"/>
      <c r="C42" s="81"/>
      <c r="D42" s="82"/>
      <c r="E42" s="83"/>
      <c r="F42" s="84"/>
      <c r="G42" s="85"/>
      <c r="H42" s="84"/>
      <c r="I42" s="125"/>
      <c r="J42" s="125"/>
      <c r="K42" s="125"/>
      <c r="L42" s="86"/>
      <c r="M42" s="87"/>
      <c r="N42" s="85"/>
      <c r="O42" s="84"/>
      <c r="P42" s="24" t="str">
        <f t="shared" si="2"/>
        <v/>
      </c>
      <c r="Q42" s="25" t="str">
        <f t="shared" si="3"/>
        <v/>
      </c>
      <c r="R42" s="166" t="str">
        <f t="shared" si="4"/>
        <v/>
      </c>
      <c r="S42" s="162" t="str">
        <f t="shared" si="5"/>
        <v/>
      </c>
    </row>
    <row r="43" spans="1:19" x14ac:dyDescent="0.25">
      <c r="A43" s="79">
        <v>29</v>
      </c>
      <c r="B43" s="80"/>
      <c r="C43" s="81"/>
      <c r="D43" s="82"/>
      <c r="E43" s="83"/>
      <c r="F43" s="84"/>
      <c r="G43" s="85"/>
      <c r="H43" s="84"/>
      <c r="I43" s="125"/>
      <c r="J43" s="125"/>
      <c r="K43" s="125"/>
      <c r="L43" s="86"/>
      <c r="M43" s="87"/>
      <c r="N43" s="85"/>
      <c r="O43" s="84"/>
      <c r="P43" s="24" t="str">
        <f t="shared" si="2"/>
        <v/>
      </c>
      <c r="Q43" s="25" t="str">
        <f t="shared" si="3"/>
        <v/>
      </c>
      <c r="R43" s="166" t="str">
        <f t="shared" si="4"/>
        <v/>
      </c>
      <c r="S43" s="162" t="str">
        <f t="shared" si="5"/>
        <v/>
      </c>
    </row>
    <row r="44" spans="1:19" ht="15.75" thickBot="1" x14ac:dyDescent="0.3">
      <c r="A44" s="88">
        <v>30</v>
      </c>
      <c r="B44" s="89"/>
      <c r="C44" s="90"/>
      <c r="D44" s="91"/>
      <c r="E44" s="92"/>
      <c r="F44" s="93"/>
      <c r="G44" s="94"/>
      <c r="H44" s="93"/>
      <c r="I44" s="126"/>
      <c r="J44" s="126"/>
      <c r="K44" s="126"/>
      <c r="L44" s="95"/>
      <c r="M44" s="96"/>
      <c r="N44" s="94"/>
      <c r="O44" s="93"/>
      <c r="P44" s="26" t="str">
        <f t="shared" si="2"/>
        <v/>
      </c>
      <c r="Q44" s="27" t="str">
        <f t="shared" si="3"/>
        <v/>
      </c>
      <c r="R44" s="167" t="str">
        <f t="shared" si="4"/>
        <v/>
      </c>
      <c r="S44" s="163" t="str">
        <f t="shared" si="5"/>
        <v/>
      </c>
    </row>
    <row r="45" spans="1:19" x14ac:dyDescent="0.25">
      <c r="A45" s="70">
        <v>31</v>
      </c>
      <c r="B45" s="71"/>
      <c r="C45" s="72"/>
      <c r="D45" s="73"/>
      <c r="E45" s="74"/>
      <c r="F45" s="75"/>
      <c r="G45" s="76"/>
      <c r="H45" s="75"/>
      <c r="I45" s="124"/>
      <c r="J45" s="124"/>
      <c r="K45" s="124"/>
      <c r="L45" s="77"/>
      <c r="M45" s="78"/>
      <c r="N45" s="76"/>
      <c r="O45" s="75"/>
      <c r="P45" s="22" t="str">
        <f t="shared" si="2"/>
        <v/>
      </c>
      <c r="Q45" s="23" t="str">
        <f t="shared" si="3"/>
        <v/>
      </c>
      <c r="R45" s="165" t="str">
        <f t="shared" si="4"/>
        <v/>
      </c>
      <c r="S45" s="161" t="str">
        <f t="shared" si="5"/>
        <v/>
      </c>
    </row>
    <row r="46" spans="1:19" x14ac:dyDescent="0.25">
      <c r="A46" s="79">
        <v>32</v>
      </c>
      <c r="B46" s="80"/>
      <c r="C46" s="81"/>
      <c r="D46" s="82"/>
      <c r="E46" s="83"/>
      <c r="F46" s="84"/>
      <c r="G46" s="85"/>
      <c r="H46" s="84"/>
      <c r="I46" s="125"/>
      <c r="J46" s="125"/>
      <c r="K46" s="125"/>
      <c r="L46" s="86"/>
      <c r="M46" s="87"/>
      <c r="N46" s="85"/>
      <c r="O46" s="84"/>
      <c r="P46" s="24" t="str">
        <f t="shared" si="2"/>
        <v/>
      </c>
      <c r="Q46" s="25" t="str">
        <f t="shared" si="3"/>
        <v/>
      </c>
      <c r="R46" s="166" t="str">
        <f t="shared" si="4"/>
        <v/>
      </c>
      <c r="S46" s="162" t="str">
        <f t="shared" si="5"/>
        <v/>
      </c>
    </row>
    <row r="47" spans="1:19" x14ac:dyDescent="0.25">
      <c r="A47" s="79">
        <v>33</v>
      </c>
      <c r="B47" s="80"/>
      <c r="C47" s="81"/>
      <c r="D47" s="82"/>
      <c r="E47" s="83"/>
      <c r="F47" s="84"/>
      <c r="G47" s="85"/>
      <c r="H47" s="84"/>
      <c r="I47" s="125"/>
      <c r="J47" s="125"/>
      <c r="K47" s="125"/>
      <c r="L47" s="86"/>
      <c r="M47" s="87"/>
      <c r="N47" s="85"/>
      <c r="O47" s="84"/>
      <c r="P47" s="24" t="str">
        <f t="shared" si="2"/>
        <v/>
      </c>
      <c r="Q47" s="25" t="str">
        <f t="shared" si="3"/>
        <v/>
      </c>
      <c r="R47" s="166" t="str">
        <f t="shared" si="4"/>
        <v/>
      </c>
      <c r="S47" s="162" t="str">
        <f t="shared" si="5"/>
        <v/>
      </c>
    </row>
    <row r="48" spans="1:19" x14ac:dyDescent="0.25">
      <c r="A48" s="79">
        <v>34</v>
      </c>
      <c r="B48" s="80"/>
      <c r="C48" s="81"/>
      <c r="D48" s="82"/>
      <c r="E48" s="83"/>
      <c r="F48" s="84"/>
      <c r="G48" s="85"/>
      <c r="H48" s="84"/>
      <c r="I48" s="125"/>
      <c r="J48" s="125"/>
      <c r="K48" s="125"/>
      <c r="L48" s="86"/>
      <c r="M48" s="87"/>
      <c r="N48" s="85"/>
      <c r="O48" s="84"/>
      <c r="P48" s="24" t="str">
        <f t="shared" si="2"/>
        <v/>
      </c>
      <c r="Q48" s="25" t="str">
        <f t="shared" si="3"/>
        <v/>
      </c>
      <c r="R48" s="166" t="str">
        <f t="shared" si="4"/>
        <v/>
      </c>
      <c r="S48" s="162" t="str">
        <f t="shared" si="5"/>
        <v/>
      </c>
    </row>
    <row r="49" spans="1:19" ht="15.75" thickBot="1" x14ac:dyDescent="0.3">
      <c r="A49" s="88">
        <v>35</v>
      </c>
      <c r="B49" s="89"/>
      <c r="C49" s="90"/>
      <c r="D49" s="91"/>
      <c r="E49" s="92"/>
      <c r="F49" s="93"/>
      <c r="G49" s="94"/>
      <c r="H49" s="93"/>
      <c r="I49" s="126"/>
      <c r="J49" s="126"/>
      <c r="K49" s="126"/>
      <c r="L49" s="95"/>
      <c r="M49" s="96"/>
      <c r="N49" s="94"/>
      <c r="O49" s="93"/>
      <c r="P49" s="26" t="str">
        <f t="shared" si="2"/>
        <v/>
      </c>
      <c r="Q49" s="27" t="str">
        <f t="shared" si="3"/>
        <v/>
      </c>
      <c r="R49" s="167" t="str">
        <f t="shared" si="4"/>
        <v/>
      </c>
      <c r="S49" s="163" t="str">
        <f t="shared" si="5"/>
        <v/>
      </c>
    </row>
    <row r="50" spans="1:19" x14ac:dyDescent="0.25">
      <c r="A50" s="70">
        <v>36</v>
      </c>
      <c r="B50" s="71"/>
      <c r="C50" s="72"/>
      <c r="D50" s="73"/>
      <c r="E50" s="74"/>
      <c r="F50" s="75"/>
      <c r="G50" s="76"/>
      <c r="H50" s="75"/>
      <c r="I50" s="124"/>
      <c r="J50" s="124"/>
      <c r="K50" s="124"/>
      <c r="L50" s="77"/>
      <c r="M50" s="78"/>
      <c r="N50" s="76"/>
      <c r="O50" s="75"/>
      <c r="P50" s="22" t="str">
        <f t="shared" si="2"/>
        <v/>
      </c>
      <c r="Q50" s="23" t="str">
        <f t="shared" si="3"/>
        <v/>
      </c>
      <c r="R50" s="165" t="str">
        <f t="shared" si="4"/>
        <v/>
      </c>
      <c r="S50" s="161" t="str">
        <f t="shared" si="5"/>
        <v/>
      </c>
    </row>
    <row r="51" spans="1:19" x14ac:dyDescent="0.25">
      <c r="A51" s="79">
        <v>37</v>
      </c>
      <c r="B51" s="80"/>
      <c r="C51" s="81"/>
      <c r="D51" s="82"/>
      <c r="E51" s="83"/>
      <c r="F51" s="84"/>
      <c r="G51" s="85"/>
      <c r="H51" s="84"/>
      <c r="I51" s="125"/>
      <c r="J51" s="125"/>
      <c r="K51" s="125"/>
      <c r="L51" s="86"/>
      <c r="M51" s="87"/>
      <c r="N51" s="85"/>
      <c r="O51" s="84"/>
      <c r="P51" s="24" t="str">
        <f t="shared" si="2"/>
        <v/>
      </c>
      <c r="Q51" s="25" t="str">
        <f t="shared" si="3"/>
        <v/>
      </c>
      <c r="R51" s="166" t="str">
        <f t="shared" si="4"/>
        <v/>
      </c>
      <c r="S51" s="162" t="str">
        <f t="shared" si="5"/>
        <v/>
      </c>
    </row>
    <row r="52" spans="1:19" x14ac:dyDescent="0.25">
      <c r="A52" s="79">
        <v>38</v>
      </c>
      <c r="B52" s="80"/>
      <c r="C52" s="81"/>
      <c r="D52" s="82"/>
      <c r="E52" s="83"/>
      <c r="F52" s="84"/>
      <c r="G52" s="85"/>
      <c r="H52" s="84"/>
      <c r="I52" s="125"/>
      <c r="J52" s="125"/>
      <c r="K52" s="125"/>
      <c r="L52" s="86"/>
      <c r="M52" s="87"/>
      <c r="N52" s="85"/>
      <c r="O52" s="84"/>
      <c r="P52" s="24" t="str">
        <f t="shared" si="2"/>
        <v/>
      </c>
      <c r="Q52" s="25" t="str">
        <f t="shared" si="3"/>
        <v/>
      </c>
      <c r="R52" s="166" t="str">
        <f t="shared" si="4"/>
        <v/>
      </c>
      <c r="S52" s="162" t="str">
        <f t="shared" si="5"/>
        <v/>
      </c>
    </row>
    <row r="53" spans="1:19" x14ac:dyDescent="0.25">
      <c r="A53" s="79">
        <v>39</v>
      </c>
      <c r="B53" s="80"/>
      <c r="C53" s="81"/>
      <c r="D53" s="82"/>
      <c r="E53" s="83"/>
      <c r="F53" s="84"/>
      <c r="G53" s="85"/>
      <c r="H53" s="84"/>
      <c r="I53" s="125"/>
      <c r="J53" s="125"/>
      <c r="K53" s="125"/>
      <c r="L53" s="86"/>
      <c r="M53" s="87"/>
      <c r="N53" s="85"/>
      <c r="O53" s="84"/>
      <c r="P53" s="24" t="str">
        <f t="shared" si="2"/>
        <v/>
      </c>
      <c r="Q53" s="25" t="str">
        <f t="shared" si="3"/>
        <v/>
      </c>
      <c r="R53" s="166" t="str">
        <f t="shared" si="4"/>
        <v/>
      </c>
      <c r="S53" s="162" t="str">
        <f t="shared" si="5"/>
        <v/>
      </c>
    </row>
    <row r="54" spans="1:19" ht="15.75" thickBot="1" x14ac:dyDescent="0.3">
      <c r="A54" s="88">
        <v>40</v>
      </c>
      <c r="B54" s="89"/>
      <c r="C54" s="90"/>
      <c r="D54" s="91"/>
      <c r="E54" s="92"/>
      <c r="F54" s="93"/>
      <c r="G54" s="94"/>
      <c r="H54" s="93"/>
      <c r="I54" s="126"/>
      <c r="J54" s="126"/>
      <c r="K54" s="126"/>
      <c r="L54" s="95"/>
      <c r="M54" s="96"/>
      <c r="N54" s="94"/>
      <c r="O54" s="93"/>
      <c r="P54" s="26" t="str">
        <f t="shared" si="2"/>
        <v/>
      </c>
      <c r="Q54" s="27" t="str">
        <f t="shared" si="3"/>
        <v/>
      </c>
      <c r="R54" s="167" t="str">
        <f t="shared" si="4"/>
        <v/>
      </c>
      <c r="S54" s="163" t="str">
        <f t="shared" si="5"/>
        <v/>
      </c>
    </row>
    <row r="56" spans="1:19" x14ac:dyDescent="0.25">
      <c r="B56" s="9" t="s">
        <v>94</v>
      </c>
      <c r="D56" s="9" t="s">
        <v>90</v>
      </c>
    </row>
    <row r="57" spans="1:19" x14ac:dyDescent="0.25">
      <c r="B57" s="9">
        <v>1</v>
      </c>
      <c r="D57" s="9" t="s">
        <v>89</v>
      </c>
    </row>
    <row r="58" spans="1:19" x14ac:dyDescent="0.25">
      <c r="B58" s="9">
        <v>2</v>
      </c>
      <c r="D58" s="9" t="s">
        <v>91</v>
      </c>
    </row>
    <row r="59" spans="1:19" x14ac:dyDescent="0.25">
      <c r="A59" s="32"/>
      <c r="B59" s="9">
        <v>3</v>
      </c>
      <c r="D59" s="9" t="s">
        <v>115</v>
      </c>
    </row>
  </sheetData>
  <sheetProtection password="D2A5" sheet="1" objects="1" scenarios="1" formatColumns="0" formatRows="0"/>
  <conditionalFormatting sqref="E15:O54">
    <cfRule type="expression" dxfId="24" priority="5" stopIfTrue="1">
      <formula>E15&gt;E$11</formula>
    </cfRule>
  </conditionalFormatting>
  <conditionalFormatting sqref="N1 P1 D6 E5">
    <cfRule type="containsBlanks" dxfId="23" priority="4" stopIfTrue="1">
      <formula>LEN(TRIM(D1))=0</formula>
    </cfRule>
  </conditionalFormatting>
  <conditionalFormatting sqref="C15:C54">
    <cfRule type="expression" dxfId="22" priority="10">
      <formula>AND(SUM($D15:$O15)&lt;&gt;0,$C15="")</formula>
    </cfRule>
  </conditionalFormatting>
  <conditionalFormatting sqref="D15:O54">
    <cfRule type="expression" dxfId="21" priority="11" stopIfTrue="1">
      <formula>AND($B15&lt;&gt;"",$C15="да",$D15="")</formula>
    </cfRule>
    <cfRule type="expression" dxfId="20" priority="12" stopIfTrue="1">
      <formula>AND(SUM($D15)=0,COUNTA($E15:$O15)&gt;0)</formula>
    </cfRule>
  </conditionalFormatting>
  <dataValidations count="5">
    <dataValidation allowBlank="1" prompt="Укажите класс с литерой (если есть)" sqref="N1"/>
    <dataValidation allowBlank="1" showInputMessage="1" showErrorMessage="1" prompt="Укажите наименование образовательной организации, например, СОШ №3" sqref="P1"/>
    <dataValidation type="whole" allowBlank="1" showInputMessage="1" showErrorMessage="1" sqref="E15:O54">
      <formula1>0</formula1>
      <formula2>E$11</formula2>
    </dataValidation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$S$3:$S$9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5">
    <pageSetUpPr fitToPage="1"/>
  </sheetPr>
  <dimension ref="A1:S59"/>
  <sheetViews>
    <sheetView view="pageBreakPreview" zoomScale="90" zoomScaleSheetLayoutView="90" workbookViewId="0">
      <selection activeCell="R15" sqref="R15:R54"/>
    </sheetView>
  </sheetViews>
  <sheetFormatPr defaultRowHeight="15" x14ac:dyDescent="0.25"/>
  <cols>
    <col min="1" max="1" width="9.140625" style="9"/>
    <col min="2" max="2" width="19.140625" style="9" customWidth="1"/>
    <col min="3" max="3" width="8.28515625" style="9" hidden="1" customWidth="1"/>
    <col min="4" max="4" width="7.5703125" style="9" customWidth="1"/>
    <col min="5" max="15" width="6.140625" style="9" customWidth="1"/>
    <col min="16" max="16" width="6.5703125" style="9" customWidth="1"/>
    <col min="17" max="17" width="12.5703125" style="9" customWidth="1"/>
    <col min="18" max="18" width="17.7109375" style="9" customWidth="1"/>
    <col min="19" max="19" width="12.7109375" style="9" hidden="1" customWidth="1"/>
    <col min="20" max="16384" width="9.140625" style="9"/>
  </cols>
  <sheetData>
    <row r="1" spans="1:19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68" t="s">
        <v>135</v>
      </c>
      <c r="N1" s="100"/>
      <c r="O1" s="33" t="s">
        <v>16</v>
      </c>
      <c r="P1" s="101"/>
      <c r="R1" s="37" t="s">
        <v>0</v>
      </c>
    </row>
    <row r="2" spans="1:19" x14ac:dyDescent="0.25">
      <c r="A2" s="34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S2" s="9" t="s">
        <v>8</v>
      </c>
    </row>
    <row r="3" spans="1:19" x14ac:dyDescent="0.25">
      <c r="A3" s="33"/>
      <c r="B3" s="33"/>
      <c r="C3" s="35"/>
      <c r="D3" s="35" t="s">
        <v>5</v>
      </c>
      <c r="E3" s="36" t="s">
        <v>134</v>
      </c>
      <c r="F3" s="36"/>
      <c r="G3" s="36"/>
      <c r="H3" s="36"/>
      <c r="I3" s="122"/>
      <c r="J3" s="122"/>
      <c r="K3" s="122"/>
      <c r="L3" s="33"/>
      <c r="M3" s="33"/>
      <c r="N3" s="33"/>
      <c r="O3" s="33"/>
      <c r="P3" s="33"/>
      <c r="Q3" s="33"/>
      <c r="R3" s="33"/>
      <c r="S3" s="9" t="s">
        <v>24</v>
      </c>
    </row>
    <row r="4" spans="1:19" x14ac:dyDescent="0.25">
      <c r="A4" s="34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9" t="s">
        <v>109</v>
      </c>
    </row>
    <row r="5" spans="1:19" x14ac:dyDescent="0.25">
      <c r="A5" s="45"/>
      <c r="B5" s="45"/>
      <c r="C5" s="45"/>
      <c r="D5" s="35" t="s">
        <v>108</v>
      </c>
      <c r="E5" s="99"/>
      <c r="F5" s="36"/>
      <c r="G5" s="36"/>
      <c r="H5" s="36"/>
      <c r="I5" s="122"/>
      <c r="J5" s="122"/>
      <c r="K5" s="122"/>
      <c r="L5" s="33"/>
      <c r="M5" s="33"/>
      <c r="N5" s="33"/>
      <c r="O5" s="33"/>
      <c r="P5" s="11" t="s">
        <v>14</v>
      </c>
      <c r="Q5" s="11" t="s">
        <v>99</v>
      </c>
      <c r="S5" s="9" t="s">
        <v>110</v>
      </c>
    </row>
    <row r="6" spans="1:19" x14ac:dyDescent="0.25">
      <c r="A6" s="12"/>
      <c r="B6" s="60" t="s">
        <v>8</v>
      </c>
      <c r="D6" s="99"/>
      <c r="E6" s="10"/>
      <c r="F6" s="10"/>
      <c r="P6" s="13"/>
      <c r="Q6" s="13"/>
      <c r="S6" s="9" t="s">
        <v>111</v>
      </c>
    </row>
    <row r="7" spans="1:19" x14ac:dyDescent="0.25">
      <c r="A7" s="14"/>
      <c r="B7" s="9" t="s">
        <v>11</v>
      </c>
      <c r="P7" s="120">
        <v>10</v>
      </c>
      <c r="Q7" s="13" t="s">
        <v>100</v>
      </c>
      <c r="S7" s="9" t="s">
        <v>112</v>
      </c>
    </row>
    <row r="8" spans="1:19" x14ac:dyDescent="0.25">
      <c r="A8" s="14"/>
      <c r="B8" s="9" t="s">
        <v>15</v>
      </c>
      <c r="P8" s="120">
        <v>8</v>
      </c>
      <c r="Q8" s="13" t="s">
        <v>101</v>
      </c>
      <c r="S8" s="9" t="s">
        <v>113</v>
      </c>
    </row>
    <row r="9" spans="1:19" x14ac:dyDescent="0.25">
      <c r="A9" s="14"/>
      <c r="B9" s="16" t="s">
        <v>12</v>
      </c>
      <c r="P9" s="120">
        <v>5</v>
      </c>
      <c r="Q9" s="13" t="s">
        <v>102</v>
      </c>
      <c r="S9" s="9" t="s">
        <v>114</v>
      </c>
    </row>
    <row r="10" spans="1:19" x14ac:dyDescent="0.25">
      <c r="A10" s="14"/>
      <c r="B10" s="9" t="s">
        <v>83</v>
      </c>
      <c r="P10" s="15">
        <v>0</v>
      </c>
      <c r="Q10" s="13" t="s">
        <v>103</v>
      </c>
      <c r="R10" s="17"/>
      <c r="S10" s="17"/>
    </row>
    <row r="11" spans="1:19" x14ac:dyDescent="0.25">
      <c r="A11" s="12"/>
      <c r="B11" s="13"/>
      <c r="C11" s="13"/>
      <c r="D11" s="11" t="s">
        <v>13</v>
      </c>
      <c r="E11" s="51">
        <v>1</v>
      </c>
      <c r="F11" s="51">
        <v>1</v>
      </c>
      <c r="G11" s="51">
        <v>1</v>
      </c>
      <c r="H11" s="51">
        <v>1</v>
      </c>
      <c r="I11" s="51">
        <v>1</v>
      </c>
      <c r="J11" s="51">
        <v>1</v>
      </c>
      <c r="K11" s="51">
        <v>1</v>
      </c>
      <c r="L11" s="51">
        <v>1</v>
      </c>
      <c r="M11" s="51">
        <v>1</v>
      </c>
      <c r="N11" s="51">
        <v>1</v>
      </c>
      <c r="O11" s="51">
        <v>1</v>
      </c>
      <c r="R11" s="17"/>
      <c r="S11" s="18" t="s">
        <v>17</v>
      </c>
    </row>
    <row r="12" spans="1:19" x14ac:dyDescent="0.25">
      <c r="A12" s="12"/>
      <c r="B12" s="13"/>
      <c r="C12" s="13"/>
      <c r="D12" s="11" t="s">
        <v>116</v>
      </c>
      <c r="E12" s="52" t="str">
        <f t="shared" ref="E12:O12" si="0">IF(COUNTIF($D$15:$D$54,"&gt;0")=0,"",SUMIFS(E$15:E$54,$D$15:$D$54,"&gt;0")/COUNTIF($D$15:$D$54,"&gt;0"))</f>
        <v/>
      </c>
      <c r="F12" s="52" t="str">
        <f t="shared" si="0"/>
        <v/>
      </c>
      <c r="G12" s="52" t="str">
        <f t="shared" si="0"/>
        <v/>
      </c>
      <c r="H12" s="52" t="str">
        <f t="shared" si="0"/>
        <v/>
      </c>
      <c r="I12" s="52" t="str">
        <f t="shared" si="0"/>
        <v/>
      </c>
      <c r="J12" s="52" t="str">
        <f t="shared" si="0"/>
        <v/>
      </c>
      <c r="K12" s="52" t="str">
        <f t="shared" si="0"/>
        <v/>
      </c>
      <c r="L12" s="52" t="str">
        <f t="shared" si="0"/>
        <v/>
      </c>
      <c r="M12" s="52" t="str">
        <f t="shared" si="0"/>
        <v/>
      </c>
      <c r="N12" s="52" t="str">
        <f t="shared" si="0"/>
        <v/>
      </c>
      <c r="O12" s="52" t="str">
        <f t="shared" si="0"/>
        <v/>
      </c>
      <c r="R12" s="17"/>
      <c r="S12" s="18"/>
    </row>
    <row r="13" spans="1:19" ht="15.75" thickBot="1" x14ac:dyDescent="0.3">
      <c r="A13" s="12"/>
      <c r="B13" s="54"/>
      <c r="C13" s="54"/>
      <c r="D13" s="55" t="s">
        <v>117</v>
      </c>
      <c r="E13" s="53" t="str">
        <f>IF(COUNTIF($D$15:$D$54,"&gt;0")=0,"",E12/E11)</f>
        <v/>
      </c>
      <c r="F13" s="53" t="str">
        <f t="shared" ref="F13:N13" si="1">IF(COUNTIF($D$15:$D$54,"&gt;0")=0,"",F12/F11)</f>
        <v/>
      </c>
      <c r="G13" s="53" t="str">
        <f t="shared" si="1"/>
        <v/>
      </c>
      <c r="H13" s="53" t="str">
        <f t="shared" si="1"/>
        <v/>
      </c>
      <c r="I13" s="53" t="str">
        <f t="shared" si="1"/>
        <v/>
      </c>
      <c r="J13" s="53" t="str">
        <f t="shared" si="1"/>
        <v/>
      </c>
      <c r="K13" s="53" t="str">
        <f t="shared" si="1"/>
        <v/>
      </c>
      <c r="L13" s="53" t="str">
        <f t="shared" si="1"/>
        <v/>
      </c>
      <c r="M13" s="53" t="str">
        <f t="shared" si="1"/>
        <v/>
      </c>
      <c r="N13" s="53" t="str">
        <f t="shared" si="1"/>
        <v/>
      </c>
      <c r="O13" s="53" t="str">
        <f>IF(COUNTIF($D$15:$D$54,"&gt;0")=0,"",O12/O11)</f>
        <v/>
      </c>
      <c r="R13" s="17"/>
      <c r="S13" s="18"/>
    </row>
    <row r="14" spans="1:19" ht="60.75" thickBot="1" x14ac:dyDescent="0.3">
      <c r="A14" s="56" t="s">
        <v>1</v>
      </c>
      <c r="B14" s="57" t="s">
        <v>2</v>
      </c>
      <c r="C14" s="58" t="s">
        <v>10</v>
      </c>
      <c r="D14" s="59" t="s">
        <v>3</v>
      </c>
      <c r="E14" s="46">
        <v>1</v>
      </c>
      <c r="F14" s="47">
        <v>2</v>
      </c>
      <c r="G14" s="48">
        <v>3</v>
      </c>
      <c r="H14" s="47">
        <v>4</v>
      </c>
      <c r="I14" s="123">
        <v>5</v>
      </c>
      <c r="J14" s="123">
        <v>6</v>
      </c>
      <c r="K14" s="123">
        <v>7</v>
      </c>
      <c r="L14" s="49">
        <v>8</v>
      </c>
      <c r="M14" s="50">
        <v>9</v>
      </c>
      <c r="N14" s="48">
        <v>10</v>
      </c>
      <c r="O14" s="47">
        <v>11</v>
      </c>
      <c r="P14" s="19" t="s">
        <v>4</v>
      </c>
      <c r="Q14" s="20" t="str">
        <f>Q5</f>
        <v>Оценка</v>
      </c>
      <c r="R14" s="164" t="s">
        <v>93</v>
      </c>
      <c r="S14" s="21" t="s">
        <v>92</v>
      </c>
    </row>
    <row r="15" spans="1:19" x14ac:dyDescent="0.25">
      <c r="A15" s="70">
        <v>1</v>
      </c>
      <c r="B15" s="71"/>
      <c r="C15" s="72"/>
      <c r="D15" s="73"/>
      <c r="E15" s="74"/>
      <c r="F15" s="75"/>
      <c r="G15" s="76"/>
      <c r="H15" s="75"/>
      <c r="I15" s="124"/>
      <c r="J15" s="124"/>
      <c r="K15" s="124"/>
      <c r="L15" s="77"/>
      <c r="M15" s="78"/>
      <c r="N15" s="76"/>
      <c r="O15" s="75"/>
      <c r="P15" s="22" t="str">
        <f t="shared" ref="P15:P54" si="2">IF(SUM(D15)&gt;0,SUM(E15:O15),"")</f>
        <v/>
      </c>
      <c r="Q15" s="23" t="str">
        <f t="shared" ref="Q15:Q54" si="3">IF(SUM(D15)&gt;0,IF(P15&gt;=$P$7,$Q$7,IF(P15&gt;=$P$8,$Q$8,IF(P15&gt;=$P$9,$Q$9,$Q$10))),"")</f>
        <v/>
      </c>
      <c r="R15" s="165" t="str">
        <f>IF(B15="","",IF(AND(SUM($D15)=0,COUNTA($E15:$O15)&gt;0),$D$57,IF(OR(E15&gt;E$11,F15&gt;F$11,G15&gt;G$11,H15&gt;H$11,I15&gt;I$11,J15&gt;J$11,K15&gt;K$11,L15&gt;L$11,M15&gt;M$11,N15&gt;N$11,O15&gt;O$11),$D$58,IF(AND($D15="",$C15="да"),$D$59,"нет"))))</f>
        <v/>
      </c>
      <c r="S15" s="161" t="str">
        <f>IF(R15="","",IF(R15="нет",0,1))</f>
        <v/>
      </c>
    </row>
    <row r="16" spans="1:19" x14ac:dyDescent="0.25">
      <c r="A16" s="79">
        <v>2</v>
      </c>
      <c r="B16" s="80"/>
      <c r="C16" s="81"/>
      <c r="D16" s="82"/>
      <c r="E16" s="83"/>
      <c r="F16" s="84"/>
      <c r="G16" s="85"/>
      <c r="H16" s="84"/>
      <c r="I16" s="125"/>
      <c r="J16" s="125"/>
      <c r="K16" s="125"/>
      <c r="L16" s="86"/>
      <c r="M16" s="87"/>
      <c r="N16" s="85"/>
      <c r="O16" s="84"/>
      <c r="P16" s="24" t="str">
        <f t="shared" si="2"/>
        <v/>
      </c>
      <c r="Q16" s="25" t="str">
        <f t="shared" si="3"/>
        <v/>
      </c>
      <c r="R16" s="166" t="str">
        <f t="shared" ref="R16:R54" si="4">IF(B16="","",IF(AND(SUM($D16)=0,COUNTA($E16:$O16)&gt;0),$D$57,IF(OR(E16&gt;E$11,F16&gt;F$11,G16&gt;G$11,H16&gt;H$11,I16&gt;I$11,J16&gt;J$11,K16&gt;K$11,L16&gt;L$11,M16&gt;M$11,N16&gt;N$11,O16&gt;O$11),$D$58,IF(AND($D16="",$C16="да"),$D$59,"нет"))))</f>
        <v/>
      </c>
      <c r="S16" s="162" t="str">
        <f t="shared" ref="S16:S54" si="5">IF(R16="","",IF(R16="нет",0,1))</f>
        <v/>
      </c>
    </row>
    <row r="17" spans="1:19" x14ac:dyDescent="0.25">
      <c r="A17" s="79">
        <v>3</v>
      </c>
      <c r="B17" s="80"/>
      <c r="C17" s="81"/>
      <c r="D17" s="82"/>
      <c r="E17" s="83"/>
      <c r="F17" s="84"/>
      <c r="G17" s="85"/>
      <c r="H17" s="84"/>
      <c r="I17" s="125"/>
      <c r="J17" s="125"/>
      <c r="K17" s="125"/>
      <c r="L17" s="86"/>
      <c r="M17" s="87"/>
      <c r="N17" s="85"/>
      <c r="O17" s="84"/>
      <c r="P17" s="24" t="str">
        <f t="shared" si="2"/>
        <v/>
      </c>
      <c r="Q17" s="25" t="str">
        <f t="shared" si="3"/>
        <v/>
      </c>
      <c r="R17" s="166" t="str">
        <f t="shared" si="4"/>
        <v/>
      </c>
      <c r="S17" s="162" t="str">
        <f t="shared" si="5"/>
        <v/>
      </c>
    </row>
    <row r="18" spans="1:19" x14ac:dyDescent="0.25">
      <c r="A18" s="79">
        <v>4</v>
      </c>
      <c r="B18" s="80"/>
      <c r="C18" s="81"/>
      <c r="D18" s="82"/>
      <c r="E18" s="83"/>
      <c r="F18" s="84"/>
      <c r="G18" s="85"/>
      <c r="H18" s="84"/>
      <c r="I18" s="125"/>
      <c r="J18" s="125"/>
      <c r="K18" s="125"/>
      <c r="L18" s="86"/>
      <c r="M18" s="87"/>
      <c r="N18" s="85"/>
      <c r="O18" s="84"/>
      <c r="P18" s="24" t="str">
        <f t="shared" si="2"/>
        <v/>
      </c>
      <c r="Q18" s="25" t="str">
        <f t="shared" si="3"/>
        <v/>
      </c>
      <c r="R18" s="166" t="str">
        <f t="shared" si="4"/>
        <v/>
      </c>
      <c r="S18" s="162" t="str">
        <f t="shared" si="5"/>
        <v/>
      </c>
    </row>
    <row r="19" spans="1:19" ht="15.75" thickBot="1" x14ac:dyDescent="0.3">
      <c r="A19" s="88">
        <v>5</v>
      </c>
      <c r="B19" s="89"/>
      <c r="C19" s="90"/>
      <c r="D19" s="91"/>
      <c r="E19" s="92"/>
      <c r="F19" s="93"/>
      <c r="G19" s="94"/>
      <c r="H19" s="93"/>
      <c r="I19" s="126"/>
      <c r="J19" s="126"/>
      <c r="K19" s="126"/>
      <c r="L19" s="95"/>
      <c r="M19" s="96"/>
      <c r="N19" s="94"/>
      <c r="O19" s="93"/>
      <c r="P19" s="26" t="str">
        <f t="shared" si="2"/>
        <v/>
      </c>
      <c r="Q19" s="27" t="str">
        <f t="shared" si="3"/>
        <v/>
      </c>
      <c r="R19" s="167" t="str">
        <f t="shared" si="4"/>
        <v/>
      </c>
      <c r="S19" s="163" t="str">
        <f t="shared" si="5"/>
        <v/>
      </c>
    </row>
    <row r="20" spans="1:19" x14ac:dyDescent="0.25">
      <c r="A20" s="97">
        <v>6</v>
      </c>
      <c r="B20" s="71"/>
      <c r="C20" s="72"/>
      <c r="D20" s="73"/>
      <c r="E20" s="74"/>
      <c r="F20" s="75"/>
      <c r="G20" s="76"/>
      <c r="H20" s="75"/>
      <c r="I20" s="124"/>
      <c r="J20" s="124"/>
      <c r="K20" s="124"/>
      <c r="L20" s="77"/>
      <c r="M20" s="78"/>
      <c r="N20" s="76"/>
      <c r="O20" s="75"/>
      <c r="P20" s="28" t="str">
        <f t="shared" si="2"/>
        <v/>
      </c>
      <c r="Q20" s="29" t="str">
        <f t="shared" si="3"/>
        <v/>
      </c>
      <c r="R20" s="165" t="str">
        <f t="shared" si="4"/>
        <v/>
      </c>
      <c r="S20" s="161" t="str">
        <f t="shared" si="5"/>
        <v/>
      </c>
    </row>
    <row r="21" spans="1:19" x14ac:dyDescent="0.25">
      <c r="A21" s="79">
        <v>7</v>
      </c>
      <c r="B21" s="80"/>
      <c r="C21" s="81"/>
      <c r="D21" s="82"/>
      <c r="E21" s="83"/>
      <c r="F21" s="84"/>
      <c r="G21" s="85"/>
      <c r="H21" s="84"/>
      <c r="I21" s="125"/>
      <c r="J21" s="125"/>
      <c r="K21" s="125"/>
      <c r="L21" s="86"/>
      <c r="M21" s="87"/>
      <c r="N21" s="85"/>
      <c r="O21" s="84"/>
      <c r="P21" s="24" t="str">
        <f t="shared" si="2"/>
        <v/>
      </c>
      <c r="Q21" s="25" t="str">
        <f t="shared" si="3"/>
        <v/>
      </c>
      <c r="R21" s="166" t="str">
        <f t="shared" si="4"/>
        <v/>
      </c>
      <c r="S21" s="162" t="str">
        <f t="shared" si="5"/>
        <v/>
      </c>
    </row>
    <row r="22" spans="1:19" x14ac:dyDescent="0.25">
      <c r="A22" s="79">
        <v>8</v>
      </c>
      <c r="B22" s="80"/>
      <c r="C22" s="81"/>
      <c r="D22" s="82"/>
      <c r="E22" s="83"/>
      <c r="F22" s="84"/>
      <c r="G22" s="85"/>
      <c r="H22" s="84"/>
      <c r="I22" s="125"/>
      <c r="J22" s="125"/>
      <c r="K22" s="125"/>
      <c r="L22" s="86"/>
      <c r="M22" s="87"/>
      <c r="N22" s="85"/>
      <c r="O22" s="84"/>
      <c r="P22" s="24" t="str">
        <f t="shared" si="2"/>
        <v/>
      </c>
      <c r="Q22" s="25" t="str">
        <f t="shared" si="3"/>
        <v/>
      </c>
      <c r="R22" s="166" t="str">
        <f t="shared" si="4"/>
        <v/>
      </c>
      <c r="S22" s="162" t="str">
        <f t="shared" si="5"/>
        <v/>
      </c>
    </row>
    <row r="23" spans="1:19" x14ac:dyDescent="0.25">
      <c r="A23" s="79">
        <v>9</v>
      </c>
      <c r="B23" s="80"/>
      <c r="C23" s="81"/>
      <c r="D23" s="82"/>
      <c r="E23" s="83"/>
      <c r="F23" s="84"/>
      <c r="G23" s="85"/>
      <c r="H23" s="84"/>
      <c r="I23" s="125"/>
      <c r="J23" s="125"/>
      <c r="K23" s="125"/>
      <c r="L23" s="86"/>
      <c r="M23" s="87"/>
      <c r="N23" s="85"/>
      <c r="O23" s="84"/>
      <c r="P23" s="24" t="str">
        <f t="shared" si="2"/>
        <v/>
      </c>
      <c r="Q23" s="25" t="str">
        <f t="shared" si="3"/>
        <v/>
      </c>
      <c r="R23" s="166" t="str">
        <f t="shared" si="4"/>
        <v/>
      </c>
      <c r="S23" s="162" t="str">
        <f t="shared" si="5"/>
        <v/>
      </c>
    </row>
    <row r="24" spans="1:19" ht="15.75" thickBot="1" x14ac:dyDescent="0.3">
      <c r="A24" s="98">
        <v>10</v>
      </c>
      <c r="B24" s="89"/>
      <c r="C24" s="90"/>
      <c r="D24" s="91"/>
      <c r="E24" s="92"/>
      <c r="F24" s="93"/>
      <c r="G24" s="94"/>
      <c r="H24" s="93"/>
      <c r="I24" s="126"/>
      <c r="J24" s="126"/>
      <c r="K24" s="126"/>
      <c r="L24" s="95"/>
      <c r="M24" s="96"/>
      <c r="N24" s="94"/>
      <c r="O24" s="93"/>
      <c r="P24" s="30" t="str">
        <f t="shared" si="2"/>
        <v/>
      </c>
      <c r="Q24" s="31" t="str">
        <f t="shared" si="3"/>
        <v/>
      </c>
      <c r="R24" s="167" t="str">
        <f t="shared" si="4"/>
        <v/>
      </c>
      <c r="S24" s="163" t="str">
        <f t="shared" si="5"/>
        <v/>
      </c>
    </row>
    <row r="25" spans="1:19" x14ac:dyDescent="0.25">
      <c r="A25" s="70">
        <v>11</v>
      </c>
      <c r="B25" s="71"/>
      <c r="C25" s="72"/>
      <c r="D25" s="73"/>
      <c r="E25" s="74"/>
      <c r="F25" s="75"/>
      <c r="G25" s="76"/>
      <c r="H25" s="75"/>
      <c r="I25" s="124"/>
      <c r="J25" s="124"/>
      <c r="K25" s="124"/>
      <c r="L25" s="77"/>
      <c r="M25" s="78"/>
      <c r="N25" s="76"/>
      <c r="O25" s="75"/>
      <c r="P25" s="22" t="str">
        <f t="shared" si="2"/>
        <v/>
      </c>
      <c r="Q25" s="23" t="str">
        <f t="shared" si="3"/>
        <v/>
      </c>
      <c r="R25" s="165" t="str">
        <f t="shared" si="4"/>
        <v/>
      </c>
      <c r="S25" s="161" t="str">
        <f t="shared" si="5"/>
        <v/>
      </c>
    </row>
    <row r="26" spans="1:19" x14ac:dyDescent="0.25">
      <c r="A26" s="79">
        <v>12</v>
      </c>
      <c r="B26" s="80"/>
      <c r="C26" s="81"/>
      <c r="D26" s="82"/>
      <c r="E26" s="83"/>
      <c r="F26" s="84"/>
      <c r="G26" s="85"/>
      <c r="H26" s="84"/>
      <c r="I26" s="125"/>
      <c r="J26" s="125"/>
      <c r="K26" s="125"/>
      <c r="L26" s="86"/>
      <c r="M26" s="87"/>
      <c r="N26" s="85"/>
      <c r="O26" s="84"/>
      <c r="P26" s="24" t="str">
        <f t="shared" si="2"/>
        <v/>
      </c>
      <c r="Q26" s="25" t="str">
        <f t="shared" si="3"/>
        <v/>
      </c>
      <c r="R26" s="166" t="str">
        <f t="shared" si="4"/>
        <v/>
      </c>
      <c r="S26" s="162" t="str">
        <f t="shared" si="5"/>
        <v/>
      </c>
    </row>
    <row r="27" spans="1:19" x14ac:dyDescent="0.25">
      <c r="A27" s="79">
        <v>13</v>
      </c>
      <c r="B27" s="80"/>
      <c r="C27" s="81"/>
      <c r="D27" s="82"/>
      <c r="E27" s="83"/>
      <c r="F27" s="84"/>
      <c r="G27" s="85"/>
      <c r="H27" s="84"/>
      <c r="I27" s="125"/>
      <c r="J27" s="125"/>
      <c r="K27" s="125"/>
      <c r="L27" s="86"/>
      <c r="M27" s="87"/>
      <c r="N27" s="85"/>
      <c r="O27" s="84"/>
      <c r="P27" s="24" t="str">
        <f t="shared" si="2"/>
        <v/>
      </c>
      <c r="Q27" s="25" t="str">
        <f t="shared" si="3"/>
        <v/>
      </c>
      <c r="R27" s="166" t="str">
        <f t="shared" si="4"/>
        <v/>
      </c>
      <c r="S27" s="162" t="str">
        <f t="shared" si="5"/>
        <v/>
      </c>
    </row>
    <row r="28" spans="1:19" x14ac:dyDescent="0.25">
      <c r="A28" s="79">
        <v>14</v>
      </c>
      <c r="B28" s="80"/>
      <c r="C28" s="81"/>
      <c r="D28" s="82"/>
      <c r="E28" s="83"/>
      <c r="F28" s="84"/>
      <c r="G28" s="85"/>
      <c r="H28" s="84"/>
      <c r="I28" s="125"/>
      <c r="J28" s="125"/>
      <c r="K28" s="125"/>
      <c r="L28" s="86"/>
      <c r="M28" s="87"/>
      <c r="N28" s="85"/>
      <c r="O28" s="84"/>
      <c r="P28" s="24" t="str">
        <f t="shared" si="2"/>
        <v/>
      </c>
      <c r="Q28" s="25" t="str">
        <f t="shared" si="3"/>
        <v/>
      </c>
      <c r="R28" s="166" t="str">
        <f t="shared" si="4"/>
        <v/>
      </c>
      <c r="S28" s="162" t="str">
        <f t="shared" si="5"/>
        <v/>
      </c>
    </row>
    <row r="29" spans="1:19" ht="15.75" thickBot="1" x14ac:dyDescent="0.3">
      <c r="A29" s="88">
        <v>15</v>
      </c>
      <c r="B29" s="89"/>
      <c r="C29" s="90"/>
      <c r="D29" s="91"/>
      <c r="E29" s="92"/>
      <c r="F29" s="93"/>
      <c r="G29" s="94"/>
      <c r="H29" s="93"/>
      <c r="I29" s="126"/>
      <c r="J29" s="126"/>
      <c r="K29" s="126"/>
      <c r="L29" s="95"/>
      <c r="M29" s="96"/>
      <c r="N29" s="94"/>
      <c r="O29" s="93"/>
      <c r="P29" s="26" t="str">
        <f t="shared" si="2"/>
        <v/>
      </c>
      <c r="Q29" s="27" t="str">
        <f t="shared" si="3"/>
        <v/>
      </c>
      <c r="R29" s="167" t="str">
        <f t="shared" si="4"/>
        <v/>
      </c>
      <c r="S29" s="163" t="str">
        <f t="shared" si="5"/>
        <v/>
      </c>
    </row>
    <row r="30" spans="1:19" x14ac:dyDescent="0.25">
      <c r="A30" s="97">
        <v>16</v>
      </c>
      <c r="B30" s="71"/>
      <c r="C30" s="72"/>
      <c r="D30" s="73"/>
      <c r="E30" s="74"/>
      <c r="F30" s="75"/>
      <c r="G30" s="76"/>
      <c r="H30" s="75"/>
      <c r="I30" s="124"/>
      <c r="J30" s="124"/>
      <c r="K30" s="124"/>
      <c r="L30" s="77"/>
      <c r="M30" s="78"/>
      <c r="N30" s="76"/>
      <c r="O30" s="75"/>
      <c r="P30" s="28" t="str">
        <f t="shared" si="2"/>
        <v/>
      </c>
      <c r="Q30" s="29" t="str">
        <f t="shared" si="3"/>
        <v/>
      </c>
      <c r="R30" s="165" t="str">
        <f t="shared" si="4"/>
        <v/>
      </c>
      <c r="S30" s="161" t="str">
        <f t="shared" si="5"/>
        <v/>
      </c>
    </row>
    <row r="31" spans="1:19" x14ac:dyDescent="0.25">
      <c r="A31" s="79">
        <v>17</v>
      </c>
      <c r="B31" s="80"/>
      <c r="C31" s="81"/>
      <c r="D31" s="82"/>
      <c r="E31" s="83"/>
      <c r="F31" s="84"/>
      <c r="G31" s="85"/>
      <c r="H31" s="84"/>
      <c r="I31" s="125"/>
      <c r="J31" s="125"/>
      <c r="K31" s="125"/>
      <c r="L31" s="86"/>
      <c r="M31" s="87"/>
      <c r="N31" s="85"/>
      <c r="O31" s="84"/>
      <c r="P31" s="24" t="str">
        <f t="shared" si="2"/>
        <v/>
      </c>
      <c r="Q31" s="25" t="str">
        <f t="shared" si="3"/>
        <v/>
      </c>
      <c r="R31" s="166" t="str">
        <f t="shared" si="4"/>
        <v/>
      </c>
      <c r="S31" s="162" t="str">
        <f t="shared" si="5"/>
        <v/>
      </c>
    </row>
    <row r="32" spans="1:19" x14ac:dyDescent="0.25">
      <c r="A32" s="79">
        <v>18</v>
      </c>
      <c r="B32" s="80"/>
      <c r="C32" s="81"/>
      <c r="D32" s="82"/>
      <c r="E32" s="83"/>
      <c r="F32" s="84"/>
      <c r="G32" s="85"/>
      <c r="H32" s="84"/>
      <c r="I32" s="125"/>
      <c r="J32" s="125"/>
      <c r="K32" s="125"/>
      <c r="L32" s="86"/>
      <c r="M32" s="87"/>
      <c r="N32" s="85"/>
      <c r="O32" s="84"/>
      <c r="P32" s="24" t="str">
        <f t="shared" si="2"/>
        <v/>
      </c>
      <c r="Q32" s="25" t="str">
        <f t="shared" si="3"/>
        <v/>
      </c>
      <c r="R32" s="166" t="str">
        <f t="shared" si="4"/>
        <v/>
      </c>
      <c r="S32" s="162" t="str">
        <f t="shared" si="5"/>
        <v/>
      </c>
    </row>
    <row r="33" spans="1:19" x14ac:dyDescent="0.25">
      <c r="A33" s="79">
        <v>19</v>
      </c>
      <c r="B33" s="80"/>
      <c r="C33" s="81"/>
      <c r="D33" s="82"/>
      <c r="E33" s="83"/>
      <c r="F33" s="84"/>
      <c r="G33" s="85"/>
      <c r="H33" s="84"/>
      <c r="I33" s="125"/>
      <c r="J33" s="125"/>
      <c r="K33" s="125"/>
      <c r="L33" s="86"/>
      <c r="M33" s="87"/>
      <c r="N33" s="85"/>
      <c r="O33" s="84"/>
      <c r="P33" s="24" t="str">
        <f t="shared" si="2"/>
        <v/>
      </c>
      <c r="Q33" s="25" t="str">
        <f t="shared" si="3"/>
        <v/>
      </c>
      <c r="R33" s="166" t="str">
        <f t="shared" si="4"/>
        <v/>
      </c>
      <c r="S33" s="162" t="str">
        <f t="shared" si="5"/>
        <v/>
      </c>
    </row>
    <row r="34" spans="1:19" ht="15.75" thickBot="1" x14ac:dyDescent="0.3">
      <c r="A34" s="98">
        <v>20</v>
      </c>
      <c r="B34" s="89"/>
      <c r="C34" s="90"/>
      <c r="D34" s="91"/>
      <c r="E34" s="92"/>
      <c r="F34" s="93"/>
      <c r="G34" s="94"/>
      <c r="H34" s="93"/>
      <c r="I34" s="126"/>
      <c r="J34" s="126"/>
      <c r="K34" s="126"/>
      <c r="L34" s="95"/>
      <c r="M34" s="96"/>
      <c r="N34" s="94"/>
      <c r="O34" s="93"/>
      <c r="P34" s="30" t="str">
        <f t="shared" si="2"/>
        <v/>
      </c>
      <c r="Q34" s="31" t="str">
        <f t="shared" si="3"/>
        <v/>
      </c>
      <c r="R34" s="167" t="str">
        <f t="shared" si="4"/>
        <v/>
      </c>
      <c r="S34" s="163" t="str">
        <f t="shared" si="5"/>
        <v/>
      </c>
    </row>
    <row r="35" spans="1:19" x14ac:dyDescent="0.25">
      <c r="A35" s="70">
        <v>21</v>
      </c>
      <c r="B35" s="71"/>
      <c r="C35" s="72"/>
      <c r="D35" s="73"/>
      <c r="E35" s="74"/>
      <c r="F35" s="75"/>
      <c r="G35" s="76"/>
      <c r="H35" s="75"/>
      <c r="I35" s="124"/>
      <c r="J35" s="124"/>
      <c r="K35" s="124"/>
      <c r="L35" s="77"/>
      <c r="M35" s="78"/>
      <c r="N35" s="76"/>
      <c r="O35" s="75"/>
      <c r="P35" s="22" t="str">
        <f t="shared" si="2"/>
        <v/>
      </c>
      <c r="Q35" s="23" t="str">
        <f t="shared" si="3"/>
        <v/>
      </c>
      <c r="R35" s="165" t="str">
        <f t="shared" si="4"/>
        <v/>
      </c>
      <c r="S35" s="161" t="str">
        <f t="shared" si="5"/>
        <v/>
      </c>
    </row>
    <row r="36" spans="1:19" x14ac:dyDescent="0.25">
      <c r="A36" s="79">
        <v>22</v>
      </c>
      <c r="B36" s="80"/>
      <c r="C36" s="81"/>
      <c r="D36" s="82"/>
      <c r="E36" s="83"/>
      <c r="F36" s="84"/>
      <c r="G36" s="85"/>
      <c r="H36" s="84"/>
      <c r="I36" s="125"/>
      <c r="J36" s="125"/>
      <c r="K36" s="125"/>
      <c r="L36" s="86"/>
      <c r="M36" s="87"/>
      <c r="N36" s="85"/>
      <c r="O36" s="84"/>
      <c r="P36" s="24" t="str">
        <f t="shared" si="2"/>
        <v/>
      </c>
      <c r="Q36" s="25" t="str">
        <f t="shared" si="3"/>
        <v/>
      </c>
      <c r="R36" s="166" t="str">
        <f t="shared" si="4"/>
        <v/>
      </c>
      <c r="S36" s="162" t="str">
        <f t="shared" si="5"/>
        <v/>
      </c>
    </row>
    <row r="37" spans="1:19" x14ac:dyDescent="0.25">
      <c r="A37" s="79">
        <v>23</v>
      </c>
      <c r="B37" s="80"/>
      <c r="C37" s="81"/>
      <c r="D37" s="82"/>
      <c r="E37" s="83"/>
      <c r="F37" s="84"/>
      <c r="G37" s="85"/>
      <c r="H37" s="84"/>
      <c r="I37" s="125"/>
      <c r="J37" s="125"/>
      <c r="K37" s="125"/>
      <c r="L37" s="86"/>
      <c r="M37" s="87"/>
      <c r="N37" s="85"/>
      <c r="O37" s="84"/>
      <c r="P37" s="24" t="str">
        <f t="shared" si="2"/>
        <v/>
      </c>
      <c r="Q37" s="25" t="str">
        <f t="shared" si="3"/>
        <v/>
      </c>
      <c r="R37" s="166" t="str">
        <f t="shared" si="4"/>
        <v/>
      </c>
      <c r="S37" s="162" t="str">
        <f t="shared" si="5"/>
        <v/>
      </c>
    </row>
    <row r="38" spans="1:19" x14ac:dyDescent="0.25">
      <c r="A38" s="79">
        <v>24</v>
      </c>
      <c r="B38" s="80"/>
      <c r="C38" s="81"/>
      <c r="D38" s="82"/>
      <c r="E38" s="83"/>
      <c r="F38" s="84"/>
      <c r="G38" s="85"/>
      <c r="H38" s="84"/>
      <c r="I38" s="125"/>
      <c r="J38" s="125"/>
      <c r="K38" s="125"/>
      <c r="L38" s="86"/>
      <c r="M38" s="87"/>
      <c r="N38" s="85"/>
      <c r="O38" s="84"/>
      <c r="P38" s="24" t="str">
        <f t="shared" si="2"/>
        <v/>
      </c>
      <c r="Q38" s="25" t="str">
        <f t="shared" si="3"/>
        <v/>
      </c>
      <c r="R38" s="166" t="str">
        <f t="shared" si="4"/>
        <v/>
      </c>
      <c r="S38" s="162" t="str">
        <f t="shared" si="5"/>
        <v/>
      </c>
    </row>
    <row r="39" spans="1:19" ht="15.75" thickBot="1" x14ac:dyDescent="0.3">
      <c r="A39" s="88">
        <v>25</v>
      </c>
      <c r="B39" s="89"/>
      <c r="C39" s="90"/>
      <c r="D39" s="91"/>
      <c r="E39" s="92"/>
      <c r="F39" s="93"/>
      <c r="G39" s="94"/>
      <c r="H39" s="93"/>
      <c r="I39" s="126"/>
      <c r="J39" s="126"/>
      <c r="K39" s="126"/>
      <c r="L39" s="95"/>
      <c r="M39" s="96"/>
      <c r="N39" s="94"/>
      <c r="O39" s="93"/>
      <c r="P39" s="26" t="str">
        <f t="shared" si="2"/>
        <v/>
      </c>
      <c r="Q39" s="27" t="str">
        <f t="shared" si="3"/>
        <v/>
      </c>
      <c r="R39" s="167" t="str">
        <f t="shared" si="4"/>
        <v/>
      </c>
      <c r="S39" s="163" t="str">
        <f t="shared" si="5"/>
        <v/>
      </c>
    </row>
    <row r="40" spans="1:19" x14ac:dyDescent="0.25">
      <c r="A40" s="70">
        <v>26</v>
      </c>
      <c r="B40" s="71"/>
      <c r="C40" s="72"/>
      <c r="D40" s="73"/>
      <c r="E40" s="74"/>
      <c r="F40" s="75"/>
      <c r="G40" s="76"/>
      <c r="H40" s="75"/>
      <c r="I40" s="124"/>
      <c r="J40" s="124"/>
      <c r="K40" s="124"/>
      <c r="L40" s="77"/>
      <c r="M40" s="78"/>
      <c r="N40" s="76"/>
      <c r="O40" s="75"/>
      <c r="P40" s="22" t="str">
        <f t="shared" si="2"/>
        <v/>
      </c>
      <c r="Q40" s="23" t="str">
        <f t="shared" si="3"/>
        <v/>
      </c>
      <c r="R40" s="165" t="str">
        <f t="shared" si="4"/>
        <v/>
      </c>
      <c r="S40" s="161" t="str">
        <f t="shared" si="5"/>
        <v/>
      </c>
    </row>
    <row r="41" spans="1:19" x14ac:dyDescent="0.25">
      <c r="A41" s="79">
        <v>27</v>
      </c>
      <c r="B41" s="80"/>
      <c r="C41" s="81"/>
      <c r="D41" s="82"/>
      <c r="E41" s="83"/>
      <c r="F41" s="84"/>
      <c r="G41" s="85"/>
      <c r="H41" s="84"/>
      <c r="I41" s="125"/>
      <c r="J41" s="125"/>
      <c r="K41" s="125"/>
      <c r="L41" s="86"/>
      <c r="M41" s="87"/>
      <c r="N41" s="85"/>
      <c r="O41" s="84"/>
      <c r="P41" s="24" t="str">
        <f t="shared" si="2"/>
        <v/>
      </c>
      <c r="Q41" s="25" t="str">
        <f t="shared" si="3"/>
        <v/>
      </c>
      <c r="R41" s="166" t="str">
        <f t="shared" si="4"/>
        <v/>
      </c>
      <c r="S41" s="162" t="str">
        <f t="shared" si="5"/>
        <v/>
      </c>
    </row>
    <row r="42" spans="1:19" x14ac:dyDescent="0.25">
      <c r="A42" s="79">
        <v>28</v>
      </c>
      <c r="B42" s="80"/>
      <c r="C42" s="81"/>
      <c r="D42" s="82"/>
      <c r="E42" s="83"/>
      <c r="F42" s="84"/>
      <c r="G42" s="85"/>
      <c r="H42" s="84"/>
      <c r="I42" s="125"/>
      <c r="J42" s="125"/>
      <c r="K42" s="125"/>
      <c r="L42" s="86"/>
      <c r="M42" s="87"/>
      <c r="N42" s="85"/>
      <c r="O42" s="84"/>
      <c r="P42" s="24" t="str">
        <f t="shared" si="2"/>
        <v/>
      </c>
      <c r="Q42" s="25" t="str">
        <f t="shared" si="3"/>
        <v/>
      </c>
      <c r="R42" s="166" t="str">
        <f t="shared" si="4"/>
        <v/>
      </c>
      <c r="S42" s="162" t="str">
        <f t="shared" si="5"/>
        <v/>
      </c>
    </row>
    <row r="43" spans="1:19" x14ac:dyDescent="0.25">
      <c r="A43" s="79">
        <v>29</v>
      </c>
      <c r="B43" s="80"/>
      <c r="C43" s="81"/>
      <c r="D43" s="82"/>
      <c r="E43" s="83"/>
      <c r="F43" s="84"/>
      <c r="G43" s="85"/>
      <c r="H43" s="84"/>
      <c r="I43" s="125"/>
      <c r="J43" s="125"/>
      <c r="K43" s="125"/>
      <c r="L43" s="86"/>
      <c r="M43" s="87"/>
      <c r="N43" s="85"/>
      <c r="O43" s="84"/>
      <c r="P43" s="24" t="str">
        <f t="shared" si="2"/>
        <v/>
      </c>
      <c r="Q43" s="25" t="str">
        <f t="shared" si="3"/>
        <v/>
      </c>
      <c r="R43" s="166" t="str">
        <f t="shared" si="4"/>
        <v/>
      </c>
      <c r="S43" s="162" t="str">
        <f t="shared" si="5"/>
        <v/>
      </c>
    </row>
    <row r="44" spans="1:19" ht="15.75" thickBot="1" x14ac:dyDescent="0.3">
      <c r="A44" s="88">
        <v>30</v>
      </c>
      <c r="B44" s="89"/>
      <c r="C44" s="90"/>
      <c r="D44" s="91"/>
      <c r="E44" s="92"/>
      <c r="F44" s="93"/>
      <c r="G44" s="94"/>
      <c r="H44" s="93"/>
      <c r="I44" s="126"/>
      <c r="J44" s="126"/>
      <c r="K44" s="126"/>
      <c r="L44" s="95"/>
      <c r="M44" s="96"/>
      <c r="N44" s="94"/>
      <c r="O44" s="93"/>
      <c r="P44" s="26" t="str">
        <f t="shared" si="2"/>
        <v/>
      </c>
      <c r="Q44" s="27" t="str">
        <f t="shared" si="3"/>
        <v/>
      </c>
      <c r="R44" s="167" t="str">
        <f t="shared" si="4"/>
        <v/>
      </c>
      <c r="S44" s="163" t="str">
        <f t="shared" si="5"/>
        <v/>
      </c>
    </row>
    <row r="45" spans="1:19" x14ac:dyDescent="0.25">
      <c r="A45" s="70">
        <v>31</v>
      </c>
      <c r="B45" s="71"/>
      <c r="C45" s="72"/>
      <c r="D45" s="73"/>
      <c r="E45" s="74"/>
      <c r="F45" s="75"/>
      <c r="G45" s="76"/>
      <c r="H45" s="75"/>
      <c r="I45" s="124"/>
      <c r="J45" s="124"/>
      <c r="K45" s="124"/>
      <c r="L45" s="77"/>
      <c r="M45" s="78"/>
      <c r="N45" s="76"/>
      <c r="O45" s="75"/>
      <c r="P45" s="22" t="str">
        <f t="shared" si="2"/>
        <v/>
      </c>
      <c r="Q45" s="23" t="str">
        <f t="shared" si="3"/>
        <v/>
      </c>
      <c r="R45" s="165" t="str">
        <f t="shared" si="4"/>
        <v/>
      </c>
      <c r="S45" s="161" t="str">
        <f t="shared" si="5"/>
        <v/>
      </c>
    </row>
    <row r="46" spans="1:19" x14ac:dyDescent="0.25">
      <c r="A46" s="79">
        <v>32</v>
      </c>
      <c r="B46" s="80"/>
      <c r="C46" s="81"/>
      <c r="D46" s="82"/>
      <c r="E46" s="83"/>
      <c r="F46" s="84"/>
      <c r="G46" s="85"/>
      <c r="H46" s="84"/>
      <c r="I46" s="125"/>
      <c r="J46" s="125"/>
      <c r="K46" s="125"/>
      <c r="L46" s="86"/>
      <c r="M46" s="87"/>
      <c r="N46" s="85"/>
      <c r="O46" s="84"/>
      <c r="P46" s="24" t="str">
        <f t="shared" si="2"/>
        <v/>
      </c>
      <c r="Q46" s="25" t="str">
        <f t="shared" si="3"/>
        <v/>
      </c>
      <c r="R46" s="166" t="str">
        <f t="shared" si="4"/>
        <v/>
      </c>
      <c r="S46" s="162" t="str">
        <f t="shared" si="5"/>
        <v/>
      </c>
    </row>
    <row r="47" spans="1:19" x14ac:dyDescent="0.25">
      <c r="A47" s="79">
        <v>33</v>
      </c>
      <c r="B47" s="80"/>
      <c r="C47" s="81"/>
      <c r="D47" s="82"/>
      <c r="E47" s="83"/>
      <c r="F47" s="84"/>
      <c r="G47" s="85"/>
      <c r="H47" s="84"/>
      <c r="I47" s="125"/>
      <c r="J47" s="125"/>
      <c r="K47" s="125"/>
      <c r="L47" s="86"/>
      <c r="M47" s="87"/>
      <c r="N47" s="85"/>
      <c r="O47" s="84"/>
      <c r="P47" s="24" t="str">
        <f t="shared" si="2"/>
        <v/>
      </c>
      <c r="Q47" s="25" t="str">
        <f t="shared" si="3"/>
        <v/>
      </c>
      <c r="R47" s="166" t="str">
        <f t="shared" si="4"/>
        <v/>
      </c>
      <c r="S47" s="162" t="str">
        <f t="shared" si="5"/>
        <v/>
      </c>
    </row>
    <row r="48" spans="1:19" x14ac:dyDescent="0.25">
      <c r="A48" s="79">
        <v>34</v>
      </c>
      <c r="B48" s="80"/>
      <c r="C48" s="81"/>
      <c r="D48" s="82"/>
      <c r="E48" s="83"/>
      <c r="F48" s="84"/>
      <c r="G48" s="85"/>
      <c r="H48" s="84"/>
      <c r="I48" s="125"/>
      <c r="J48" s="125"/>
      <c r="K48" s="125"/>
      <c r="L48" s="86"/>
      <c r="M48" s="87"/>
      <c r="N48" s="85"/>
      <c r="O48" s="84"/>
      <c r="P48" s="24" t="str">
        <f t="shared" si="2"/>
        <v/>
      </c>
      <c r="Q48" s="25" t="str">
        <f t="shared" si="3"/>
        <v/>
      </c>
      <c r="R48" s="166" t="str">
        <f t="shared" si="4"/>
        <v/>
      </c>
      <c r="S48" s="162" t="str">
        <f t="shared" si="5"/>
        <v/>
      </c>
    </row>
    <row r="49" spans="1:19" ht="15.75" thickBot="1" x14ac:dyDescent="0.3">
      <c r="A49" s="88">
        <v>35</v>
      </c>
      <c r="B49" s="89"/>
      <c r="C49" s="90"/>
      <c r="D49" s="91"/>
      <c r="E49" s="92"/>
      <c r="F49" s="93"/>
      <c r="G49" s="94"/>
      <c r="H49" s="93"/>
      <c r="I49" s="126"/>
      <c r="J49" s="126"/>
      <c r="K49" s="126"/>
      <c r="L49" s="95"/>
      <c r="M49" s="96"/>
      <c r="N49" s="94"/>
      <c r="O49" s="93"/>
      <c r="P49" s="26" t="str">
        <f t="shared" si="2"/>
        <v/>
      </c>
      <c r="Q49" s="27" t="str">
        <f t="shared" si="3"/>
        <v/>
      </c>
      <c r="R49" s="167" t="str">
        <f t="shared" si="4"/>
        <v/>
      </c>
      <c r="S49" s="163" t="str">
        <f t="shared" si="5"/>
        <v/>
      </c>
    </row>
    <row r="50" spans="1:19" x14ac:dyDescent="0.25">
      <c r="A50" s="70">
        <v>36</v>
      </c>
      <c r="B50" s="71"/>
      <c r="C50" s="72"/>
      <c r="D50" s="73"/>
      <c r="E50" s="74"/>
      <c r="F50" s="75"/>
      <c r="G50" s="76"/>
      <c r="H50" s="75"/>
      <c r="I50" s="124"/>
      <c r="J50" s="124"/>
      <c r="K50" s="124"/>
      <c r="L50" s="77"/>
      <c r="M50" s="78"/>
      <c r="N50" s="76"/>
      <c r="O50" s="75"/>
      <c r="P50" s="22" t="str">
        <f t="shared" si="2"/>
        <v/>
      </c>
      <c r="Q50" s="23" t="str">
        <f t="shared" si="3"/>
        <v/>
      </c>
      <c r="R50" s="165" t="str">
        <f t="shared" si="4"/>
        <v/>
      </c>
      <c r="S50" s="161" t="str">
        <f t="shared" si="5"/>
        <v/>
      </c>
    </row>
    <row r="51" spans="1:19" x14ac:dyDescent="0.25">
      <c r="A51" s="79">
        <v>37</v>
      </c>
      <c r="B51" s="80"/>
      <c r="C51" s="81"/>
      <c r="D51" s="82"/>
      <c r="E51" s="83"/>
      <c r="F51" s="84"/>
      <c r="G51" s="85"/>
      <c r="H51" s="84"/>
      <c r="I51" s="125"/>
      <c r="J51" s="125"/>
      <c r="K51" s="125"/>
      <c r="L51" s="86"/>
      <c r="M51" s="87"/>
      <c r="N51" s="85"/>
      <c r="O51" s="84"/>
      <c r="P51" s="24" t="str">
        <f t="shared" si="2"/>
        <v/>
      </c>
      <c r="Q51" s="25" t="str">
        <f t="shared" si="3"/>
        <v/>
      </c>
      <c r="R51" s="166" t="str">
        <f t="shared" si="4"/>
        <v/>
      </c>
      <c r="S51" s="162" t="str">
        <f t="shared" si="5"/>
        <v/>
      </c>
    </row>
    <row r="52" spans="1:19" x14ac:dyDescent="0.25">
      <c r="A52" s="79">
        <v>38</v>
      </c>
      <c r="B52" s="80"/>
      <c r="C52" s="81"/>
      <c r="D52" s="82"/>
      <c r="E52" s="83"/>
      <c r="F52" s="84"/>
      <c r="G52" s="85"/>
      <c r="H52" s="84"/>
      <c r="I52" s="125"/>
      <c r="J52" s="125"/>
      <c r="K52" s="125"/>
      <c r="L52" s="86"/>
      <c r="M52" s="87"/>
      <c r="N52" s="85"/>
      <c r="O52" s="84"/>
      <c r="P52" s="24" t="str">
        <f t="shared" si="2"/>
        <v/>
      </c>
      <c r="Q52" s="25" t="str">
        <f t="shared" si="3"/>
        <v/>
      </c>
      <c r="R52" s="166" t="str">
        <f t="shared" si="4"/>
        <v/>
      </c>
      <c r="S52" s="162" t="str">
        <f t="shared" si="5"/>
        <v/>
      </c>
    </row>
    <row r="53" spans="1:19" x14ac:dyDescent="0.25">
      <c r="A53" s="79">
        <v>39</v>
      </c>
      <c r="B53" s="80"/>
      <c r="C53" s="81"/>
      <c r="D53" s="82"/>
      <c r="E53" s="83"/>
      <c r="F53" s="84"/>
      <c r="G53" s="85"/>
      <c r="H53" s="84"/>
      <c r="I53" s="125"/>
      <c r="J53" s="125"/>
      <c r="K53" s="125"/>
      <c r="L53" s="86"/>
      <c r="M53" s="87"/>
      <c r="N53" s="85"/>
      <c r="O53" s="84"/>
      <c r="P53" s="24" t="str">
        <f t="shared" si="2"/>
        <v/>
      </c>
      <c r="Q53" s="25" t="str">
        <f t="shared" si="3"/>
        <v/>
      </c>
      <c r="R53" s="166" t="str">
        <f t="shared" si="4"/>
        <v/>
      </c>
      <c r="S53" s="162" t="str">
        <f t="shared" si="5"/>
        <v/>
      </c>
    </row>
    <row r="54" spans="1:19" ht="15.75" thickBot="1" x14ac:dyDescent="0.3">
      <c r="A54" s="88">
        <v>40</v>
      </c>
      <c r="B54" s="89"/>
      <c r="C54" s="90"/>
      <c r="D54" s="91"/>
      <c r="E54" s="92"/>
      <c r="F54" s="93"/>
      <c r="G54" s="94"/>
      <c r="H54" s="93"/>
      <c r="I54" s="126"/>
      <c r="J54" s="126"/>
      <c r="K54" s="126"/>
      <c r="L54" s="95"/>
      <c r="M54" s="96"/>
      <c r="N54" s="94"/>
      <c r="O54" s="93"/>
      <c r="P54" s="26" t="str">
        <f t="shared" si="2"/>
        <v/>
      </c>
      <c r="Q54" s="27" t="str">
        <f t="shared" si="3"/>
        <v/>
      </c>
      <c r="R54" s="167" t="str">
        <f t="shared" si="4"/>
        <v/>
      </c>
      <c r="S54" s="163" t="str">
        <f t="shared" si="5"/>
        <v/>
      </c>
    </row>
    <row r="56" spans="1:19" x14ac:dyDescent="0.25">
      <c r="B56" s="9" t="s">
        <v>94</v>
      </c>
      <c r="D56" s="9" t="s">
        <v>90</v>
      </c>
    </row>
    <row r="57" spans="1:19" x14ac:dyDescent="0.25">
      <c r="B57" s="9">
        <v>1</v>
      </c>
      <c r="D57" s="9" t="s">
        <v>89</v>
      </c>
    </row>
    <row r="58" spans="1:19" x14ac:dyDescent="0.25">
      <c r="B58" s="9">
        <v>2</v>
      </c>
      <c r="D58" s="9" t="s">
        <v>91</v>
      </c>
    </row>
    <row r="59" spans="1:19" x14ac:dyDescent="0.25">
      <c r="A59" s="32"/>
      <c r="B59" s="9">
        <v>3</v>
      </c>
      <c r="D59" s="9" t="s">
        <v>115</v>
      </c>
    </row>
  </sheetData>
  <sheetProtection password="D2A5" sheet="1" objects="1" scenarios="1" formatColumns="0" formatRows="0"/>
  <conditionalFormatting sqref="E15:O54">
    <cfRule type="expression" dxfId="19" priority="5" stopIfTrue="1">
      <formula>E15&gt;E$11</formula>
    </cfRule>
  </conditionalFormatting>
  <conditionalFormatting sqref="N1 P1 D6 E5">
    <cfRule type="containsBlanks" dxfId="18" priority="4" stopIfTrue="1">
      <formula>LEN(TRIM(D1))=0</formula>
    </cfRule>
  </conditionalFormatting>
  <conditionalFormatting sqref="C15:C54">
    <cfRule type="expression" dxfId="17" priority="10">
      <formula>AND(SUM($D15:$O15)&lt;&gt;0,$C15="")</formula>
    </cfRule>
  </conditionalFormatting>
  <conditionalFormatting sqref="D15:O54">
    <cfRule type="expression" dxfId="16" priority="11" stopIfTrue="1">
      <formula>AND($B15&lt;&gt;"",$C15="да",$D15="")</formula>
    </cfRule>
    <cfRule type="expression" dxfId="15" priority="12" stopIfTrue="1">
      <formula>AND(SUM($D15)=0,COUNTA($E15:$O15)&gt;0)</formula>
    </cfRule>
  </conditionalFormatting>
  <dataValidations count="5">
    <dataValidation allowBlank="1" prompt="Укажите класс с литерой (если есть)" sqref="N1"/>
    <dataValidation allowBlank="1" showInputMessage="1" showErrorMessage="1" prompt="Укажите наименование образовательной организации, например, СОШ №3" sqref="P1"/>
    <dataValidation type="whole" allowBlank="1" showInputMessage="1" showErrorMessage="1" sqref="E15:O54">
      <formula1>0</formula1>
      <formula2>E$11</formula2>
    </dataValidation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$S$3:$S$9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4">
    <pageSetUpPr fitToPage="1"/>
  </sheetPr>
  <dimension ref="A1:S59"/>
  <sheetViews>
    <sheetView view="pageBreakPreview" zoomScale="90" zoomScaleSheetLayoutView="90" workbookViewId="0">
      <selection activeCell="R15" sqref="R15:R54"/>
    </sheetView>
  </sheetViews>
  <sheetFormatPr defaultRowHeight="15" x14ac:dyDescent="0.25"/>
  <cols>
    <col min="1" max="1" width="9.140625" style="9"/>
    <col min="2" max="2" width="19.140625" style="9" customWidth="1"/>
    <col min="3" max="3" width="8.28515625" style="9" hidden="1" customWidth="1"/>
    <col min="4" max="4" width="7.5703125" style="9" customWidth="1"/>
    <col min="5" max="15" width="6.140625" style="9" customWidth="1"/>
    <col min="16" max="16" width="6.5703125" style="9" customWidth="1"/>
    <col min="17" max="17" width="12.5703125" style="9" customWidth="1"/>
    <col min="18" max="18" width="17.7109375" style="9" customWidth="1"/>
    <col min="19" max="19" width="12.7109375" style="9" hidden="1" customWidth="1"/>
    <col min="20" max="16384" width="9.140625" style="9"/>
  </cols>
  <sheetData>
    <row r="1" spans="1:19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68" t="s">
        <v>135</v>
      </c>
      <c r="N1" s="100"/>
      <c r="O1" s="33" t="s">
        <v>16</v>
      </c>
      <c r="P1" s="101"/>
      <c r="R1" s="37" t="s">
        <v>0</v>
      </c>
    </row>
    <row r="2" spans="1:19" x14ac:dyDescent="0.25">
      <c r="A2" s="34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S2" s="9" t="s">
        <v>8</v>
      </c>
    </row>
    <row r="3" spans="1:19" x14ac:dyDescent="0.25">
      <c r="A3" s="33"/>
      <c r="B3" s="33"/>
      <c r="C3" s="35"/>
      <c r="D3" s="35" t="s">
        <v>5</v>
      </c>
      <c r="E3" s="36" t="s">
        <v>134</v>
      </c>
      <c r="F3" s="36"/>
      <c r="G3" s="36"/>
      <c r="H3" s="36"/>
      <c r="I3" s="122"/>
      <c r="J3" s="122"/>
      <c r="K3" s="122"/>
      <c r="L3" s="33"/>
      <c r="M3" s="33"/>
      <c r="N3" s="33"/>
      <c r="O3" s="33"/>
      <c r="P3" s="33"/>
      <c r="Q3" s="33"/>
      <c r="R3" s="33"/>
      <c r="S3" s="9" t="s">
        <v>24</v>
      </c>
    </row>
    <row r="4" spans="1:19" x14ac:dyDescent="0.25">
      <c r="A4" s="34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9" t="s">
        <v>109</v>
      </c>
    </row>
    <row r="5" spans="1:19" x14ac:dyDescent="0.25">
      <c r="A5" s="45"/>
      <c r="B5" s="45"/>
      <c r="C5" s="45"/>
      <c r="D5" s="35" t="s">
        <v>108</v>
      </c>
      <c r="E5" s="99"/>
      <c r="F5" s="36"/>
      <c r="G5" s="36"/>
      <c r="H5" s="36"/>
      <c r="I5" s="122"/>
      <c r="J5" s="122"/>
      <c r="K5" s="122"/>
      <c r="L5" s="33"/>
      <c r="M5" s="33"/>
      <c r="N5" s="33"/>
      <c r="O5" s="33"/>
      <c r="P5" s="11" t="s">
        <v>14</v>
      </c>
      <c r="Q5" s="11" t="s">
        <v>99</v>
      </c>
      <c r="S5" s="9" t="s">
        <v>110</v>
      </c>
    </row>
    <row r="6" spans="1:19" x14ac:dyDescent="0.25">
      <c r="A6" s="12"/>
      <c r="B6" s="60" t="s">
        <v>8</v>
      </c>
      <c r="D6" s="99"/>
      <c r="E6" s="10"/>
      <c r="F6" s="10"/>
      <c r="P6" s="13"/>
      <c r="Q6" s="13"/>
      <c r="S6" s="9" t="s">
        <v>111</v>
      </c>
    </row>
    <row r="7" spans="1:19" x14ac:dyDescent="0.25">
      <c r="A7" s="14"/>
      <c r="B7" s="9" t="s">
        <v>11</v>
      </c>
      <c r="P7" s="120">
        <v>10</v>
      </c>
      <c r="Q7" s="13" t="s">
        <v>100</v>
      </c>
      <c r="S7" s="9" t="s">
        <v>112</v>
      </c>
    </row>
    <row r="8" spans="1:19" x14ac:dyDescent="0.25">
      <c r="A8" s="14"/>
      <c r="B8" s="9" t="s">
        <v>15</v>
      </c>
      <c r="P8" s="120">
        <v>8</v>
      </c>
      <c r="Q8" s="13" t="s">
        <v>101</v>
      </c>
      <c r="S8" s="9" t="s">
        <v>113</v>
      </c>
    </row>
    <row r="9" spans="1:19" x14ac:dyDescent="0.25">
      <c r="A9" s="14"/>
      <c r="B9" s="16" t="s">
        <v>12</v>
      </c>
      <c r="P9" s="120">
        <v>5</v>
      </c>
      <c r="Q9" s="13" t="s">
        <v>102</v>
      </c>
      <c r="S9" s="9" t="s">
        <v>114</v>
      </c>
    </row>
    <row r="10" spans="1:19" x14ac:dyDescent="0.25">
      <c r="A10" s="14"/>
      <c r="B10" s="9" t="s">
        <v>83</v>
      </c>
      <c r="P10" s="15">
        <v>0</v>
      </c>
      <c r="Q10" s="13" t="s">
        <v>103</v>
      </c>
      <c r="R10" s="17"/>
      <c r="S10" s="17"/>
    </row>
    <row r="11" spans="1:19" x14ac:dyDescent="0.25">
      <c r="A11" s="12"/>
      <c r="B11" s="13"/>
      <c r="C11" s="13"/>
      <c r="D11" s="11" t="s">
        <v>13</v>
      </c>
      <c r="E11" s="51">
        <v>1</v>
      </c>
      <c r="F11" s="51">
        <v>1</v>
      </c>
      <c r="G11" s="51">
        <v>1</v>
      </c>
      <c r="H11" s="51">
        <v>1</v>
      </c>
      <c r="I11" s="51">
        <v>1</v>
      </c>
      <c r="J11" s="51">
        <v>1</v>
      </c>
      <c r="K11" s="51">
        <v>1</v>
      </c>
      <c r="L11" s="51">
        <v>1</v>
      </c>
      <c r="M11" s="51">
        <v>1</v>
      </c>
      <c r="N11" s="51">
        <v>1</v>
      </c>
      <c r="O11" s="51">
        <v>1</v>
      </c>
      <c r="R11" s="17"/>
      <c r="S11" s="18" t="s">
        <v>17</v>
      </c>
    </row>
    <row r="12" spans="1:19" x14ac:dyDescent="0.25">
      <c r="A12" s="12"/>
      <c r="B12" s="13"/>
      <c r="C12" s="13"/>
      <c r="D12" s="11" t="s">
        <v>116</v>
      </c>
      <c r="E12" s="52" t="str">
        <f t="shared" ref="E12:O12" si="0">IF(COUNTIF($D$15:$D$54,"&gt;0")=0,"",SUMIFS(E$15:E$54,$D$15:$D$54,"&gt;0")/COUNTIF($D$15:$D$54,"&gt;0"))</f>
        <v/>
      </c>
      <c r="F12" s="52" t="str">
        <f t="shared" si="0"/>
        <v/>
      </c>
      <c r="G12" s="52" t="str">
        <f t="shared" si="0"/>
        <v/>
      </c>
      <c r="H12" s="52" t="str">
        <f t="shared" si="0"/>
        <v/>
      </c>
      <c r="I12" s="52" t="str">
        <f t="shared" si="0"/>
        <v/>
      </c>
      <c r="J12" s="52" t="str">
        <f t="shared" si="0"/>
        <v/>
      </c>
      <c r="K12" s="52" t="str">
        <f t="shared" si="0"/>
        <v/>
      </c>
      <c r="L12" s="52" t="str">
        <f t="shared" si="0"/>
        <v/>
      </c>
      <c r="M12" s="52" t="str">
        <f t="shared" si="0"/>
        <v/>
      </c>
      <c r="N12" s="52" t="str">
        <f t="shared" si="0"/>
        <v/>
      </c>
      <c r="O12" s="52" t="str">
        <f t="shared" si="0"/>
        <v/>
      </c>
      <c r="R12" s="17"/>
      <c r="S12" s="18"/>
    </row>
    <row r="13" spans="1:19" ht="15.75" thickBot="1" x14ac:dyDescent="0.3">
      <c r="A13" s="12"/>
      <c r="B13" s="54"/>
      <c r="C13" s="54"/>
      <c r="D13" s="55" t="s">
        <v>117</v>
      </c>
      <c r="E13" s="53" t="str">
        <f>IF(COUNTIF($D$15:$D$54,"&gt;0")=0,"",E12/E11)</f>
        <v/>
      </c>
      <c r="F13" s="53" t="str">
        <f t="shared" ref="F13:N13" si="1">IF(COUNTIF($D$15:$D$54,"&gt;0")=0,"",F12/F11)</f>
        <v/>
      </c>
      <c r="G13" s="53" t="str">
        <f t="shared" si="1"/>
        <v/>
      </c>
      <c r="H13" s="53" t="str">
        <f t="shared" si="1"/>
        <v/>
      </c>
      <c r="I13" s="53" t="str">
        <f t="shared" si="1"/>
        <v/>
      </c>
      <c r="J13" s="53" t="str">
        <f t="shared" si="1"/>
        <v/>
      </c>
      <c r="K13" s="53" t="str">
        <f t="shared" si="1"/>
        <v/>
      </c>
      <c r="L13" s="53" t="str">
        <f t="shared" si="1"/>
        <v/>
      </c>
      <c r="M13" s="53" t="str">
        <f t="shared" si="1"/>
        <v/>
      </c>
      <c r="N13" s="53" t="str">
        <f t="shared" si="1"/>
        <v/>
      </c>
      <c r="O13" s="53" t="str">
        <f>IF(COUNTIF($D$15:$D$54,"&gt;0")=0,"",O12/O11)</f>
        <v/>
      </c>
      <c r="R13" s="17"/>
      <c r="S13" s="18"/>
    </row>
    <row r="14" spans="1:19" ht="60.75" thickBot="1" x14ac:dyDescent="0.3">
      <c r="A14" s="56" t="s">
        <v>1</v>
      </c>
      <c r="B14" s="57" t="s">
        <v>2</v>
      </c>
      <c r="C14" s="58" t="s">
        <v>10</v>
      </c>
      <c r="D14" s="59" t="s">
        <v>3</v>
      </c>
      <c r="E14" s="46">
        <v>1</v>
      </c>
      <c r="F14" s="47">
        <v>2</v>
      </c>
      <c r="G14" s="48">
        <v>3</v>
      </c>
      <c r="H14" s="47">
        <v>4</v>
      </c>
      <c r="I14" s="123">
        <v>5</v>
      </c>
      <c r="J14" s="123">
        <v>6</v>
      </c>
      <c r="K14" s="123">
        <v>7</v>
      </c>
      <c r="L14" s="49">
        <v>8</v>
      </c>
      <c r="M14" s="50">
        <v>9</v>
      </c>
      <c r="N14" s="48">
        <v>10</v>
      </c>
      <c r="O14" s="47">
        <v>11</v>
      </c>
      <c r="P14" s="19" t="s">
        <v>4</v>
      </c>
      <c r="Q14" s="20" t="str">
        <f>Q5</f>
        <v>Оценка</v>
      </c>
      <c r="R14" s="164" t="s">
        <v>93</v>
      </c>
      <c r="S14" s="21" t="s">
        <v>92</v>
      </c>
    </row>
    <row r="15" spans="1:19" x14ac:dyDescent="0.25">
      <c r="A15" s="70">
        <v>1</v>
      </c>
      <c r="B15" s="71"/>
      <c r="C15" s="72"/>
      <c r="D15" s="73"/>
      <c r="E15" s="74"/>
      <c r="F15" s="75"/>
      <c r="G15" s="76"/>
      <c r="H15" s="75"/>
      <c r="I15" s="124"/>
      <c r="J15" s="124"/>
      <c r="K15" s="124"/>
      <c r="L15" s="77"/>
      <c r="M15" s="78"/>
      <c r="N15" s="76"/>
      <c r="O15" s="75"/>
      <c r="P15" s="22" t="str">
        <f t="shared" ref="P15:P54" si="2">IF(SUM(D15)&gt;0,SUM(E15:O15),"")</f>
        <v/>
      </c>
      <c r="Q15" s="23" t="str">
        <f t="shared" ref="Q15:Q54" si="3">IF(SUM(D15)&gt;0,IF(P15&gt;=$P$7,$Q$7,IF(P15&gt;=$P$8,$Q$8,IF(P15&gt;=$P$9,$Q$9,$Q$10))),"")</f>
        <v/>
      </c>
      <c r="R15" s="165" t="str">
        <f>IF(B15="","",IF(AND(SUM($D15)=0,COUNTA($E15:$O15)&gt;0),$D$57,IF(OR(E15&gt;E$11,F15&gt;F$11,G15&gt;G$11,H15&gt;H$11,I15&gt;I$11,J15&gt;J$11,K15&gt;K$11,L15&gt;L$11,M15&gt;M$11,N15&gt;N$11,O15&gt;O$11),$D$58,IF(AND($D15="",$C15="да"),$D$59,"нет"))))</f>
        <v/>
      </c>
      <c r="S15" s="161" t="str">
        <f>IF(R15="","",IF(R15="нет",0,1))</f>
        <v/>
      </c>
    </row>
    <row r="16" spans="1:19" x14ac:dyDescent="0.25">
      <c r="A16" s="79">
        <v>2</v>
      </c>
      <c r="B16" s="80"/>
      <c r="C16" s="81"/>
      <c r="D16" s="82"/>
      <c r="E16" s="83"/>
      <c r="F16" s="84"/>
      <c r="G16" s="85"/>
      <c r="H16" s="84"/>
      <c r="I16" s="125"/>
      <c r="J16" s="125"/>
      <c r="K16" s="125"/>
      <c r="L16" s="86"/>
      <c r="M16" s="87"/>
      <c r="N16" s="85"/>
      <c r="O16" s="84"/>
      <c r="P16" s="24" t="str">
        <f t="shared" si="2"/>
        <v/>
      </c>
      <c r="Q16" s="25" t="str">
        <f t="shared" si="3"/>
        <v/>
      </c>
      <c r="R16" s="166" t="str">
        <f t="shared" ref="R16:R54" si="4">IF(B16="","",IF(AND(SUM($D16)=0,COUNTA($E16:$O16)&gt;0),$D$57,IF(OR(E16&gt;E$11,F16&gt;F$11,G16&gt;G$11,H16&gt;H$11,I16&gt;I$11,J16&gt;J$11,K16&gt;K$11,L16&gt;L$11,M16&gt;M$11,N16&gt;N$11,O16&gt;O$11),$D$58,IF(AND($D16="",$C16="да"),$D$59,"нет"))))</f>
        <v/>
      </c>
      <c r="S16" s="162" t="str">
        <f t="shared" ref="S16:S54" si="5">IF(R16="","",IF(R16="нет",0,1))</f>
        <v/>
      </c>
    </row>
    <row r="17" spans="1:19" x14ac:dyDescent="0.25">
      <c r="A17" s="79">
        <v>3</v>
      </c>
      <c r="B17" s="80"/>
      <c r="C17" s="81"/>
      <c r="D17" s="82"/>
      <c r="E17" s="83"/>
      <c r="F17" s="84"/>
      <c r="G17" s="85"/>
      <c r="H17" s="84"/>
      <c r="I17" s="125"/>
      <c r="J17" s="125"/>
      <c r="K17" s="125"/>
      <c r="L17" s="86"/>
      <c r="M17" s="87"/>
      <c r="N17" s="85"/>
      <c r="O17" s="84"/>
      <c r="P17" s="24" t="str">
        <f t="shared" si="2"/>
        <v/>
      </c>
      <c r="Q17" s="25" t="str">
        <f t="shared" si="3"/>
        <v/>
      </c>
      <c r="R17" s="166" t="str">
        <f t="shared" si="4"/>
        <v/>
      </c>
      <c r="S17" s="162" t="str">
        <f t="shared" si="5"/>
        <v/>
      </c>
    </row>
    <row r="18" spans="1:19" x14ac:dyDescent="0.25">
      <c r="A18" s="79">
        <v>4</v>
      </c>
      <c r="B18" s="80"/>
      <c r="C18" s="81"/>
      <c r="D18" s="82"/>
      <c r="E18" s="83"/>
      <c r="F18" s="84"/>
      <c r="G18" s="85"/>
      <c r="H18" s="84"/>
      <c r="I18" s="125"/>
      <c r="J18" s="125"/>
      <c r="K18" s="125"/>
      <c r="L18" s="86"/>
      <c r="M18" s="87"/>
      <c r="N18" s="85"/>
      <c r="O18" s="84"/>
      <c r="P18" s="24" t="str">
        <f t="shared" si="2"/>
        <v/>
      </c>
      <c r="Q18" s="25" t="str">
        <f t="shared" si="3"/>
        <v/>
      </c>
      <c r="R18" s="166" t="str">
        <f t="shared" si="4"/>
        <v/>
      </c>
      <c r="S18" s="162" t="str">
        <f t="shared" si="5"/>
        <v/>
      </c>
    </row>
    <row r="19" spans="1:19" ht="15.75" thickBot="1" x14ac:dyDescent="0.3">
      <c r="A19" s="88">
        <v>5</v>
      </c>
      <c r="B19" s="89"/>
      <c r="C19" s="90"/>
      <c r="D19" s="91"/>
      <c r="E19" s="92"/>
      <c r="F19" s="93"/>
      <c r="G19" s="94"/>
      <c r="H19" s="93"/>
      <c r="I19" s="126"/>
      <c r="J19" s="126"/>
      <c r="K19" s="126"/>
      <c r="L19" s="95"/>
      <c r="M19" s="96"/>
      <c r="N19" s="94"/>
      <c r="O19" s="93"/>
      <c r="P19" s="26" t="str">
        <f t="shared" si="2"/>
        <v/>
      </c>
      <c r="Q19" s="27" t="str">
        <f t="shared" si="3"/>
        <v/>
      </c>
      <c r="R19" s="167" t="str">
        <f t="shared" si="4"/>
        <v/>
      </c>
      <c r="S19" s="163" t="str">
        <f t="shared" si="5"/>
        <v/>
      </c>
    </row>
    <row r="20" spans="1:19" x14ac:dyDescent="0.25">
      <c r="A20" s="97">
        <v>6</v>
      </c>
      <c r="B20" s="71"/>
      <c r="C20" s="72"/>
      <c r="D20" s="73"/>
      <c r="E20" s="74"/>
      <c r="F20" s="75"/>
      <c r="G20" s="76"/>
      <c r="H20" s="75"/>
      <c r="I20" s="124"/>
      <c r="J20" s="124"/>
      <c r="K20" s="124"/>
      <c r="L20" s="77"/>
      <c r="M20" s="78"/>
      <c r="N20" s="76"/>
      <c r="O20" s="75"/>
      <c r="P20" s="28" t="str">
        <f t="shared" si="2"/>
        <v/>
      </c>
      <c r="Q20" s="29" t="str">
        <f t="shared" si="3"/>
        <v/>
      </c>
      <c r="R20" s="165" t="str">
        <f t="shared" si="4"/>
        <v/>
      </c>
      <c r="S20" s="161" t="str">
        <f t="shared" si="5"/>
        <v/>
      </c>
    </row>
    <row r="21" spans="1:19" x14ac:dyDescent="0.25">
      <c r="A21" s="79">
        <v>7</v>
      </c>
      <c r="B21" s="80"/>
      <c r="C21" s="81"/>
      <c r="D21" s="82"/>
      <c r="E21" s="83"/>
      <c r="F21" s="84"/>
      <c r="G21" s="85"/>
      <c r="H21" s="84"/>
      <c r="I21" s="125"/>
      <c r="J21" s="125"/>
      <c r="K21" s="125"/>
      <c r="L21" s="86"/>
      <c r="M21" s="87"/>
      <c r="N21" s="85"/>
      <c r="O21" s="84"/>
      <c r="P21" s="24" t="str">
        <f t="shared" si="2"/>
        <v/>
      </c>
      <c r="Q21" s="25" t="str">
        <f t="shared" si="3"/>
        <v/>
      </c>
      <c r="R21" s="166" t="str">
        <f t="shared" si="4"/>
        <v/>
      </c>
      <c r="S21" s="162" t="str">
        <f t="shared" si="5"/>
        <v/>
      </c>
    </row>
    <row r="22" spans="1:19" x14ac:dyDescent="0.25">
      <c r="A22" s="79">
        <v>8</v>
      </c>
      <c r="B22" s="80"/>
      <c r="C22" s="81"/>
      <c r="D22" s="82"/>
      <c r="E22" s="83"/>
      <c r="F22" s="84"/>
      <c r="G22" s="85"/>
      <c r="H22" s="84"/>
      <c r="I22" s="125"/>
      <c r="J22" s="125"/>
      <c r="K22" s="125"/>
      <c r="L22" s="86"/>
      <c r="M22" s="87"/>
      <c r="N22" s="85"/>
      <c r="O22" s="84"/>
      <c r="P22" s="24" t="str">
        <f t="shared" si="2"/>
        <v/>
      </c>
      <c r="Q22" s="25" t="str">
        <f t="shared" si="3"/>
        <v/>
      </c>
      <c r="R22" s="166" t="str">
        <f t="shared" si="4"/>
        <v/>
      </c>
      <c r="S22" s="162" t="str">
        <f t="shared" si="5"/>
        <v/>
      </c>
    </row>
    <row r="23" spans="1:19" x14ac:dyDescent="0.25">
      <c r="A23" s="79">
        <v>9</v>
      </c>
      <c r="B23" s="80"/>
      <c r="C23" s="81"/>
      <c r="D23" s="82"/>
      <c r="E23" s="83"/>
      <c r="F23" s="84"/>
      <c r="G23" s="85"/>
      <c r="H23" s="84"/>
      <c r="I23" s="125"/>
      <c r="J23" s="125"/>
      <c r="K23" s="125"/>
      <c r="L23" s="86"/>
      <c r="M23" s="87"/>
      <c r="N23" s="85"/>
      <c r="O23" s="84"/>
      <c r="P23" s="24" t="str">
        <f t="shared" si="2"/>
        <v/>
      </c>
      <c r="Q23" s="25" t="str">
        <f t="shared" si="3"/>
        <v/>
      </c>
      <c r="R23" s="166" t="str">
        <f t="shared" si="4"/>
        <v/>
      </c>
      <c r="S23" s="162" t="str">
        <f t="shared" si="5"/>
        <v/>
      </c>
    </row>
    <row r="24" spans="1:19" ht="15.75" thickBot="1" x14ac:dyDescent="0.3">
      <c r="A24" s="98">
        <v>10</v>
      </c>
      <c r="B24" s="89"/>
      <c r="C24" s="90"/>
      <c r="D24" s="91"/>
      <c r="E24" s="92"/>
      <c r="F24" s="93"/>
      <c r="G24" s="94"/>
      <c r="H24" s="93"/>
      <c r="I24" s="126"/>
      <c r="J24" s="126"/>
      <c r="K24" s="126"/>
      <c r="L24" s="95"/>
      <c r="M24" s="96"/>
      <c r="N24" s="94"/>
      <c r="O24" s="93"/>
      <c r="P24" s="30" t="str">
        <f t="shared" si="2"/>
        <v/>
      </c>
      <c r="Q24" s="31" t="str">
        <f t="shared" si="3"/>
        <v/>
      </c>
      <c r="R24" s="167" t="str">
        <f t="shared" si="4"/>
        <v/>
      </c>
      <c r="S24" s="163" t="str">
        <f t="shared" si="5"/>
        <v/>
      </c>
    </row>
    <row r="25" spans="1:19" x14ac:dyDescent="0.25">
      <c r="A25" s="70">
        <v>11</v>
      </c>
      <c r="B25" s="71"/>
      <c r="C25" s="72"/>
      <c r="D25" s="73"/>
      <c r="E25" s="74"/>
      <c r="F25" s="75"/>
      <c r="G25" s="76"/>
      <c r="H25" s="75"/>
      <c r="I25" s="124"/>
      <c r="J25" s="124"/>
      <c r="K25" s="124"/>
      <c r="L25" s="77"/>
      <c r="M25" s="78"/>
      <c r="N25" s="76"/>
      <c r="O25" s="75"/>
      <c r="P25" s="22" t="str">
        <f t="shared" si="2"/>
        <v/>
      </c>
      <c r="Q25" s="23" t="str">
        <f t="shared" si="3"/>
        <v/>
      </c>
      <c r="R25" s="165" t="str">
        <f t="shared" si="4"/>
        <v/>
      </c>
      <c r="S25" s="161" t="str">
        <f t="shared" si="5"/>
        <v/>
      </c>
    </row>
    <row r="26" spans="1:19" x14ac:dyDescent="0.25">
      <c r="A26" s="79">
        <v>12</v>
      </c>
      <c r="B26" s="80"/>
      <c r="C26" s="81"/>
      <c r="D26" s="82"/>
      <c r="E26" s="83"/>
      <c r="F26" s="84"/>
      <c r="G26" s="85"/>
      <c r="H26" s="84"/>
      <c r="I26" s="125"/>
      <c r="J26" s="125"/>
      <c r="K26" s="125"/>
      <c r="L26" s="86"/>
      <c r="M26" s="87"/>
      <c r="N26" s="85"/>
      <c r="O26" s="84"/>
      <c r="P26" s="24" t="str">
        <f t="shared" si="2"/>
        <v/>
      </c>
      <c r="Q26" s="25" t="str">
        <f t="shared" si="3"/>
        <v/>
      </c>
      <c r="R26" s="166" t="str">
        <f t="shared" si="4"/>
        <v/>
      </c>
      <c r="S26" s="162" t="str">
        <f t="shared" si="5"/>
        <v/>
      </c>
    </row>
    <row r="27" spans="1:19" x14ac:dyDescent="0.25">
      <c r="A27" s="79">
        <v>13</v>
      </c>
      <c r="B27" s="80"/>
      <c r="C27" s="81"/>
      <c r="D27" s="82"/>
      <c r="E27" s="83"/>
      <c r="F27" s="84"/>
      <c r="G27" s="85"/>
      <c r="H27" s="84"/>
      <c r="I27" s="125"/>
      <c r="J27" s="125"/>
      <c r="K27" s="125"/>
      <c r="L27" s="86"/>
      <c r="M27" s="87"/>
      <c r="N27" s="85"/>
      <c r="O27" s="84"/>
      <c r="P27" s="24" t="str">
        <f t="shared" si="2"/>
        <v/>
      </c>
      <c r="Q27" s="25" t="str">
        <f t="shared" si="3"/>
        <v/>
      </c>
      <c r="R27" s="166" t="str">
        <f t="shared" si="4"/>
        <v/>
      </c>
      <c r="S27" s="162" t="str">
        <f t="shared" si="5"/>
        <v/>
      </c>
    </row>
    <row r="28" spans="1:19" x14ac:dyDescent="0.25">
      <c r="A28" s="79">
        <v>14</v>
      </c>
      <c r="B28" s="80"/>
      <c r="C28" s="81"/>
      <c r="D28" s="82"/>
      <c r="E28" s="83"/>
      <c r="F28" s="84"/>
      <c r="G28" s="85"/>
      <c r="H28" s="84"/>
      <c r="I28" s="125"/>
      <c r="J28" s="125"/>
      <c r="K28" s="125"/>
      <c r="L28" s="86"/>
      <c r="M28" s="87"/>
      <c r="N28" s="85"/>
      <c r="O28" s="84"/>
      <c r="P28" s="24" t="str">
        <f t="shared" si="2"/>
        <v/>
      </c>
      <c r="Q28" s="25" t="str">
        <f t="shared" si="3"/>
        <v/>
      </c>
      <c r="R28" s="166" t="str">
        <f t="shared" si="4"/>
        <v/>
      </c>
      <c r="S28" s="162" t="str">
        <f t="shared" si="5"/>
        <v/>
      </c>
    </row>
    <row r="29" spans="1:19" ht="15.75" thickBot="1" x14ac:dyDescent="0.3">
      <c r="A29" s="88">
        <v>15</v>
      </c>
      <c r="B29" s="89"/>
      <c r="C29" s="90"/>
      <c r="D29" s="91"/>
      <c r="E29" s="92"/>
      <c r="F29" s="93"/>
      <c r="G29" s="94"/>
      <c r="H29" s="93"/>
      <c r="I29" s="126"/>
      <c r="J29" s="126"/>
      <c r="K29" s="126"/>
      <c r="L29" s="95"/>
      <c r="M29" s="96"/>
      <c r="N29" s="94"/>
      <c r="O29" s="93"/>
      <c r="P29" s="26" t="str">
        <f t="shared" si="2"/>
        <v/>
      </c>
      <c r="Q29" s="27" t="str">
        <f t="shared" si="3"/>
        <v/>
      </c>
      <c r="R29" s="167" t="str">
        <f t="shared" si="4"/>
        <v/>
      </c>
      <c r="S29" s="163" t="str">
        <f t="shared" si="5"/>
        <v/>
      </c>
    </row>
    <row r="30" spans="1:19" x14ac:dyDescent="0.25">
      <c r="A30" s="97">
        <v>16</v>
      </c>
      <c r="B30" s="71"/>
      <c r="C30" s="72"/>
      <c r="D30" s="73"/>
      <c r="E30" s="74"/>
      <c r="F30" s="75"/>
      <c r="G30" s="76"/>
      <c r="H30" s="75"/>
      <c r="I30" s="124"/>
      <c r="J30" s="124"/>
      <c r="K30" s="124"/>
      <c r="L30" s="77"/>
      <c r="M30" s="78"/>
      <c r="N30" s="76"/>
      <c r="O30" s="75"/>
      <c r="P30" s="28" t="str">
        <f t="shared" si="2"/>
        <v/>
      </c>
      <c r="Q30" s="29" t="str">
        <f t="shared" si="3"/>
        <v/>
      </c>
      <c r="R30" s="165" t="str">
        <f t="shared" si="4"/>
        <v/>
      </c>
      <c r="S30" s="161" t="str">
        <f t="shared" si="5"/>
        <v/>
      </c>
    </row>
    <row r="31" spans="1:19" x14ac:dyDescent="0.25">
      <c r="A31" s="79">
        <v>17</v>
      </c>
      <c r="B31" s="80"/>
      <c r="C31" s="81"/>
      <c r="D31" s="82"/>
      <c r="E31" s="83"/>
      <c r="F31" s="84"/>
      <c r="G31" s="85"/>
      <c r="H31" s="84"/>
      <c r="I31" s="125"/>
      <c r="J31" s="125"/>
      <c r="K31" s="125"/>
      <c r="L31" s="86"/>
      <c r="M31" s="87"/>
      <c r="N31" s="85"/>
      <c r="O31" s="84"/>
      <c r="P31" s="24" t="str">
        <f t="shared" si="2"/>
        <v/>
      </c>
      <c r="Q31" s="25" t="str">
        <f t="shared" si="3"/>
        <v/>
      </c>
      <c r="R31" s="166" t="str">
        <f t="shared" si="4"/>
        <v/>
      </c>
      <c r="S31" s="162" t="str">
        <f t="shared" si="5"/>
        <v/>
      </c>
    </row>
    <row r="32" spans="1:19" x14ac:dyDescent="0.25">
      <c r="A32" s="79">
        <v>18</v>
      </c>
      <c r="B32" s="80"/>
      <c r="C32" s="81"/>
      <c r="D32" s="82"/>
      <c r="E32" s="83"/>
      <c r="F32" s="84"/>
      <c r="G32" s="85"/>
      <c r="H32" s="84"/>
      <c r="I32" s="125"/>
      <c r="J32" s="125"/>
      <c r="K32" s="125"/>
      <c r="L32" s="86"/>
      <c r="M32" s="87"/>
      <c r="N32" s="85"/>
      <c r="O32" s="84"/>
      <c r="P32" s="24" t="str">
        <f t="shared" si="2"/>
        <v/>
      </c>
      <c r="Q32" s="25" t="str">
        <f t="shared" si="3"/>
        <v/>
      </c>
      <c r="R32" s="166" t="str">
        <f t="shared" si="4"/>
        <v/>
      </c>
      <c r="S32" s="162" t="str">
        <f t="shared" si="5"/>
        <v/>
      </c>
    </row>
    <row r="33" spans="1:19" x14ac:dyDescent="0.25">
      <c r="A33" s="79">
        <v>19</v>
      </c>
      <c r="B33" s="80"/>
      <c r="C33" s="81"/>
      <c r="D33" s="82"/>
      <c r="E33" s="83"/>
      <c r="F33" s="84"/>
      <c r="G33" s="85"/>
      <c r="H33" s="84"/>
      <c r="I33" s="125"/>
      <c r="J33" s="125"/>
      <c r="K33" s="125"/>
      <c r="L33" s="86"/>
      <c r="M33" s="87"/>
      <c r="N33" s="85"/>
      <c r="O33" s="84"/>
      <c r="P33" s="24" t="str">
        <f t="shared" si="2"/>
        <v/>
      </c>
      <c r="Q33" s="25" t="str">
        <f t="shared" si="3"/>
        <v/>
      </c>
      <c r="R33" s="166" t="str">
        <f t="shared" si="4"/>
        <v/>
      </c>
      <c r="S33" s="162" t="str">
        <f t="shared" si="5"/>
        <v/>
      </c>
    </row>
    <row r="34" spans="1:19" ht="15.75" thickBot="1" x14ac:dyDescent="0.3">
      <c r="A34" s="98">
        <v>20</v>
      </c>
      <c r="B34" s="89"/>
      <c r="C34" s="90"/>
      <c r="D34" s="91"/>
      <c r="E34" s="92"/>
      <c r="F34" s="93"/>
      <c r="G34" s="94"/>
      <c r="H34" s="93"/>
      <c r="I34" s="126"/>
      <c r="J34" s="126"/>
      <c r="K34" s="126"/>
      <c r="L34" s="95"/>
      <c r="M34" s="96"/>
      <c r="N34" s="94"/>
      <c r="O34" s="93"/>
      <c r="P34" s="30" t="str">
        <f t="shared" si="2"/>
        <v/>
      </c>
      <c r="Q34" s="31" t="str">
        <f t="shared" si="3"/>
        <v/>
      </c>
      <c r="R34" s="167" t="str">
        <f t="shared" si="4"/>
        <v/>
      </c>
      <c r="S34" s="163" t="str">
        <f t="shared" si="5"/>
        <v/>
      </c>
    </row>
    <row r="35" spans="1:19" x14ac:dyDescent="0.25">
      <c r="A35" s="70">
        <v>21</v>
      </c>
      <c r="B35" s="71"/>
      <c r="C35" s="72"/>
      <c r="D35" s="73"/>
      <c r="E35" s="74"/>
      <c r="F35" s="75"/>
      <c r="G35" s="76"/>
      <c r="H35" s="75"/>
      <c r="I35" s="124"/>
      <c r="J35" s="124"/>
      <c r="K35" s="124"/>
      <c r="L35" s="77"/>
      <c r="M35" s="78"/>
      <c r="N35" s="76"/>
      <c r="O35" s="75"/>
      <c r="P35" s="22" t="str">
        <f t="shared" si="2"/>
        <v/>
      </c>
      <c r="Q35" s="23" t="str">
        <f t="shared" si="3"/>
        <v/>
      </c>
      <c r="R35" s="165" t="str">
        <f t="shared" si="4"/>
        <v/>
      </c>
      <c r="S35" s="161" t="str">
        <f t="shared" si="5"/>
        <v/>
      </c>
    </row>
    <row r="36" spans="1:19" x14ac:dyDescent="0.25">
      <c r="A36" s="79">
        <v>22</v>
      </c>
      <c r="B36" s="80"/>
      <c r="C36" s="81"/>
      <c r="D36" s="82"/>
      <c r="E36" s="83"/>
      <c r="F36" s="84"/>
      <c r="G36" s="85"/>
      <c r="H36" s="84"/>
      <c r="I36" s="125"/>
      <c r="J36" s="125"/>
      <c r="K36" s="125"/>
      <c r="L36" s="86"/>
      <c r="M36" s="87"/>
      <c r="N36" s="85"/>
      <c r="O36" s="84"/>
      <c r="P36" s="24" t="str">
        <f t="shared" si="2"/>
        <v/>
      </c>
      <c r="Q36" s="25" t="str">
        <f t="shared" si="3"/>
        <v/>
      </c>
      <c r="R36" s="166" t="str">
        <f t="shared" si="4"/>
        <v/>
      </c>
      <c r="S36" s="162" t="str">
        <f t="shared" si="5"/>
        <v/>
      </c>
    </row>
    <row r="37" spans="1:19" x14ac:dyDescent="0.25">
      <c r="A37" s="79">
        <v>23</v>
      </c>
      <c r="B37" s="80"/>
      <c r="C37" s="81"/>
      <c r="D37" s="82"/>
      <c r="E37" s="83"/>
      <c r="F37" s="84"/>
      <c r="G37" s="85"/>
      <c r="H37" s="84"/>
      <c r="I37" s="125"/>
      <c r="J37" s="125"/>
      <c r="K37" s="125"/>
      <c r="L37" s="86"/>
      <c r="M37" s="87"/>
      <c r="N37" s="85"/>
      <c r="O37" s="84"/>
      <c r="P37" s="24" t="str">
        <f t="shared" si="2"/>
        <v/>
      </c>
      <c r="Q37" s="25" t="str">
        <f t="shared" si="3"/>
        <v/>
      </c>
      <c r="R37" s="166" t="str">
        <f t="shared" si="4"/>
        <v/>
      </c>
      <c r="S37" s="162" t="str">
        <f t="shared" si="5"/>
        <v/>
      </c>
    </row>
    <row r="38" spans="1:19" x14ac:dyDescent="0.25">
      <c r="A38" s="79">
        <v>24</v>
      </c>
      <c r="B38" s="80"/>
      <c r="C38" s="81"/>
      <c r="D38" s="82"/>
      <c r="E38" s="83"/>
      <c r="F38" s="84"/>
      <c r="G38" s="85"/>
      <c r="H38" s="84"/>
      <c r="I38" s="125"/>
      <c r="J38" s="125"/>
      <c r="K38" s="125"/>
      <c r="L38" s="86"/>
      <c r="M38" s="87"/>
      <c r="N38" s="85"/>
      <c r="O38" s="84"/>
      <c r="P38" s="24" t="str">
        <f t="shared" si="2"/>
        <v/>
      </c>
      <c r="Q38" s="25" t="str">
        <f t="shared" si="3"/>
        <v/>
      </c>
      <c r="R38" s="166" t="str">
        <f t="shared" si="4"/>
        <v/>
      </c>
      <c r="S38" s="162" t="str">
        <f t="shared" si="5"/>
        <v/>
      </c>
    </row>
    <row r="39" spans="1:19" ht="15.75" thickBot="1" x14ac:dyDescent="0.3">
      <c r="A39" s="88">
        <v>25</v>
      </c>
      <c r="B39" s="89"/>
      <c r="C39" s="90"/>
      <c r="D39" s="91"/>
      <c r="E39" s="92"/>
      <c r="F39" s="93"/>
      <c r="G39" s="94"/>
      <c r="H39" s="93"/>
      <c r="I39" s="126"/>
      <c r="J39" s="126"/>
      <c r="K39" s="126"/>
      <c r="L39" s="95"/>
      <c r="M39" s="96"/>
      <c r="N39" s="94"/>
      <c r="O39" s="93"/>
      <c r="P39" s="26" t="str">
        <f t="shared" si="2"/>
        <v/>
      </c>
      <c r="Q39" s="27" t="str">
        <f t="shared" si="3"/>
        <v/>
      </c>
      <c r="R39" s="167" t="str">
        <f t="shared" si="4"/>
        <v/>
      </c>
      <c r="S39" s="163" t="str">
        <f t="shared" si="5"/>
        <v/>
      </c>
    </row>
    <row r="40" spans="1:19" x14ac:dyDescent="0.25">
      <c r="A40" s="70">
        <v>26</v>
      </c>
      <c r="B40" s="71"/>
      <c r="C40" s="72"/>
      <c r="D40" s="73"/>
      <c r="E40" s="74"/>
      <c r="F40" s="75"/>
      <c r="G40" s="76"/>
      <c r="H40" s="75"/>
      <c r="I40" s="124"/>
      <c r="J40" s="124"/>
      <c r="K40" s="124"/>
      <c r="L40" s="77"/>
      <c r="M40" s="78"/>
      <c r="N40" s="76"/>
      <c r="O40" s="75"/>
      <c r="P40" s="22" t="str">
        <f t="shared" si="2"/>
        <v/>
      </c>
      <c r="Q40" s="23" t="str">
        <f t="shared" si="3"/>
        <v/>
      </c>
      <c r="R40" s="165" t="str">
        <f t="shared" si="4"/>
        <v/>
      </c>
      <c r="S40" s="161" t="str">
        <f t="shared" si="5"/>
        <v/>
      </c>
    </row>
    <row r="41" spans="1:19" x14ac:dyDescent="0.25">
      <c r="A41" s="79">
        <v>27</v>
      </c>
      <c r="B41" s="80"/>
      <c r="C41" s="81"/>
      <c r="D41" s="82"/>
      <c r="E41" s="83"/>
      <c r="F41" s="84"/>
      <c r="G41" s="85"/>
      <c r="H41" s="84"/>
      <c r="I41" s="125"/>
      <c r="J41" s="125"/>
      <c r="K41" s="125"/>
      <c r="L41" s="86"/>
      <c r="M41" s="87"/>
      <c r="N41" s="85"/>
      <c r="O41" s="84"/>
      <c r="P41" s="24" t="str">
        <f t="shared" si="2"/>
        <v/>
      </c>
      <c r="Q41" s="25" t="str">
        <f t="shared" si="3"/>
        <v/>
      </c>
      <c r="R41" s="166" t="str">
        <f t="shared" si="4"/>
        <v/>
      </c>
      <c r="S41" s="162" t="str">
        <f t="shared" si="5"/>
        <v/>
      </c>
    </row>
    <row r="42" spans="1:19" x14ac:dyDescent="0.25">
      <c r="A42" s="79">
        <v>28</v>
      </c>
      <c r="B42" s="80"/>
      <c r="C42" s="81"/>
      <c r="D42" s="82"/>
      <c r="E42" s="83"/>
      <c r="F42" s="84"/>
      <c r="G42" s="85"/>
      <c r="H42" s="84"/>
      <c r="I42" s="125"/>
      <c r="J42" s="125"/>
      <c r="K42" s="125"/>
      <c r="L42" s="86"/>
      <c r="M42" s="87"/>
      <c r="N42" s="85"/>
      <c r="O42" s="84"/>
      <c r="P42" s="24" t="str">
        <f t="shared" si="2"/>
        <v/>
      </c>
      <c r="Q42" s="25" t="str">
        <f t="shared" si="3"/>
        <v/>
      </c>
      <c r="R42" s="166" t="str">
        <f t="shared" si="4"/>
        <v/>
      </c>
      <c r="S42" s="162" t="str">
        <f t="shared" si="5"/>
        <v/>
      </c>
    </row>
    <row r="43" spans="1:19" x14ac:dyDescent="0.25">
      <c r="A43" s="79">
        <v>29</v>
      </c>
      <c r="B43" s="80"/>
      <c r="C43" s="81"/>
      <c r="D43" s="82"/>
      <c r="E43" s="83"/>
      <c r="F43" s="84"/>
      <c r="G43" s="85"/>
      <c r="H43" s="84"/>
      <c r="I43" s="125"/>
      <c r="J43" s="125"/>
      <c r="K43" s="125"/>
      <c r="L43" s="86"/>
      <c r="M43" s="87"/>
      <c r="N43" s="85"/>
      <c r="O43" s="84"/>
      <c r="P43" s="24" t="str">
        <f t="shared" si="2"/>
        <v/>
      </c>
      <c r="Q43" s="25" t="str">
        <f t="shared" si="3"/>
        <v/>
      </c>
      <c r="R43" s="166" t="str">
        <f t="shared" si="4"/>
        <v/>
      </c>
      <c r="S43" s="162" t="str">
        <f t="shared" si="5"/>
        <v/>
      </c>
    </row>
    <row r="44" spans="1:19" ht="15.75" thickBot="1" x14ac:dyDescent="0.3">
      <c r="A44" s="88">
        <v>30</v>
      </c>
      <c r="B44" s="89"/>
      <c r="C44" s="90"/>
      <c r="D44" s="91"/>
      <c r="E44" s="92"/>
      <c r="F44" s="93"/>
      <c r="G44" s="94"/>
      <c r="H44" s="93"/>
      <c r="I44" s="126"/>
      <c r="J44" s="126"/>
      <c r="K44" s="126"/>
      <c r="L44" s="95"/>
      <c r="M44" s="96"/>
      <c r="N44" s="94"/>
      <c r="O44" s="93"/>
      <c r="P44" s="26" t="str">
        <f t="shared" si="2"/>
        <v/>
      </c>
      <c r="Q44" s="27" t="str">
        <f t="shared" si="3"/>
        <v/>
      </c>
      <c r="R44" s="167" t="str">
        <f t="shared" si="4"/>
        <v/>
      </c>
      <c r="S44" s="163" t="str">
        <f t="shared" si="5"/>
        <v/>
      </c>
    </row>
    <row r="45" spans="1:19" x14ac:dyDescent="0.25">
      <c r="A45" s="70">
        <v>31</v>
      </c>
      <c r="B45" s="71"/>
      <c r="C45" s="72"/>
      <c r="D45" s="73"/>
      <c r="E45" s="74"/>
      <c r="F45" s="75"/>
      <c r="G45" s="76"/>
      <c r="H45" s="75"/>
      <c r="I45" s="124"/>
      <c r="J45" s="124"/>
      <c r="K45" s="124"/>
      <c r="L45" s="77"/>
      <c r="M45" s="78"/>
      <c r="N45" s="76"/>
      <c r="O45" s="75"/>
      <c r="P45" s="22" t="str">
        <f t="shared" si="2"/>
        <v/>
      </c>
      <c r="Q45" s="23" t="str">
        <f t="shared" si="3"/>
        <v/>
      </c>
      <c r="R45" s="165" t="str">
        <f t="shared" si="4"/>
        <v/>
      </c>
      <c r="S45" s="161" t="str">
        <f t="shared" si="5"/>
        <v/>
      </c>
    </row>
    <row r="46" spans="1:19" x14ac:dyDescent="0.25">
      <c r="A46" s="79">
        <v>32</v>
      </c>
      <c r="B46" s="80"/>
      <c r="C46" s="81"/>
      <c r="D46" s="82"/>
      <c r="E46" s="83"/>
      <c r="F46" s="84"/>
      <c r="G46" s="85"/>
      <c r="H46" s="84"/>
      <c r="I46" s="125"/>
      <c r="J46" s="125"/>
      <c r="K46" s="125"/>
      <c r="L46" s="86"/>
      <c r="M46" s="87"/>
      <c r="N46" s="85"/>
      <c r="O46" s="84"/>
      <c r="P46" s="24" t="str">
        <f t="shared" si="2"/>
        <v/>
      </c>
      <c r="Q46" s="25" t="str">
        <f t="shared" si="3"/>
        <v/>
      </c>
      <c r="R46" s="166" t="str">
        <f t="shared" si="4"/>
        <v/>
      </c>
      <c r="S46" s="162" t="str">
        <f t="shared" si="5"/>
        <v/>
      </c>
    </row>
    <row r="47" spans="1:19" x14ac:dyDescent="0.25">
      <c r="A47" s="79">
        <v>33</v>
      </c>
      <c r="B47" s="80"/>
      <c r="C47" s="81"/>
      <c r="D47" s="82"/>
      <c r="E47" s="83"/>
      <c r="F47" s="84"/>
      <c r="G47" s="85"/>
      <c r="H47" s="84"/>
      <c r="I47" s="125"/>
      <c r="J47" s="125"/>
      <c r="K47" s="125"/>
      <c r="L47" s="86"/>
      <c r="M47" s="87"/>
      <c r="N47" s="85"/>
      <c r="O47" s="84"/>
      <c r="P47" s="24" t="str">
        <f t="shared" si="2"/>
        <v/>
      </c>
      <c r="Q47" s="25" t="str">
        <f t="shared" si="3"/>
        <v/>
      </c>
      <c r="R47" s="166" t="str">
        <f t="shared" si="4"/>
        <v/>
      </c>
      <c r="S47" s="162" t="str">
        <f t="shared" si="5"/>
        <v/>
      </c>
    </row>
    <row r="48" spans="1:19" x14ac:dyDescent="0.25">
      <c r="A48" s="79">
        <v>34</v>
      </c>
      <c r="B48" s="80"/>
      <c r="C48" s="81"/>
      <c r="D48" s="82"/>
      <c r="E48" s="83"/>
      <c r="F48" s="84"/>
      <c r="G48" s="85"/>
      <c r="H48" s="84"/>
      <c r="I48" s="125"/>
      <c r="J48" s="125"/>
      <c r="K48" s="125"/>
      <c r="L48" s="86"/>
      <c r="M48" s="87"/>
      <c r="N48" s="85"/>
      <c r="O48" s="84"/>
      <c r="P48" s="24" t="str">
        <f t="shared" si="2"/>
        <v/>
      </c>
      <c r="Q48" s="25" t="str">
        <f t="shared" si="3"/>
        <v/>
      </c>
      <c r="R48" s="166" t="str">
        <f t="shared" si="4"/>
        <v/>
      </c>
      <c r="S48" s="162" t="str">
        <f t="shared" si="5"/>
        <v/>
      </c>
    </row>
    <row r="49" spans="1:19" ht="15.75" thickBot="1" x14ac:dyDescent="0.3">
      <c r="A49" s="88">
        <v>35</v>
      </c>
      <c r="B49" s="89"/>
      <c r="C49" s="90"/>
      <c r="D49" s="91"/>
      <c r="E49" s="92"/>
      <c r="F49" s="93"/>
      <c r="G49" s="94"/>
      <c r="H49" s="93"/>
      <c r="I49" s="126"/>
      <c r="J49" s="126"/>
      <c r="K49" s="126"/>
      <c r="L49" s="95"/>
      <c r="M49" s="96"/>
      <c r="N49" s="94"/>
      <c r="O49" s="93"/>
      <c r="P49" s="26" t="str">
        <f t="shared" si="2"/>
        <v/>
      </c>
      <c r="Q49" s="27" t="str">
        <f t="shared" si="3"/>
        <v/>
      </c>
      <c r="R49" s="167" t="str">
        <f t="shared" si="4"/>
        <v/>
      </c>
      <c r="S49" s="163" t="str">
        <f t="shared" si="5"/>
        <v/>
      </c>
    </row>
    <row r="50" spans="1:19" x14ac:dyDescent="0.25">
      <c r="A50" s="70">
        <v>36</v>
      </c>
      <c r="B50" s="71"/>
      <c r="C50" s="72"/>
      <c r="D50" s="73"/>
      <c r="E50" s="74"/>
      <c r="F50" s="75"/>
      <c r="G50" s="76"/>
      <c r="H50" s="75"/>
      <c r="I50" s="124"/>
      <c r="J50" s="124"/>
      <c r="K50" s="124"/>
      <c r="L50" s="77"/>
      <c r="M50" s="78"/>
      <c r="N50" s="76"/>
      <c r="O50" s="75"/>
      <c r="P50" s="22" t="str">
        <f t="shared" si="2"/>
        <v/>
      </c>
      <c r="Q50" s="23" t="str">
        <f t="shared" si="3"/>
        <v/>
      </c>
      <c r="R50" s="165" t="str">
        <f t="shared" si="4"/>
        <v/>
      </c>
      <c r="S50" s="161" t="str">
        <f t="shared" si="5"/>
        <v/>
      </c>
    </row>
    <row r="51" spans="1:19" x14ac:dyDescent="0.25">
      <c r="A51" s="79">
        <v>37</v>
      </c>
      <c r="B51" s="80"/>
      <c r="C51" s="81"/>
      <c r="D51" s="82"/>
      <c r="E51" s="83"/>
      <c r="F51" s="84"/>
      <c r="G51" s="85"/>
      <c r="H51" s="84"/>
      <c r="I51" s="125"/>
      <c r="J51" s="125"/>
      <c r="K51" s="125"/>
      <c r="L51" s="86"/>
      <c r="M51" s="87"/>
      <c r="N51" s="85"/>
      <c r="O51" s="84"/>
      <c r="P51" s="24" t="str">
        <f t="shared" si="2"/>
        <v/>
      </c>
      <c r="Q51" s="25" t="str">
        <f t="shared" si="3"/>
        <v/>
      </c>
      <c r="R51" s="166" t="str">
        <f t="shared" si="4"/>
        <v/>
      </c>
      <c r="S51" s="162" t="str">
        <f t="shared" si="5"/>
        <v/>
      </c>
    </row>
    <row r="52" spans="1:19" x14ac:dyDescent="0.25">
      <c r="A52" s="79">
        <v>38</v>
      </c>
      <c r="B52" s="80"/>
      <c r="C52" s="81"/>
      <c r="D52" s="82"/>
      <c r="E52" s="83"/>
      <c r="F52" s="84"/>
      <c r="G52" s="85"/>
      <c r="H52" s="84"/>
      <c r="I52" s="125"/>
      <c r="J52" s="125"/>
      <c r="K52" s="125"/>
      <c r="L52" s="86"/>
      <c r="M52" s="87"/>
      <c r="N52" s="85"/>
      <c r="O52" s="84"/>
      <c r="P52" s="24" t="str">
        <f t="shared" si="2"/>
        <v/>
      </c>
      <c r="Q52" s="25" t="str">
        <f t="shared" si="3"/>
        <v/>
      </c>
      <c r="R52" s="166" t="str">
        <f t="shared" si="4"/>
        <v/>
      </c>
      <c r="S52" s="162" t="str">
        <f t="shared" si="5"/>
        <v/>
      </c>
    </row>
    <row r="53" spans="1:19" x14ac:dyDescent="0.25">
      <c r="A53" s="79">
        <v>39</v>
      </c>
      <c r="B53" s="80"/>
      <c r="C53" s="81"/>
      <c r="D53" s="82"/>
      <c r="E53" s="83"/>
      <c r="F53" s="84"/>
      <c r="G53" s="85"/>
      <c r="H53" s="84"/>
      <c r="I53" s="125"/>
      <c r="J53" s="125"/>
      <c r="K53" s="125"/>
      <c r="L53" s="86"/>
      <c r="M53" s="87"/>
      <c r="N53" s="85"/>
      <c r="O53" s="84"/>
      <c r="P53" s="24" t="str">
        <f t="shared" si="2"/>
        <v/>
      </c>
      <c r="Q53" s="25" t="str">
        <f t="shared" si="3"/>
        <v/>
      </c>
      <c r="R53" s="166" t="str">
        <f t="shared" si="4"/>
        <v/>
      </c>
      <c r="S53" s="162" t="str">
        <f t="shared" si="5"/>
        <v/>
      </c>
    </row>
    <row r="54" spans="1:19" ht="15.75" thickBot="1" x14ac:dyDescent="0.3">
      <c r="A54" s="88">
        <v>40</v>
      </c>
      <c r="B54" s="89"/>
      <c r="C54" s="90"/>
      <c r="D54" s="91"/>
      <c r="E54" s="92"/>
      <c r="F54" s="93"/>
      <c r="G54" s="94"/>
      <c r="H54" s="93"/>
      <c r="I54" s="126"/>
      <c r="J54" s="126"/>
      <c r="K54" s="126"/>
      <c r="L54" s="95"/>
      <c r="M54" s="96"/>
      <c r="N54" s="94"/>
      <c r="O54" s="93"/>
      <c r="P54" s="26" t="str">
        <f t="shared" si="2"/>
        <v/>
      </c>
      <c r="Q54" s="27" t="str">
        <f t="shared" si="3"/>
        <v/>
      </c>
      <c r="R54" s="167" t="str">
        <f t="shared" si="4"/>
        <v/>
      </c>
      <c r="S54" s="163" t="str">
        <f t="shared" si="5"/>
        <v/>
      </c>
    </row>
    <row r="56" spans="1:19" x14ac:dyDescent="0.25">
      <c r="B56" s="9" t="s">
        <v>94</v>
      </c>
      <c r="D56" s="9" t="s">
        <v>90</v>
      </c>
    </row>
    <row r="57" spans="1:19" x14ac:dyDescent="0.25">
      <c r="B57" s="9">
        <v>1</v>
      </c>
      <c r="D57" s="9" t="s">
        <v>89</v>
      </c>
    </row>
    <row r="58" spans="1:19" x14ac:dyDescent="0.25">
      <c r="B58" s="9">
        <v>2</v>
      </c>
      <c r="D58" s="9" t="s">
        <v>91</v>
      </c>
    </row>
    <row r="59" spans="1:19" x14ac:dyDescent="0.25">
      <c r="A59" s="32"/>
      <c r="B59" s="9">
        <v>3</v>
      </c>
      <c r="D59" s="9" t="s">
        <v>115</v>
      </c>
    </row>
  </sheetData>
  <sheetProtection password="D2A5" sheet="1" objects="1" scenarios="1" formatColumns="0" formatRows="0"/>
  <conditionalFormatting sqref="E15:O54">
    <cfRule type="expression" dxfId="14" priority="5" stopIfTrue="1">
      <formula>E15&gt;E$11</formula>
    </cfRule>
  </conditionalFormatting>
  <conditionalFormatting sqref="N1 P1 D6 E5">
    <cfRule type="containsBlanks" dxfId="13" priority="4" stopIfTrue="1">
      <formula>LEN(TRIM(D1))=0</formula>
    </cfRule>
  </conditionalFormatting>
  <conditionalFormatting sqref="C15:C54">
    <cfRule type="expression" dxfId="12" priority="10">
      <formula>AND(SUM($D15:$O15)&lt;&gt;0,$C15="")</formula>
    </cfRule>
  </conditionalFormatting>
  <conditionalFormatting sqref="D15:O54">
    <cfRule type="expression" dxfId="11" priority="11" stopIfTrue="1">
      <formula>AND($B15&lt;&gt;"",$C15="да",$D15="")</formula>
    </cfRule>
    <cfRule type="expression" dxfId="10" priority="12" stopIfTrue="1">
      <formula>AND(SUM($D15)=0,COUNTA($E15:$O15)&gt;0)</formula>
    </cfRule>
  </conditionalFormatting>
  <dataValidations count="5">
    <dataValidation allowBlank="1" prompt="Укажите класс с литерой (если есть)" sqref="N1"/>
    <dataValidation allowBlank="1" showInputMessage="1" showErrorMessage="1" prompt="Укажите наименование образовательной организации, например, СОШ №3" sqref="P1"/>
    <dataValidation type="whole" allowBlank="1" showInputMessage="1" showErrorMessage="1" sqref="E15:O54">
      <formula1>0</formula1>
      <formula2>E$11</formula2>
    </dataValidation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$S$3:$S$9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3">
    <pageSetUpPr fitToPage="1"/>
  </sheetPr>
  <dimension ref="A1:S59"/>
  <sheetViews>
    <sheetView view="pageBreakPreview" zoomScale="90" zoomScaleSheetLayoutView="90" workbookViewId="0">
      <selection activeCell="R15" sqref="R15:R54"/>
    </sheetView>
  </sheetViews>
  <sheetFormatPr defaultRowHeight="15" x14ac:dyDescent="0.25"/>
  <cols>
    <col min="1" max="1" width="9.140625" style="9"/>
    <col min="2" max="2" width="19.140625" style="9" customWidth="1"/>
    <col min="3" max="3" width="8.28515625" style="9" hidden="1" customWidth="1"/>
    <col min="4" max="4" width="7.5703125" style="9" customWidth="1"/>
    <col min="5" max="15" width="6.140625" style="9" customWidth="1"/>
    <col min="16" max="16" width="6.5703125" style="9" customWidth="1"/>
    <col min="17" max="17" width="12.5703125" style="9" customWidth="1"/>
    <col min="18" max="18" width="17.7109375" style="9" customWidth="1"/>
    <col min="19" max="19" width="12.7109375" style="9" hidden="1" customWidth="1"/>
    <col min="20" max="16384" width="9.140625" style="9"/>
  </cols>
  <sheetData>
    <row r="1" spans="1:19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68" t="s">
        <v>135</v>
      </c>
      <c r="N1" s="100"/>
      <c r="O1" s="33" t="s">
        <v>16</v>
      </c>
      <c r="P1" s="101"/>
      <c r="R1" s="37" t="s">
        <v>0</v>
      </c>
    </row>
    <row r="2" spans="1:19" x14ac:dyDescent="0.25">
      <c r="A2" s="34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S2" s="9" t="s">
        <v>8</v>
      </c>
    </row>
    <row r="3" spans="1:19" x14ac:dyDescent="0.25">
      <c r="A3" s="33"/>
      <c r="B3" s="33"/>
      <c r="C3" s="35"/>
      <c r="D3" s="35" t="s">
        <v>5</v>
      </c>
      <c r="E3" s="36" t="s">
        <v>134</v>
      </c>
      <c r="F3" s="36"/>
      <c r="G3" s="36"/>
      <c r="H3" s="36"/>
      <c r="I3" s="122"/>
      <c r="J3" s="122"/>
      <c r="K3" s="122"/>
      <c r="L3" s="33"/>
      <c r="M3" s="33"/>
      <c r="N3" s="33"/>
      <c r="O3" s="33"/>
      <c r="P3" s="33"/>
      <c r="Q3" s="33"/>
      <c r="R3" s="33"/>
      <c r="S3" s="9" t="s">
        <v>24</v>
      </c>
    </row>
    <row r="4" spans="1:19" x14ac:dyDescent="0.25">
      <c r="A4" s="34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9" t="s">
        <v>109</v>
      </c>
    </row>
    <row r="5" spans="1:19" x14ac:dyDescent="0.25">
      <c r="A5" s="45"/>
      <c r="B5" s="45"/>
      <c r="C5" s="45"/>
      <c r="D5" s="35" t="s">
        <v>108</v>
      </c>
      <c r="E5" s="99"/>
      <c r="F5" s="36"/>
      <c r="G5" s="36"/>
      <c r="H5" s="36"/>
      <c r="I5" s="122"/>
      <c r="J5" s="122"/>
      <c r="K5" s="122"/>
      <c r="L5" s="33"/>
      <c r="M5" s="33"/>
      <c r="N5" s="33"/>
      <c r="O5" s="33"/>
      <c r="P5" s="11" t="s">
        <v>14</v>
      </c>
      <c r="Q5" s="11" t="s">
        <v>99</v>
      </c>
      <c r="S5" s="9" t="s">
        <v>110</v>
      </c>
    </row>
    <row r="6" spans="1:19" x14ac:dyDescent="0.25">
      <c r="A6" s="12"/>
      <c r="B6" s="60" t="s">
        <v>8</v>
      </c>
      <c r="D6" s="99"/>
      <c r="E6" s="10"/>
      <c r="F6" s="10"/>
      <c r="P6" s="13"/>
      <c r="Q6" s="13"/>
      <c r="S6" s="9" t="s">
        <v>111</v>
      </c>
    </row>
    <row r="7" spans="1:19" x14ac:dyDescent="0.25">
      <c r="A7" s="14"/>
      <c r="B7" s="9" t="s">
        <v>11</v>
      </c>
      <c r="P7" s="120">
        <v>10</v>
      </c>
      <c r="Q7" s="13" t="s">
        <v>100</v>
      </c>
      <c r="S7" s="9" t="s">
        <v>112</v>
      </c>
    </row>
    <row r="8" spans="1:19" x14ac:dyDescent="0.25">
      <c r="A8" s="14"/>
      <c r="B8" s="9" t="s">
        <v>15</v>
      </c>
      <c r="P8" s="120">
        <v>8</v>
      </c>
      <c r="Q8" s="13" t="s">
        <v>101</v>
      </c>
      <c r="S8" s="9" t="s">
        <v>113</v>
      </c>
    </row>
    <row r="9" spans="1:19" x14ac:dyDescent="0.25">
      <c r="A9" s="14"/>
      <c r="B9" s="16" t="s">
        <v>12</v>
      </c>
      <c r="P9" s="120">
        <v>5</v>
      </c>
      <c r="Q9" s="13" t="s">
        <v>102</v>
      </c>
      <c r="S9" s="9" t="s">
        <v>114</v>
      </c>
    </row>
    <row r="10" spans="1:19" x14ac:dyDescent="0.25">
      <c r="A10" s="14"/>
      <c r="B10" s="9" t="s">
        <v>83</v>
      </c>
      <c r="P10" s="15">
        <v>0</v>
      </c>
      <c r="Q10" s="13" t="s">
        <v>103</v>
      </c>
      <c r="R10" s="17"/>
      <c r="S10" s="17"/>
    </row>
    <row r="11" spans="1:19" x14ac:dyDescent="0.25">
      <c r="A11" s="12"/>
      <c r="B11" s="13"/>
      <c r="C11" s="13"/>
      <c r="D11" s="11" t="s">
        <v>13</v>
      </c>
      <c r="E11" s="51">
        <v>1</v>
      </c>
      <c r="F11" s="51">
        <v>1</v>
      </c>
      <c r="G11" s="51">
        <v>1</v>
      </c>
      <c r="H11" s="51">
        <v>1</v>
      </c>
      <c r="I11" s="51">
        <v>1</v>
      </c>
      <c r="J11" s="51">
        <v>1</v>
      </c>
      <c r="K11" s="51">
        <v>1</v>
      </c>
      <c r="L11" s="51">
        <v>1</v>
      </c>
      <c r="M11" s="51">
        <v>1</v>
      </c>
      <c r="N11" s="51">
        <v>1</v>
      </c>
      <c r="O11" s="51">
        <v>1</v>
      </c>
      <c r="R11" s="17"/>
      <c r="S11" s="18" t="s">
        <v>17</v>
      </c>
    </row>
    <row r="12" spans="1:19" x14ac:dyDescent="0.25">
      <c r="A12" s="12"/>
      <c r="B12" s="13"/>
      <c r="C12" s="13"/>
      <c r="D12" s="11" t="s">
        <v>116</v>
      </c>
      <c r="E12" s="52" t="str">
        <f t="shared" ref="E12:O12" si="0">IF(COUNTIF($D$15:$D$54,"&gt;0")=0,"",SUMIFS(E$15:E$54,$D$15:$D$54,"&gt;0")/COUNTIF($D$15:$D$54,"&gt;0"))</f>
        <v/>
      </c>
      <c r="F12" s="52" t="str">
        <f t="shared" si="0"/>
        <v/>
      </c>
      <c r="G12" s="52" t="str">
        <f t="shared" si="0"/>
        <v/>
      </c>
      <c r="H12" s="52" t="str">
        <f t="shared" si="0"/>
        <v/>
      </c>
      <c r="I12" s="52" t="str">
        <f t="shared" si="0"/>
        <v/>
      </c>
      <c r="J12" s="52" t="str">
        <f t="shared" si="0"/>
        <v/>
      </c>
      <c r="K12" s="52" t="str">
        <f t="shared" si="0"/>
        <v/>
      </c>
      <c r="L12" s="52" t="str">
        <f t="shared" si="0"/>
        <v/>
      </c>
      <c r="M12" s="52" t="str">
        <f t="shared" si="0"/>
        <v/>
      </c>
      <c r="N12" s="52" t="str">
        <f t="shared" si="0"/>
        <v/>
      </c>
      <c r="O12" s="52" t="str">
        <f t="shared" si="0"/>
        <v/>
      </c>
      <c r="R12" s="17"/>
      <c r="S12" s="18"/>
    </row>
    <row r="13" spans="1:19" ht="15.75" thickBot="1" x14ac:dyDescent="0.3">
      <c r="A13" s="12"/>
      <c r="B13" s="54"/>
      <c r="C13" s="54"/>
      <c r="D13" s="55" t="s">
        <v>117</v>
      </c>
      <c r="E13" s="53" t="str">
        <f>IF(COUNTIF($D$15:$D$54,"&gt;0")=0,"",E12/E11)</f>
        <v/>
      </c>
      <c r="F13" s="53" t="str">
        <f t="shared" ref="F13:N13" si="1">IF(COUNTIF($D$15:$D$54,"&gt;0")=0,"",F12/F11)</f>
        <v/>
      </c>
      <c r="G13" s="53" t="str">
        <f t="shared" si="1"/>
        <v/>
      </c>
      <c r="H13" s="53" t="str">
        <f t="shared" si="1"/>
        <v/>
      </c>
      <c r="I13" s="53" t="str">
        <f t="shared" si="1"/>
        <v/>
      </c>
      <c r="J13" s="53" t="str">
        <f t="shared" si="1"/>
        <v/>
      </c>
      <c r="K13" s="53" t="str">
        <f t="shared" si="1"/>
        <v/>
      </c>
      <c r="L13" s="53" t="str">
        <f t="shared" si="1"/>
        <v/>
      </c>
      <c r="M13" s="53" t="str">
        <f t="shared" si="1"/>
        <v/>
      </c>
      <c r="N13" s="53" t="str">
        <f t="shared" si="1"/>
        <v/>
      </c>
      <c r="O13" s="53" t="str">
        <f>IF(COUNTIF($D$15:$D$54,"&gt;0")=0,"",O12/O11)</f>
        <v/>
      </c>
      <c r="R13" s="17"/>
      <c r="S13" s="18"/>
    </row>
    <row r="14" spans="1:19" ht="60.75" thickBot="1" x14ac:dyDescent="0.3">
      <c r="A14" s="56" t="s">
        <v>1</v>
      </c>
      <c r="B14" s="57" t="s">
        <v>2</v>
      </c>
      <c r="C14" s="58" t="s">
        <v>10</v>
      </c>
      <c r="D14" s="59" t="s">
        <v>3</v>
      </c>
      <c r="E14" s="46">
        <v>1</v>
      </c>
      <c r="F14" s="47">
        <v>2</v>
      </c>
      <c r="G14" s="48">
        <v>3</v>
      </c>
      <c r="H14" s="47">
        <v>4</v>
      </c>
      <c r="I14" s="123">
        <v>5</v>
      </c>
      <c r="J14" s="123">
        <v>6</v>
      </c>
      <c r="K14" s="123">
        <v>7</v>
      </c>
      <c r="L14" s="49">
        <v>8</v>
      </c>
      <c r="M14" s="50">
        <v>9</v>
      </c>
      <c r="N14" s="48">
        <v>10</v>
      </c>
      <c r="O14" s="47">
        <v>11</v>
      </c>
      <c r="P14" s="19" t="s">
        <v>4</v>
      </c>
      <c r="Q14" s="20" t="str">
        <f>Q5</f>
        <v>Оценка</v>
      </c>
      <c r="R14" s="164" t="s">
        <v>93</v>
      </c>
      <c r="S14" s="21" t="s">
        <v>92</v>
      </c>
    </row>
    <row r="15" spans="1:19" x14ac:dyDescent="0.25">
      <c r="A15" s="70">
        <v>1</v>
      </c>
      <c r="B15" s="71"/>
      <c r="C15" s="72"/>
      <c r="D15" s="73"/>
      <c r="E15" s="74"/>
      <c r="F15" s="75"/>
      <c r="G15" s="76"/>
      <c r="H15" s="75"/>
      <c r="I15" s="124"/>
      <c r="J15" s="124"/>
      <c r="K15" s="124"/>
      <c r="L15" s="77"/>
      <c r="M15" s="78"/>
      <c r="N15" s="76"/>
      <c r="O15" s="75"/>
      <c r="P15" s="22" t="str">
        <f t="shared" ref="P15:P54" si="2">IF(SUM(D15)&gt;0,SUM(E15:O15),"")</f>
        <v/>
      </c>
      <c r="Q15" s="23" t="str">
        <f t="shared" ref="Q15:Q54" si="3">IF(SUM(D15)&gt;0,IF(P15&gt;=$P$7,$Q$7,IF(P15&gt;=$P$8,$Q$8,IF(P15&gt;=$P$9,$Q$9,$Q$10))),"")</f>
        <v/>
      </c>
      <c r="R15" s="165" t="str">
        <f>IF(B15="","",IF(AND(SUM($D15)=0,COUNTA($E15:$O15)&gt;0),$D$57,IF(OR(E15&gt;E$11,F15&gt;F$11,G15&gt;G$11,H15&gt;H$11,I15&gt;I$11,J15&gt;J$11,K15&gt;K$11,L15&gt;L$11,M15&gt;M$11,N15&gt;N$11,O15&gt;O$11),$D$58,IF(AND($D15="",$C15="да"),$D$59,"нет"))))</f>
        <v/>
      </c>
      <c r="S15" s="161" t="str">
        <f>IF(R15="","",IF(R15="нет",0,1))</f>
        <v/>
      </c>
    </row>
    <row r="16" spans="1:19" x14ac:dyDescent="0.25">
      <c r="A16" s="79">
        <v>2</v>
      </c>
      <c r="B16" s="80"/>
      <c r="C16" s="81"/>
      <c r="D16" s="82"/>
      <c r="E16" s="83"/>
      <c r="F16" s="84"/>
      <c r="G16" s="85"/>
      <c r="H16" s="84"/>
      <c r="I16" s="125"/>
      <c r="J16" s="125"/>
      <c r="K16" s="125"/>
      <c r="L16" s="86"/>
      <c r="M16" s="87"/>
      <c r="N16" s="85"/>
      <c r="O16" s="84"/>
      <c r="P16" s="24" t="str">
        <f t="shared" si="2"/>
        <v/>
      </c>
      <c r="Q16" s="25" t="str">
        <f t="shared" si="3"/>
        <v/>
      </c>
      <c r="R16" s="166" t="str">
        <f t="shared" ref="R16:R54" si="4">IF(B16="","",IF(AND(SUM($D16)=0,COUNTA($E16:$O16)&gt;0),$D$57,IF(OR(E16&gt;E$11,F16&gt;F$11,G16&gt;G$11,H16&gt;H$11,I16&gt;I$11,J16&gt;J$11,K16&gt;K$11,L16&gt;L$11,M16&gt;M$11,N16&gt;N$11,O16&gt;O$11),$D$58,IF(AND($D16="",$C16="да"),$D$59,"нет"))))</f>
        <v/>
      </c>
      <c r="S16" s="162" t="str">
        <f t="shared" ref="S16:S54" si="5">IF(R16="","",IF(R16="нет",0,1))</f>
        <v/>
      </c>
    </row>
    <row r="17" spans="1:19" x14ac:dyDescent="0.25">
      <c r="A17" s="79">
        <v>3</v>
      </c>
      <c r="B17" s="80"/>
      <c r="C17" s="81"/>
      <c r="D17" s="82"/>
      <c r="E17" s="83"/>
      <c r="F17" s="84"/>
      <c r="G17" s="85"/>
      <c r="H17" s="84"/>
      <c r="I17" s="125"/>
      <c r="J17" s="125"/>
      <c r="K17" s="125"/>
      <c r="L17" s="86"/>
      <c r="M17" s="87"/>
      <c r="N17" s="85"/>
      <c r="O17" s="84"/>
      <c r="P17" s="24" t="str">
        <f t="shared" si="2"/>
        <v/>
      </c>
      <c r="Q17" s="25" t="str">
        <f t="shared" si="3"/>
        <v/>
      </c>
      <c r="R17" s="166" t="str">
        <f t="shared" si="4"/>
        <v/>
      </c>
      <c r="S17" s="162" t="str">
        <f t="shared" si="5"/>
        <v/>
      </c>
    </row>
    <row r="18" spans="1:19" x14ac:dyDescent="0.25">
      <c r="A18" s="79">
        <v>4</v>
      </c>
      <c r="B18" s="80"/>
      <c r="C18" s="81"/>
      <c r="D18" s="82"/>
      <c r="E18" s="83"/>
      <c r="F18" s="84"/>
      <c r="G18" s="85"/>
      <c r="H18" s="84"/>
      <c r="I18" s="125"/>
      <c r="J18" s="125"/>
      <c r="K18" s="125"/>
      <c r="L18" s="86"/>
      <c r="M18" s="87"/>
      <c r="N18" s="85"/>
      <c r="O18" s="84"/>
      <c r="P18" s="24" t="str">
        <f t="shared" si="2"/>
        <v/>
      </c>
      <c r="Q18" s="25" t="str">
        <f t="shared" si="3"/>
        <v/>
      </c>
      <c r="R18" s="166" t="str">
        <f t="shared" si="4"/>
        <v/>
      </c>
      <c r="S18" s="162" t="str">
        <f t="shared" si="5"/>
        <v/>
      </c>
    </row>
    <row r="19" spans="1:19" ht="15.75" thickBot="1" x14ac:dyDescent="0.3">
      <c r="A19" s="88">
        <v>5</v>
      </c>
      <c r="B19" s="89"/>
      <c r="C19" s="90"/>
      <c r="D19" s="91"/>
      <c r="E19" s="92"/>
      <c r="F19" s="93"/>
      <c r="G19" s="94"/>
      <c r="H19" s="93"/>
      <c r="I19" s="126"/>
      <c r="J19" s="126"/>
      <c r="K19" s="126"/>
      <c r="L19" s="95"/>
      <c r="M19" s="96"/>
      <c r="N19" s="94"/>
      <c r="O19" s="93"/>
      <c r="P19" s="26" t="str">
        <f t="shared" si="2"/>
        <v/>
      </c>
      <c r="Q19" s="27" t="str">
        <f t="shared" si="3"/>
        <v/>
      </c>
      <c r="R19" s="167" t="str">
        <f t="shared" si="4"/>
        <v/>
      </c>
      <c r="S19" s="163" t="str">
        <f t="shared" si="5"/>
        <v/>
      </c>
    </row>
    <row r="20" spans="1:19" x14ac:dyDescent="0.25">
      <c r="A20" s="97">
        <v>6</v>
      </c>
      <c r="B20" s="71"/>
      <c r="C20" s="72"/>
      <c r="D20" s="73"/>
      <c r="E20" s="74"/>
      <c r="F20" s="75"/>
      <c r="G20" s="76"/>
      <c r="H20" s="75"/>
      <c r="I20" s="124"/>
      <c r="J20" s="124"/>
      <c r="K20" s="124"/>
      <c r="L20" s="77"/>
      <c r="M20" s="78"/>
      <c r="N20" s="76"/>
      <c r="O20" s="75"/>
      <c r="P20" s="28" t="str">
        <f t="shared" si="2"/>
        <v/>
      </c>
      <c r="Q20" s="29" t="str">
        <f t="shared" si="3"/>
        <v/>
      </c>
      <c r="R20" s="165" t="str">
        <f t="shared" si="4"/>
        <v/>
      </c>
      <c r="S20" s="161" t="str">
        <f t="shared" si="5"/>
        <v/>
      </c>
    </row>
    <row r="21" spans="1:19" x14ac:dyDescent="0.25">
      <c r="A21" s="79">
        <v>7</v>
      </c>
      <c r="B21" s="80"/>
      <c r="C21" s="81"/>
      <c r="D21" s="82"/>
      <c r="E21" s="83"/>
      <c r="F21" s="84"/>
      <c r="G21" s="85"/>
      <c r="H21" s="84"/>
      <c r="I21" s="125"/>
      <c r="J21" s="125"/>
      <c r="K21" s="125"/>
      <c r="L21" s="86"/>
      <c r="M21" s="87"/>
      <c r="N21" s="85"/>
      <c r="O21" s="84"/>
      <c r="P21" s="24" t="str">
        <f t="shared" si="2"/>
        <v/>
      </c>
      <c r="Q21" s="25" t="str">
        <f t="shared" si="3"/>
        <v/>
      </c>
      <c r="R21" s="166" t="str">
        <f t="shared" si="4"/>
        <v/>
      </c>
      <c r="S21" s="162" t="str">
        <f t="shared" si="5"/>
        <v/>
      </c>
    </row>
    <row r="22" spans="1:19" x14ac:dyDescent="0.25">
      <c r="A22" s="79">
        <v>8</v>
      </c>
      <c r="B22" s="80"/>
      <c r="C22" s="81"/>
      <c r="D22" s="82"/>
      <c r="E22" s="83"/>
      <c r="F22" s="84"/>
      <c r="G22" s="85"/>
      <c r="H22" s="84"/>
      <c r="I22" s="125"/>
      <c r="J22" s="125"/>
      <c r="K22" s="125"/>
      <c r="L22" s="86"/>
      <c r="M22" s="87"/>
      <c r="N22" s="85"/>
      <c r="O22" s="84"/>
      <c r="P22" s="24" t="str">
        <f t="shared" si="2"/>
        <v/>
      </c>
      <c r="Q22" s="25" t="str">
        <f t="shared" si="3"/>
        <v/>
      </c>
      <c r="R22" s="166" t="str">
        <f t="shared" si="4"/>
        <v/>
      </c>
      <c r="S22" s="162" t="str">
        <f t="shared" si="5"/>
        <v/>
      </c>
    </row>
    <row r="23" spans="1:19" x14ac:dyDescent="0.25">
      <c r="A23" s="79">
        <v>9</v>
      </c>
      <c r="B23" s="80"/>
      <c r="C23" s="81"/>
      <c r="D23" s="82"/>
      <c r="E23" s="83"/>
      <c r="F23" s="84"/>
      <c r="G23" s="85"/>
      <c r="H23" s="84"/>
      <c r="I23" s="125"/>
      <c r="J23" s="125"/>
      <c r="K23" s="125"/>
      <c r="L23" s="86"/>
      <c r="M23" s="87"/>
      <c r="N23" s="85"/>
      <c r="O23" s="84"/>
      <c r="P23" s="24" t="str">
        <f t="shared" si="2"/>
        <v/>
      </c>
      <c r="Q23" s="25" t="str">
        <f t="shared" si="3"/>
        <v/>
      </c>
      <c r="R23" s="166" t="str">
        <f t="shared" si="4"/>
        <v/>
      </c>
      <c r="S23" s="162" t="str">
        <f t="shared" si="5"/>
        <v/>
      </c>
    </row>
    <row r="24" spans="1:19" ht="15.75" thickBot="1" x14ac:dyDescent="0.3">
      <c r="A24" s="98">
        <v>10</v>
      </c>
      <c r="B24" s="89"/>
      <c r="C24" s="90"/>
      <c r="D24" s="91"/>
      <c r="E24" s="92"/>
      <c r="F24" s="93"/>
      <c r="G24" s="94"/>
      <c r="H24" s="93"/>
      <c r="I24" s="126"/>
      <c r="J24" s="126"/>
      <c r="K24" s="126"/>
      <c r="L24" s="95"/>
      <c r="M24" s="96"/>
      <c r="N24" s="94"/>
      <c r="O24" s="93"/>
      <c r="P24" s="30" t="str">
        <f t="shared" si="2"/>
        <v/>
      </c>
      <c r="Q24" s="31" t="str">
        <f t="shared" si="3"/>
        <v/>
      </c>
      <c r="R24" s="167" t="str">
        <f t="shared" si="4"/>
        <v/>
      </c>
      <c r="S24" s="163" t="str">
        <f t="shared" si="5"/>
        <v/>
      </c>
    </row>
    <row r="25" spans="1:19" x14ac:dyDescent="0.25">
      <c r="A25" s="70">
        <v>11</v>
      </c>
      <c r="B25" s="71"/>
      <c r="C25" s="72"/>
      <c r="D25" s="73"/>
      <c r="E25" s="74"/>
      <c r="F25" s="75"/>
      <c r="G25" s="76"/>
      <c r="H25" s="75"/>
      <c r="I25" s="124"/>
      <c r="J25" s="124"/>
      <c r="K25" s="124"/>
      <c r="L25" s="77"/>
      <c r="M25" s="78"/>
      <c r="N25" s="76"/>
      <c r="O25" s="75"/>
      <c r="P25" s="22" t="str">
        <f t="shared" si="2"/>
        <v/>
      </c>
      <c r="Q25" s="23" t="str">
        <f t="shared" si="3"/>
        <v/>
      </c>
      <c r="R25" s="165" t="str">
        <f t="shared" si="4"/>
        <v/>
      </c>
      <c r="S25" s="161" t="str">
        <f t="shared" si="5"/>
        <v/>
      </c>
    </row>
    <row r="26" spans="1:19" x14ac:dyDescent="0.25">
      <c r="A26" s="79">
        <v>12</v>
      </c>
      <c r="B26" s="80"/>
      <c r="C26" s="81"/>
      <c r="D26" s="82"/>
      <c r="E26" s="83"/>
      <c r="F26" s="84"/>
      <c r="G26" s="85"/>
      <c r="H26" s="84"/>
      <c r="I26" s="125"/>
      <c r="J26" s="125"/>
      <c r="K26" s="125"/>
      <c r="L26" s="86"/>
      <c r="M26" s="87"/>
      <c r="N26" s="85"/>
      <c r="O26" s="84"/>
      <c r="P26" s="24" t="str">
        <f t="shared" si="2"/>
        <v/>
      </c>
      <c r="Q26" s="25" t="str">
        <f t="shared" si="3"/>
        <v/>
      </c>
      <c r="R26" s="166" t="str">
        <f t="shared" si="4"/>
        <v/>
      </c>
      <c r="S26" s="162" t="str">
        <f t="shared" si="5"/>
        <v/>
      </c>
    </row>
    <row r="27" spans="1:19" x14ac:dyDescent="0.25">
      <c r="A27" s="79">
        <v>13</v>
      </c>
      <c r="B27" s="80"/>
      <c r="C27" s="81"/>
      <c r="D27" s="82"/>
      <c r="E27" s="83"/>
      <c r="F27" s="84"/>
      <c r="G27" s="85"/>
      <c r="H27" s="84"/>
      <c r="I27" s="125"/>
      <c r="J27" s="125"/>
      <c r="K27" s="125"/>
      <c r="L27" s="86"/>
      <c r="M27" s="87"/>
      <c r="N27" s="85"/>
      <c r="O27" s="84"/>
      <c r="P27" s="24" t="str">
        <f t="shared" si="2"/>
        <v/>
      </c>
      <c r="Q27" s="25" t="str">
        <f t="shared" si="3"/>
        <v/>
      </c>
      <c r="R27" s="166" t="str">
        <f t="shared" si="4"/>
        <v/>
      </c>
      <c r="S27" s="162" t="str">
        <f t="shared" si="5"/>
        <v/>
      </c>
    </row>
    <row r="28" spans="1:19" x14ac:dyDescent="0.25">
      <c r="A28" s="79">
        <v>14</v>
      </c>
      <c r="B28" s="80"/>
      <c r="C28" s="81"/>
      <c r="D28" s="82"/>
      <c r="E28" s="83"/>
      <c r="F28" s="84"/>
      <c r="G28" s="85"/>
      <c r="H28" s="84"/>
      <c r="I28" s="125"/>
      <c r="J28" s="125"/>
      <c r="K28" s="125"/>
      <c r="L28" s="86"/>
      <c r="M28" s="87"/>
      <c r="N28" s="85"/>
      <c r="O28" s="84"/>
      <c r="P28" s="24" t="str">
        <f t="shared" si="2"/>
        <v/>
      </c>
      <c r="Q28" s="25" t="str">
        <f t="shared" si="3"/>
        <v/>
      </c>
      <c r="R28" s="166" t="str">
        <f t="shared" si="4"/>
        <v/>
      </c>
      <c r="S28" s="162" t="str">
        <f t="shared" si="5"/>
        <v/>
      </c>
    </row>
    <row r="29" spans="1:19" ht="15.75" thickBot="1" x14ac:dyDescent="0.3">
      <c r="A29" s="88">
        <v>15</v>
      </c>
      <c r="B29" s="89"/>
      <c r="C29" s="90"/>
      <c r="D29" s="91"/>
      <c r="E29" s="92"/>
      <c r="F29" s="93"/>
      <c r="G29" s="94"/>
      <c r="H29" s="93"/>
      <c r="I29" s="126"/>
      <c r="J29" s="126"/>
      <c r="K29" s="126"/>
      <c r="L29" s="95"/>
      <c r="M29" s="96"/>
      <c r="N29" s="94"/>
      <c r="O29" s="93"/>
      <c r="P29" s="26" t="str">
        <f t="shared" si="2"/>
        <v/>
      </c>
      <c r="Q29" s="27" t="str">
        <f t="shared" si="3"/>
        <v/>
      </c>
      <c r="R29" s="167" t="str">
        <f t="shared" si="4"/>
        <v/>
      </c>
      <c r="S29" s="163" t="str">
        <f t="shared" si="5"/>
        <v/>
      </c>
    </row>
    <row r="30" spans="1:19" x14ac:dyDescent="0.25">
      <c r="A30" s="97">
        <v>16</v>
      </c>
      <c r="B30" s="71"/>
      <c r="C30" s="72"/>
      <c r="D30" s="73"/>
      <c r="E30" s="74"/>
      <c r="F30" s="75"/>
      <c r="G30" s="76"/>
      <c r="H30" s="75"/>
      <c r="I30" s="124"/>
      <c r="J30" s="124"/>
      <c r="K30" s="124"/>
      <c r="L30" s="77"/>
      <c r="M30" s="78"/>
      <c r="N30" s="76"/>
      <c r="O30" s="75"/>
      <c r="P30" s="28" t="str">
        <f t="shared" si="2"/>
        <v/>
      </c>
      <c r="Q30" s="29" t="str">
        <f t="shared" si="3"/>
        <v/>
      </c>
      <c r="R30" s="165" t="str">
        <f t="shared" si="4"/>
        <v/>
      </c>
      <c r="S30" s="161" t="str">
        <f t="shared" si="5"/>
        <v/>
      </c>
    </row>
    <row r="31" spans="1:19" x14ac:dyDescent="0.25">
      <c r="A31" s="79">
        <v>17</v>
      </c>
      <c r="B31" s="80"/>
      <c r="C31" s="81"/>
      <c r="D31" s="82"/>
      <c r="E31" s="83"/>
      <c r="F31" s="84"/>
      <c r="G31" s="85"/>
      <c r="H31" s="84"/>
      <c r="I31" s="125"/>
      <c r="J31" s="125"/>
      <c r="K31" s="125"/>
      <c r="L31" s="86"/>
      <c r="M31" s="87"/>
      <c r="N31" s="85"/>
      <c r="O31" s="84"/>
      <c r="P31" s="24" t="str">
        <f t="shared" si="2"/>
        <v/>
      </c>
      <c r="Q31" s="25" t="str">
        <f t="shared" si="3"/>
        <v/>
      </c>
      <c r="R31" s="166" t="str">
        <f t="shared" si="4"/>
        <v/>
      </c>
      <c r="S31" s="162" t="str">
        <f t="shared" si="5"/>
        <v/>
      </c>
    </row>
    <row r="32" spans="1:19" x14ac:dyDescent="0.25">
      <c r="A32" s="79">
        <v>18</v>
      </c>
      <c r="B32" s="80"/>
      <c r="C32" s="81"/>
      <c r="D32" s="82"/>
      <c r="E32" s="83"/>
      <c r="F32" s="84"/>
      <c r="G32" s="85"/>
      <c r="H32" s="84"/>
      <c r="I32" s="125"/>
      <c r="J32" s="125"/>
      <c r="K32" s="125"/>
      <c r="L32" s="86"/>
      <c r="M32" s="87"/>
      <c r="N32" s="85"/>
      <c r="O32" s="84"/>
      <c r="P32" s="24" t="str">
        <f t="shared" si="2"/>
        <v/>
      </c>
      <c r="Q32" s="25" t="str">
        <f t="shared" si="3"/>
        <v/>
      </c>
      <c r="R32" s="166" t="str">
        <f t="shared" si="4"/>
        <v/>
      </c>
      <c r="S32" s="162" t="str">
        <f t="shared" si="5"/>
        <v/>
      </c>
    </row>
    <row r="33" spans="1:19" x14ac:dyDescent="0.25">
      <c r="A33" s="79">
        <v>19</v>
      </c>
      <c r="B33" s="80"/>
      <c r="C33" s="81"/>
      <c r="D33" s="82"/>
      <c r="E33" s="83"/>
      <c r="F33" s="84"/>
      <c r="G33" s="85"/>
      <c r="H33" s="84"/>
      <c r="I33" s="125"/>
      <c r="J33" s="125"/>
      <c r="K33" s="125"/>
      <c r="L33" s="86"/>
      <c r="M33" s="87"/>
      <c r="N33" s="85"/>
      <c r="O33" s="84"/>
      <c r="P33" s="24" t="str">
        <f t="shared" si="2"/>
        <v/>
      </c>
      <c r="Q33" s="25" t="str">
        <f t="shared" si="3"/>
        <v/>
      </c>
      <c r="R33" s="166" t="str">
        <f t="shared" si="4"/>
        <v/>
      </c>
      <c r="S33" s="162" t="str">
        <f t="shared" si="5"/>
        <v/>
      </c>
    </row>
    <row r="34" spans="1:19" ht="15.75" thickBot="1" x14ac:dyDescent="0.3">
      <c r="A34" s="98">
        <v>20</v>
      </c>
      <c r="B34" s="89"/>
      <c r="C34" s="90"/>
      <c r="D34" s="91"/>
      <c r="E34" s="92"/>
      <c r="F34" s="93"/>
      <c r="G34" s="94"/>
      <c r="H34" s="93"/>
      <c r="I34" s="126"/>
      <c r="J34" s="126"/>
      <c r="K34" s="126"/>
      <c r="L34" s="95"/>
      <c r="M34" s="96"/>
      <c r="N34" s="94"/>
      <c r="O34" s="93"/>
      <c r="P34" s="30" t="str">
        <f t="shared" si="2"/>
        <v/>
      </c>
      <c r="Q34" s="31" t="str">
        <f t="shared" si="3"/>
        <v/>
      </c>
      <c r="R34" s="167" t="str">
        <f t="shared" si="4"/>
        <v/>
      </c>
      <c r="S34" s="163" t="str">
        <f t="shared" si="5"/>
        <v/>
      </c>
    </row>
    <row r="35" spans="1:19" x14ac:dyDescent="0.25">
      <c r="A35" s="70">
        <v>21</v>
      </c>
      <c r="B35" s="71"/>
      <c r="C35" s="72"/>
      <c r="D35" s="73"/>
      <c r="E35" s="74"/>
      <c r="F35" s="75"/>
      <c r="G35" s="76"/>
      <c r="H35" s="75"/>
      <c r="I35" s="124"/>
      <c r="J35" s="124"/>
      <c r="K35" s="124"/>
      <c r="L35" s="77"/>
      <c r="M35" s="78"/>
      <c r="N35" s="76"/>
      <c r="O35" s="75"/>
      <c r="P35" s="22" t="str">
        <f t="shared" si="2"/>
        <v/>
      </c>
      <c r="Q35" s="23" t="str">
        <f t="shared" si="3"/>
        <v/>
      </c>
      <c r="R35" s="165" t="str">
        <f t="shared" si="4"/>
        <v/>
      </c>
      <c r="S35" s="161" t="str">
        <f t="shared" si="5"/>
        <v/>
      </c>
    </row>
    <row r="36" spans="1:19" x14ac:dyDescent="0.25">
      <c r="A36" s="79">
        <v>22</v>
      </c>
      <c r="B36" s="80"/>
      <c r="C36" s="81"/>
      <c r="D36" s="82"/>
      <c r="E36" s="83"/>
      <c r="F36" s="84"/>
      <c r="G36" s="85"/>
      <c r="H36" s="84"/>
      <c r="I36" s="125"/>
      <c r="J36" s="125"/>
      <c r="K36" s="125"/>
      <c r="L36" s="86"/>
      <c r="M36" s="87"/>
      <c r="N36" s="85"/>
      <c r="O36" s="84"/>
      <c r="P36" s="24" t="str">
        <f t="shared" si="2"/>
        <v/>
      </c>
      <c r="Q36" s="25" t="str">
        <f t="shared" si="3"/>
        <v/>
      </c>
      <c r="R36" s="166" t="str">
        <f t="shared" si="4"/>
        <v/>
      </c>
      <c r="S36" s="162" t="str">
        <f t="shared" si="5"/>
        <v/>
      </c>
    </row>
    <row r="37" spans="1:19" x14ac:dyDescent="0.25">
      <c r="A37" s="79">
        <v>23</v>
      </c>
      <c r="B37" s="80"/>
      <c r="C37" s="81"/>
      <c r="D37" s="82"/>
      <c r="E37" s="83"/>
      <c r="F37" s="84"/>
      <c r="G37" s="85"/>
      <c r="H37" s="84"/>
      <c r="I37" s="125"/>
      <c r="J37" s="125"/>
      <c r="K37" s="125"/>
      <c r="L37" s="86"/>
      <c r="M37" s="87"/>
      <c r="N37" s="85"/>
      <c r="O37" s="84"/>
      <c r="P37" s="24" t="str">
        <f t="shared" si="2"/>
        <v/>
      </c>
      <c r="Q37" s="25" t="str">
        <f t="shared" si="3"/>
        <v/>
      </c>
      <c r="R37" s="166" t="str">
        <f t="shared" si="4"/>
        <v/>
      </c>
      <c r="S37" s="162" t="str">
        <f t="shared" si="5"/>
        <v/>
      </c>
    </row>
    <row r="38" spans="1:19" x14ac:dyDescent="0.25">
      <c r="A38" s="79">
        <v>24</v>
      </c>
      <c r="B38" s="80"/>
      <c r="C38" s="81"/>
      <c r="D38" s="82"/>
      <c r="E38" s="83"/>
      <c r="F38" s="84"/>
      <c r="G38" s="85"/>
      <c r="H38" s="84"/>
      <c r="I38" s="125"/>
      <c r="J38" s="125"/>
      <c r="K38" s="125"/>
      <c r="L38" s="86"/>
      <c r="M38" s="87"/>
      <c r="N38" s="85"/>
      <c r="O38" s="84"/>
      <c r="P38" s="24" t="str">
        <f t="shared" si="2"/>
        <v/>
      </c>
      <c r="Q38" s="25" t="str">
        <f t="shared" si="3"/>
        <v/>
      </c>
      <c r="R38" s="166" t="str">
        <f t="shared" si="4"/>
        <v/>
      </c>
      <c r="S38" s="162" t="str">
        <f t="shared" si="5"/>
        <v/>
      </c>
    </row>
    <row r="39" spans="1:19" ht="15.75" thickBot="1" x14ac:dyDescent="0.3">
      <c r="A39" s="88">
        <v>25</v>
      </c>
      <c r="B39" s="89"/>
      <c r="C39" s="90"/>
      <c r="D39" s="91"/>
      <c r="E39" s="92"/>
      <c r="F39" s="93"/>
      <c r="G39" s="94"/>
      <c r="H39" s="93"/>
      <c r="I39" s="126"/>
      <c r="J39" s="126"/>
      <c r="K39" s="126"/>
      <c r="L39" s="95"/>
      <c r="M39" s="96"/>
      <c r="N39" s="94"/>
      <c r="O39" s="93"/>
      <c r="P39" s="26" t="str">
        <f t="shared" si="2"/>
        <v/>
      </c>
      <c r="Q39" s="27" t="str">
        <f t="shared" si="3"/>
        <v/>
      </c>
      <c r="R39" s="167" t="str">
        <f t="shared" si="4"/>
        <v/>
      </c>
      <c r="S39" s="163" t="str">
        <f t="shared" si="5"/>
        <v/>
      </c>
    </row>
    <row r="40" spans="1:19" x14ac:dyDescent="0.25">
      <c r="A40" s="70">
        <v>26</v>
      </c>
      <c r="B40" s="71"/>
      <c r="C40" s="72"/>
      <c r="D40" s="73"/>
      <c r="E40" s="74"/>
      <c r="F40" s="75"/>
      <c r="G40" s="76"/>
      <c r="H40" s="75"/>
      <c r="I40" s="124"/>
      <c r="J40" s="124"/>
      <c r="K40" s="124"/>
      <c r="L40" s="77"/>
      <c r="M40" s="78"/>
      <c r="N40" s="76"/>
      <c r="O40" s="75"/>
      <c r="P40" s="22" t="str">
        <f t="shared" si="2"/>
        <v/>
      </c>
      <c r="Q40" s="23" t="str">
        <f t="shared" si="3"/>
        <v/>
      </c>
      <c r="R40" s="165" t="str">
        <f t="shared" si="4"/>
        <v/>
      </c>
      <c r="S40" s="161" t="str">
        <f t="shared" si="5"/>
        <v/>
      </c>
    </row>
    <row r="41" spans="1:19" x14ac:dyDescent="0.25">
      <c r="A41" s="79">
        <v>27</v>
      </c>
      <c r="B41" s="80"/>
      <c r="C41" s="81"/>
      <c r="D41" s="82"/>
      <c r="E41" s="83"/>
      <c r="F41" s="84"/>
      <c r="G41" s="85"/>
      <c r="H41" s="84"/>
      <c r="I41" s="125"/>
      <c r="J41" s="125"/>
      <c r="K41" s="125"/>
      <c r="L41" s="86"/>
      <c r="M41" s="87"/>
      <c r="N41" s="85"/>
      <c r="O41" s="84"/>
      <c r="P41" s="24" t="str">
        <f t="shared" si="2"/>
        <v/>
      </c>
      <c r="Q41" s="25" t="str">
        <f t="shared" si="3"/>
        <v/>
      </c>
      <c r="R41" s="166" t="str">
        <f t="shared" si="4"/>
        <v/>
      </c>
      <c r="S41" s="162" t="str">
        <f t="shared" si="5"/>
        <v/>
      </c>
    </row>
    <row r="42" spans="1:19" x14ac:dyDescent="0.25">
      <c r="A42" s="79">
        <v>28</v>
      </c>
      <c r="B42" s="80"/>
      <c r="C42" s="81"/>
      <c r="D42" s="82"/>
      <c r="E42" s="83"/>
      <c r="F42" s="84"/>
      <c r="G42" s="85"/>
      <c r="H42" s="84"/>
      <c r="I42" s="125"/>
      <c r="J42" s="125"/>
      <c r="K42" s="125"/>
      <c r="L42" s="86"/>
      <c r="M42" s="87"/>
      <c r="N42" s="85"/>
      <c r="O42" s="84"/>
      <c r="P42" s="24" t="str">
        <f t="shared" si="2"/>
        <v/>
      </c>
      <c r="Q42" s="25" t="str">
        <f t="shared" si="3"/>
        <v/>
      </c>
      <c r="R42" s="166" t="str">
        <f t="shared" si="4"/>
        <v/>
      </c>
      <c r="S42" s="162" t="str">
        <f t="shared" si="5"/>
        <v/>
      </c>
    </row>
    <row r="43" spans="1:19" x14ac:dyDescent="0.25">
      <c r="A43" s="79">
        <v>29</v>
      </c>
      <c r="B43" s="80"/>
      <c r="C43" s="81"/>
      <c r="D43" s="82"/>
      <c r="E43" s="83"/>
      <c r="F43" s="84"/>
      <c r="G43" s="85"/>
      <c r="H43" s="84"/>
      <c r="I43" s="125"/>
      <c r="J43" s="125"/>
      <c r="K43" s="125"/>
      <c r="L43" s="86"/>
      <c r="M43" s="87"/>
      <c r="N43" s="85"/>
      <c r="O43" s="84"/>
      <c r="P43" s="24" t="str">
        <f t="shared" si="2"/>
        <v/>
      </c>
      <c r="Q43" s="25" t="str">
        <f t="shared" si="3"/>
        <v/>
      </c>
      <c r="R43" s="166" t="str">
        <f t="shared" si="4"/>
        <v/>
      </c>
      <c r="S43" s="162" t="str">
        <f t="shared" si="5"/>
        <v/>
      </c>
    </row>
    <row r="44" spans="1:19" ht="15.75" thickBot="1" x14ac:dyDescent="0.3">
      <c r="A44" s="88">
        <v>30</v>
      </c>
      <c r="B44" s="89"/>
      <c r="C44" s="90"/>
      <c r="D44" s="91"/>
      <c r="E44" s="92"/>
      <c r="F44" s="93"/>
      <c r="G44" s="94"/>
      <c r="H44" s="93"/>
      <c r="I44" s="126"/>
      <c r="J44" s="126"/>
      <c r="K44" s="126"/>
      <c r="L44" s="95"/>
      <c r="M44" s="96"/>
      <c r="N44" s="94"/>
      <c r="O44" s="93"/>
      <c r="P44" s="26" t="str">
        <f t="shared" si="2"/>
        <v/>
      </c>
      <c r="Q44" s="27" t="str">
        <f t="shared" si="3"/>
        <v/>
      </c>
      <c r="R44" s="167" t="str">
        <f t="shared" si="4"/>
        <v/>
      </c>
      <c r="S44" s="163" t="str">
        <f t="shared" si="5"/>
        <v/>
      </c>
    </row>
    <row r="45" spans="1:19" x14ac:dyDescent="0.25">
      <c r="A45" s="70">
        <v>31</v>
      </c>
      <c r="B45" s="71"/>
      <c r="C45" s="72"/>
      <c r="D45" s="73"/>
      <c r="E45" s="74"/>
      <c r="F45" s="75"/>
      <c r="G45" s="76"/>
      <c r="H45" s="75"/>
      <c r="I45" s="124"/>
      <c r="J45" s="124"/>
      <c r="K45" s="124"/>
      <c r="L45" s="77"/>
      <c r="M45" s="78"/>
      <c r="N45" s="76"/>
      <c r="O45" s="75"/>
      <c r="P45" s="22" t="str">
        <f t="shared" si="2"/>
        <v/>
      </c>
      <c r="Q45" s="23" t="str">
        <f t="shared" si="3"/>
        <v/>
      </c>
      <c r="R45" s="165" t="str">
        <f t="shared" si="4"/>
        <v/>
      </c>
      <c r="S45" s="161" t="str">
        <f t="shared" si="5"/>
        <v/>
      </c>
    </row>
    <row r="46" spans="1:19" x14ac:dyDescent="0.25">
      <c r="A46" s="79">
        <v>32</v>
      </c>
      <c r="B46" s="80"/>
      <c r="C46" s="81"/>
      <c r="D46" s="82"/>
      <c r="E46" s="83"/>
      <c r="F46" s="84"/>
      <c r="G46" s="85"/>
      <c r="H46" s="84"/>
      <c r="I46" s="125"/>
      <c r="J46" s="125"/>
      <c r="K46" s="125"/>
      <c r="L46" s="86"/>
      <c r="M46" s="87"/>
      <c r="N46" s="85"/>
      <c r="O46" s="84"/>
      <c r="P46" s="24" t="str">
        <f t="shared" si="2"/>
        <v/>
      </c>
      <c r="Q46" s="25" t="str">
        <f t="shared" si="3"/>
        <v/>
      </c>
      <c r="R46" s="166" t="str">
        <f t="shared" si="4"/>
        <v/>
      </c>
      <c r="S46" s="162" t="str">
        <f t="shared" si="5"/>
        <v/>
      </c>
    </row>
    <row r="47" spans="1:19" x14ac:dyDescent="0.25">
      <c r="A47" s="79">
        <v>33</v>
      </c>
      <c r="B47" s="80"/>
      <c r="C47" s="81"/>
      <c r="D47" s="82"/>
      <c r="E47" s="83"/>
      <c r="F47" s="84"/>
      <c r="G47" s="85"/>
      <c r="H47" s="84"/>
      <c r="I47" s="125"/>
      <c r="J47" s="125"/>
      <c r="K47" s="125"/>
      <c r="L47" s="86"/>
      <c r="M47" s="87"/>
      <c r="N47" s="85"/>
      <c r="O47" s="84"/>
      <c r="P47" s="24" t="str">
        <f t="shared" si="2"/>
        <v/>
      </c>
      <c r="Q47" s="25" t="str">
        <f t="shared" si="3"/>
        <v/>
      </c>
      <c r="R47" s="166" t="str">
        <f t="shared" si="4"/>
        <v/>
      </c>
      <c r="S47" s="162" t="str">
        <f t="shared" si="5"/>
        <v/>
      </c>
    </row>
    <row r="48" spans="1:19" x14ac:dyDescent="0.25">
      <c r="A48" s="79">
        <v>34</v>
      </c>
      <c r="B48" s="80"/>
      <c r="C48" s="81"/>
      <c r="D48" s="82"/>
      <c r="E48" s="83"/>
      <c r="F48" s="84"/>
      <c r="G48" s="85"/>
      <c r="H48" s="84"/>
      <c r="I48" s="125"/>
      <c r="J48" s="125"/>
      <c r="K48" s="125"/>
      <c r="L48" s="86"/>
      <c r="M48" s="87"/>
      <c r="N48" s="85"/>
      <c r="O48" s="84"/>
      <c r="P48" s="24" t="str">
        <f t="shared" si="2"/>
        <v/>
      </c>
      <c r="Q48" s="25" t="str">
        <f t="shared" si="3"/>
        <v/>
      </c>
      <c r="R48" s="166" t="str">
        <f t="shared" si="4"/>
        <v/>
      </c>
      <c r="S48" s="162" t="str">
        <f t="shared" si="5"/>
        <v/>
      </c>
    </row>
    <row r="49" spans="1:19" ht="15.75" thickBot="1" x14ac:dyDescent="0.3">
      <c r="A49" s="88">
        <v>35</v>
      </c>
      <c r="B49" s="89"/>
      <c r="C49" s="90"/>
      <c r="D49" s="91"/>
      <c r="E49" s="92"/>
      <c r="F49" s="93"/>
      <c r="G49" s="94"/>
      <c r="H49" s="93"/>
      <c r="I49" s="126"/>
      <c r="J49" s="126"/>
      <c r="K49" s="126"/>
      <c r="L49" s="95"/>
      <c r="M49" s="96"/>
      <c r="N49" s="94"/>
      <c r="O49" s="93"/>
      <c r="P49" s="26" t="str">
        <f t="shared" si="2"/>
        <v/>
      </c>
      <c r="Q49" s="27" t="str">
        <f t="shared" si="3"/>
        <v/>
      </c>
      <c r="R49" s="167" t="str">
        <f t="shared" si="4"/>
        <v/>
      </c>
      <c r="S49" s="163" t="str">
        <f t="shared" si="5"/>
        <v/>
      </c>
    </row>
    <row r="50" spans="1:19" x14ac:dyDescent="0.25">
      <c r="A50" s="70">
        <v>36</v>
      </c>
      <c r="B50" s="71"/>
      <c r="C50" s="72"/>
      <c r="D50" s="73"/>
      <c r="E50" s="74"/>
      <c r="F50" s="75"/>
      <c r="G50" s="76"/>
      <c r="H50" s="75"/>
      <c r="I50" s="124"/>
      <c r="J50" s="124"/>
      <c r="K50" s="124"/>
      <c r="L50" s="77"/>
      <c r="M50" s="78"/>
      <c r="N50" s="76"/>
      <c r="O50" s="75"/>
      <c r="P50" s="22" t="str">
        <f t="shared" si="2"/>
        <v/>
      </c>
      <c r="Q50" s="23" t="str">
        <f t="shared" si="3"/>
        <v/>
      </c>
      <c r="R50" s="165" t="str">
        <f t="shared" si="4"/>
        <v/>
      </c>
      <c r="S50" s="161" t="str">
        <f t="shared" si="5"/>
        <v/>
      </c>
    </row>
    <row r="51" spans="1:19" x14ac:dyDescent="0.25">
      <c r="A51" s="79">
        <v>37</v>
      </c>
      <c r="B51" s="80"/>
      <c r="C51" s="81"/>
      <c r="D51" s="82"/>
      <c r="E51" s="83"/>
      <c r="F51" s="84"/>
      <c r="G51" s="85"/>
      <c r="H51" s="84"/>
      <c r="I51" s="125"/>
      <c r="J51" s="125"/>
      <c r="K51" s="125"/>
      <c r="L51" s="86"/>
      <c r="M51" s="87"/>
      <c r="N51" s="85"/>
      <c r="O51" s="84"/>
      <c r="P51" s="24" t="str">
        <f t="shared" si="2"/>
        <v/>
      </c>
      <c r="Q51" s="25" t="str">
        <f t="shared" si="3"/>
        <v/>
      </c>
      <c r="R51" s="166" t="str">
        <f t="shared" si="4"/>
        <v/>
      </c>
      <c r="S51" s="162" t="str">
        <f t="shared" si="5"/>
        <v/>
      </c>
    </row>
    <row r="52" spans="1:19" x14ac:dyDescent="0.25">
      <c r="A52" s="79">
        <v>38</v>
      </c>
      <c r="B52" s="80"/>
      <c r="C52" s="81"/>
      <c r="D52" s="82"/>
      <c r="E52" s="83"/>
      <c r="F52" s="84"/>
      <c r="G52" s="85"/>
      <c r="H52" s="84"/>
      <c r="I52" s="125"/>
      <c r="J52" s="125"/>
      <c r="K52" s="125"/>
      <c r="L52" s="86"/>
      <c r="M52" s="87"/>
      <c r="N52" s="85"/>
      <c r="O52" s="84"/>
      <c r="P52" s="24" t="str">
        <f t="shared" si="2"/>
        <v/>
      </c>
      <c r="Q52" s="25" t="str">
        <f t="shared" si="3"/>
        <v/>
      </c>
      <c r="R52" s="166" t="str">
        <f t="shared" si="4"/>
        <v/>
      </c>
      <c r="S52" s="162" t="str">
        <f t="shared" si="5"/>
        <v/>
      </c>
    </row>
    <row r="53" spans="1:19" x14ac:dyDescent="0.25">
      <c r="A53" s="79">
        <v>39</v>
      </c>
      <c r="B53" s="80"/>
      <c r="C53" s="81"/>
      <c r="D53" s="82"/>
      <c r="E53" s="83"/>
      <c r="F53" s="84"/>
      <c r="G53" s="85"/>
      <c r="H53" s="84"/>
      <c r="I53" s="125"/>
      <c r="J53" s="125"/>
      <c r="K53" s="125"/>
      <c r="L53" s="86"/>
      <c r="M53" s="87"/>
      <c r="N53" s="85"/>
      <c r="O53" s="84"/>
      <c r="P53" s="24" t="str">
        <f t="shared" si="2"/>
        <v/>
      </c>
      <c r="Q53" s="25" t="str">
        <f t="shared" si="3"/>
        <v/>
      </c>
      <c r="R53" s="166" t="str">
        <f t="shared" si="4"/>
        <v/>
      </c>
      <c r="S53" s="162" t="str">
        <f t="shared" si="5"/>
        <v/>
      </c>
    </row>
    <row r="54" spans="1:19" ht="15.75" thickBot="1" x14ac:dyDescent="0.3">
      <c r="A54" s="88">
        <v>40</v>
      </c>
      <c r="B54" s="89"/>
      <c r="C54" s="90"/>
      <c r="D54" s="91"/>
      <c r="E54" s="92"/>
      <c r="F54" s="93"/>
      <c r="G54" s="94"/>
      <c r="H54" s="93"/>
      <c r="I54" s="126"/>
      <c r="J54" s="126"/>
      <c r="K54" s="126"/>
      <c r="L54" s="95"/>
      <c r="M54" s="96"/>
      <c r="N54" s="94"/>
      <c r="O54" s="93"/>
      <c r="P54" s="26" t="str">
        <f t="shared" si="2"/>
        <v/>
      </c>
      <c r="Q54" s="27" t="str">
        <f t="shared" si="3"/>
        <v/>
      </c>
      <c r="R54" s="167" t="str">
        <f t="shared" si="4"/>
        <v/>
      </c>
      <c r="S54" s="163" t="str">
        <f t="shared" si="5"/>
        <v/>
      </c>
    </row>
    <row r="56" spans="1:19" x14ac:dyDescent="0.25">
      <c r="B56" s="9" t="s">
        <v>94</v>
      </c>
      <c r="D56" s="9" t="s">
        <v>90</v>
      </c>
    </row>
    <row r="57" spans="1:19" x14ac:dyDescent="0.25">
      <c r="B57" s="9">
        <v>1</v>
      </c>
      <c r="D57" s="9" t="s">
        <v>89</v>
      </c>
    </row>
    <row r="58" spans="1:19" x14ac:dyDescent="0.25">
      <c r="B58" s="9">
        <v>2</v>
      </c>
      <c r="D58" s="9" t="s">
        <v>91</v>
      </c>
    </row>
    <row r="59" spans="1:19" x14ac:dyDescent="0.25">
      <c r="A59" s="32"/>
      <c r="B59" s="9">
        <v>3</v>
      </c>
      <c r="D59" s="9" t="s">
        <v>115</v>
      </c>
    </row>
  </sheetData>
  <sheetProtection password="D2A5" sheet="1" objects="1" scenarios="1" formatColumns="0" formatRows="0"/>
  <conditionalFormatting sqref="E15:O54">
    <cfRule type="expression" dxfId="9" priority="5" stopIfTrue="1">
      <formula>E15&gt;E$11</formula>
    </cfRule>
  </conditionalFormatting>
  <conditionalFormatting sqref="N1 P1 D6 E5">
    <cfRule type="containsBlanks" dxfId="8" priority="4" stopIfTrue="1">
      <formula>LEN(TRIM(D1))=0</formula>
    </cfRule>
  </conditionalFormatting>
  <conditionalFormatting sqref="C15:C54">
    <cfRule type="expression" dxfId="7" priority="10">
      <formula>AND(SUM($D15:$O15)&lt;&gt;0,$C15="")</formula>
    </cfRule>
  </conditionalFormatting>
  <conditionalFormatting sqref="D15:O54">
    <cfRule type="expression" dxfId="6" priority="11" stopIfTrue="1">
      <formula>AND($B15&lt;&gt;"",$C15="да",$D15="")</formula>
    </cfRule>
    <cfRule type="expression" dxfId="5" priority="12" stopIfTrue="1">
      <formula>AND(SUM($D15)=0,COUNTA($E15:$O15)&gt;0)</formula>
    </cfRule>
  </conditionalFormatting>
  <dataValidations count="5">
    <dataValidation allowBlank="1" prompt="Укажите класс с литерой (если есть)" sqref="N1"/>
    <dataValidation allowBlank="1" showInputMessage="1" showErrorMessage="1" prompt="Укажите наименование образовательной организации, например, СОШ №3" sqref="P1"/>
    <dataValidation type="whole" allowBlank="1" showInputMessage="1" showErrorMessage="1" sqref="E15:O54">
      <formula1>0</formula1>
      <formula2>E$11</formula2>
    </dataValidation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$S$3:$S$9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>
    <pageSetUpPr fitToPage="1"/>
  </sheetPr>
  <dimension ref="A1:S59"/>
  <sheetViews>
    <sheetView view="pageBreakPreview" zoomScale="90" zoomScaleSheetLayoutView="90" workbookViewId="0">
      <selection activeCell="I14" sqref="I14"/>
    </sheetView>
  </sheetViews>
  <sheetFormatPr defaultRowHeight="15" x14ac:dyDescent="0.25"/>
  <cols>
    <col min="1" max="1" width="9.140625" style="9"/>
    <col min="2" max="2" width="19.140625" style="9" customWidth="1"/>
    <col min="3" max="3" width="8.28515625" style="9" hidden="1" customWidth="1"/>
    <col min="4" max="4" width="7.5703125" style="9" customWidth="1"/>
    <col min="5" max="15" width="6.140625" style="9" customWidth="1"/>
    <col min="16" max="16" width="6.5703125" style="9" customWidth="1"/>
    <col min="17" max="17" width="12.5703125" style="9" customWidth="1"/>
    <col min="18" max="18" width="17.7109375" style="9" customWidth="1"/>
    <col min="19" max="19" width="12.7109375" style="9" hidden="1" customWidth="1"/>
    <col min="20" max="16384" width="9.140625" style="9"/>
  </cols>
  <sheetData>
    <row r="1" spans="1:19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68" t="s">
        <v>135</v>
      </c>
      <c r="N1" s="100"/>
      <c r="O1" s="33" t="s">
        <v>16</v>
      </c>
      <c r="P1" s="101"/>
      <c r="R1" s="37" t="s">
        <v>0</v>
      </c>
    </row>
    <row r="2" spans="1:19" x14ac:dyDescent="0.25">
      <c r="A2" s="34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S2" s="9" t="s">
        <v>8</v>
      </c>
    </row>
    <row r="3" spans="1:19" x14ac:dyDescent="0.25">
      <c r="A3" s="33"/>
      <c r="B3" s="33"/>
      <c r="C3" s="35"/>
      <c r="D3" s="35" t="s">
        <v>5</v>
      </c>
      <c r="E3" s="36" t="s">
        <v>134</v>
      </c>
      <c r="F3" s="36"/>
      <c r="G3" s="36"/>
      <c r="H3" s="36"/>
      <c r="I3" s="122"/>
      <c r="J3" s="122"/>
      <c r="K3" s="122"/>
      <c r="L3" s="33"/>
      <c r="M3" s="33"/>
      <c r="N3" s="33"/>
      <c r="O3" s="33"/>
      <c r="P3" s="33"/>
      <c r="Q3" s="33"/>
      <c r="R3" s="33"/>
      <c r="S3" s="9" t="s">
        <v>24</v>
      </c>
    </row>
    <row r="4" spans="1:19" x14ac:dyDescent="0.25">
      <c r="A4" s="34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9" t="s">
        <v>109</v>
      </c>
    </row>
    <row r="5" spans="1:19" x14ac:dyDescent="0.25">
      <c r="A5" s="45"/>
      <c r="B5" s="45"/>
      <c r="C5" s="45"/>
      <c r="D5" s="35" t="s">
        <v>108</v>
      </c>
      <c r="E5" s="99"/>
      <c r="F5" s="36"/>
      <c r="G5" s="36"/>
      <c r="H5" s="36"/>
      <c r="I5" s="122"/>
      <c r="J5" s="122"/>
      <c r="K5" s="122"/>
      <c r="L5" s="33"/>
      <c r="M5" s="33"/>
      <c r="N5" s="33"/>
      <c r="O5" s="33"/>
      <c r="P5" s="11" t="s">
        <v>14</v>
      </c>
      <c r="Q5" s="11" t="s">
        <v>99</v>
      </c>
      <c r="S5" s="9" t="s">
        <v>110</v>
      </c>
    </row>
    <row r="6" spans="1:19" x14ac:dyDescent="0.25">
      <c r="A6" s="12"/>
      <c r="B6" s="60" t="s">
        <v>8</v>
      </c>
      <c r="D6" s="99"/>
      <c r="E6" s="10"/>
      <c r="F6" s="10"/>
      <c r="P6" s="13"/>
      <c r="Q6" s="13"/>
      <c r="S6" s="9" t="s">
        <v>111</v>
      </c>
    </row>
    <row r="7" spans="1:19" x14ac:dyDescent="0.25">
      <c r="A7" s="14"/>
      <c r="B7" s="9" t="s">
        <v>11</v>
      </c>
      <c r="P7" s="120">
        <v>10</v>
      </c>
      <c r="Q7" s="13" t="s">
        <v>100</v>
      </c>
      <c r="S7" s="9" t="s">
        <v>112</v>
      </c>
    </row>
    <row r="8" spans="1:19" x14ac:dyDescent="0.25">
      <c r="A8" s="14"/>
      <c r="B8" s="9" t="s">
        <v>15</v>
      </c>
      <c r="P8" s="120">
        <v>8</v>
      </c>
      <c r="Q8" s="13" t="s">
        <v>101</v>
      </c>
      <c r="S8" s="9" t="s">
        <v>113</v>
      </c>
    </row>
    <row r="9" spans="1:19" x14ac:dyDescent="0.25">
      <c r="A9" s="14"/>
      <c r="B9" s="16" t="s">
        <v>12</v>
      </c>
      <c r="P9" s="120">
        <v>5</v>
      </c>
      <c r="Q9" s="13" t="s">
        <v>102</v>
      </c>
      <c r="S9" s="9" t="s">
        <v>114</v>
      </c>
    </row>
    <row r="10" spans="1:19" x14ac:dyDescent="0.25">
      <c r="A10" s="14"/>
      <c r="B10" s="9" t="s">
        <v>83</v>
      </c>
      <c r="P10" s="15">
        <v>0</v>
      </c>
      <c r="Q10" s="13" t="s">
        <v>103</v>
      </c>
      <c r="R10" s="17"/>
      <c r="S10" s="17"/>
    </row>
    <row r="11" spans="1:19" x14ac:dyDescent="0.25">
      <c r="A11" s="12"/>
      <c r="B11" s="13"/>
      <c r="C11" s="13"/>
      <c r="D11" s="11" t="s">
        <v>13</v>
      </c>
      <c r="E11" s="51">
        <v>1</v>
      </c>
      <c r="F11" s="51">
        <v>1</v>
      </c>
      <c r="G11" s="51">
        <v>1</v>
      </c>
      <c r="H11" s="51">
        <v>1</v>
      </c>
      <c r="I11" s="51">
        <v>1</v>
      </c>
      <c r="J11" s="51">
        <v>1</v>
      </c>
      <c r="K11" s="51">
        <v>1</v>
      </c>
      <c r="L11" s="51">
        <v>1</v>
      </c>
      <c r="M11" s="51">
        <v>1</v>
      </c>
      <c r="N11" s="51">
        <v>1</v>
      </c>
      <c r="O11" s="51">
        <v>1</v>
      </c>
      <c r="R11" s="17"/>
      <c r="S11" s="18" t="s">
        <v>17</v>
      </c>
    </row>
    <row r="12" spans="1:19" x14ac:dyDescent="0.25">
      <c r="A12" s="12"/>
      <c r="B12" s="13"/>
      <c r="C12" s="13"/>
      <c r="D12" s="11" t="s">
        <v>116</v>
      </c>
      <c r="E12" s="52" t="str">
        <f t="shared" ref="E12:O12" si="0">IF(COUNTIF($D$15:$D$54,"&gt;0")=0,"",SUMIFS(E$15:E$54,$D$15:$D$54,"&gt;0")/COUNTIF($D$15:$D$54,"&gt;0"))</f>
        <v/>
      </c>
      <c r="F12" s="52" t="str">
        <f t="shared" si="0"/>
        <v/>
      </c>
      <c r="G12" s="52" t="str">
        <f t="shared" si="0"/>
        <v/>
      </c>
      <c r="H12" s="52" t="str">
        <f t="shared" si="0"/>
        <v/>
      </c>
      <c r="I12" s="52" t="str">
        <f t="shared" si="0"/>
        <v/>
      </c>
      <c r="J12" s="52" t="str">
        <f t="shared" si="0"/>
        <v/>
      </c>
      <c r="K12" s="52" t="str">
        <f t="shared" si="0"/>
        <v/>
      </c>
      <c r="L12" s="52" t="str">
        <f t="shared" si="0"/>
        <v/>
      </c>
      <c r="M12" s="52" t="str">
        <f t="shared" si="0"/>
        <v/>
      </c>
      <c r="N12" s="52" t="str">
        <f t="shared" si="0"/>
        <v/>
      </c>
      <c r="O12" s="52" t="str">
        <f t="shared" si="0"/>
        <v/>
      </c>
      <c r="R12" s="17"/>
      <c r="S12" s="18"/>
    </row>
    <row r="13" spans="1:19" ht="15.75" thickBot="1" x14ac:dyDescent="0.3">
      <c r="A13" s="12"/>
      <c r="B13" s="54"/>
      <c r="C13" s="54"/>
      <c r="D13" s="55" t="s">
        <v>117</v>
      </c>
      <c r="E13" s="53" t="str">
        <f>IF(COUNTIF($D$15:$D$54,"&gt;0")=0,"",E12/E11)</f>
        <v/>
      </c>
      <c r="F13" s="53" t="str">
        <f t="shared" ref="F13:N13" si="1">IF(COUNTIF($D$15:$D$54,"&gt;0")=0,"",F12/F11)</f>
        <v/>
      </c>
      <c r="G13" s="53" t="str">
        <f t="shared" si="1"/>
        <v/>
      </c>
      <c r="H13" s="53" t="str">
        <f t="shared" si="1"/>
        <v/>
      </c>
      <c r="I13" s="53" t="str">
        <f t="shared" si="1"/>
        <v/>
      </c>
      <c r="J13" s="53" t="str">
        <f t="shared" si="1"/>
        <v/>
      </c>
      <c r="K13" s="53" t="str">
        <f t="shared" si="1"/>
        <v/>
      </c>
      <c r="L13" s="53" t="str">
        <f t="shared" si="1"/>
        <v/>
      </c>
      <c r="M13" s="53" t="str">
        <f t="shared" si="1"/>
        <v/>
      </c>
      <c r="N13" s="53" t="str">
        <f t="shared" si="1"/>
        <v/>
      </c>
      <c r="O13" s="53" t="str">
        <f>IF(COUNTIF($D$15:$D$54,"&gt;0")=0,"",O12/O11)</f>
        <v/>
      </c>
      <c r="R13" s="17"/>
      <c r="S13" s="18"/>
    </row>
    <row r="14" spans="1:19" ht="60.75" thickBot="1" x14ac:dyDescent="0.3">
      <c r="A14" s="56" t="s">
        <v>1</v>
      </c>
      <c r="B14" s="57" t="s">
        <v>2</v>
      </c>
      <c r="C14" s="58" t="s">
        <v>10</v>
      </c>
      <c r="D14" s="59" t="s">
        <v>3</v>
      </c>
      <c r="E14" s="46">
        <v>1</v>
      </c>
      <c r="F14" s="47">
        <v>2</v>
      </c>
      <c r="G14" s="48">
        <v>3</v>
      </c>
      <c r="H14" s="47">
        <v>4</v>
      </c>
      <c r="I14" s="123">
        <v>5</v>
      </c>
      <c r="J14" s="123">
        <v>6</v>
      </c>
      <c r="K14" s="123">
        <v>7</v>
      </c>
      <c r="L14" s="49">
        <v>8</v>
      </c>
      <c r="M14" s="50">
        <v>9</v>
      </c>
      <c r="N14" s="48">
        <v>10</v>
      </c>
      <c r="O14" s="47">
        <v>11</v>
      </c>
      <c r="P14" s="19" t="s">
        <v>4</v>
      </c>
      <c r="Q14" s="20" t="str">
        <f>Q5</f>
        <v>Оценка</v>
      </c>
      <c r="R14" s="164" t="s">
        <v>93</v>
      </c>
      <c r="S14" s="21" t="s">
        <v>92</v>
      </c>
    </row>
    <row r="15" spans="1:19" x14ac:dyDescent="0.25">
      <c r="A15" s="70">
        <v>1</v>
      </c>
      <c r="B15" s="71"/>
      <c r="C15" s="72"/>
      <c r="D15" s="73"/>
      <c r="E15" s="74"/>
      <c r="F15" s="75"/>
      <c r="G15" s="76"/>
      <c r="H15" s="75"/>
      <c r="I15" s="124"/>
      <c r="J15" s="124"/>
      <c r="K15" s="124"/>
      <c r="L15" s="77"/>
      <c r="M15" s="78"/>
      <c r="N15" s="76"/>
      <c r="O15" s="75"/>
      <c r="P15" s="22" t="str">
        <f t="shared" ref="P15:P54" si="2">IF(SUM(D15)&gt;0,SUM(E15:O15),"")</f>
        <v/>
      </c>
      <c r="Q15" s="23" t="str">
        <f t="shared" ref="Q15:Q54" si="3">IF(SUM(D15)&gt;0,IF(P15&gt;=$P$7,$Q$7,IF(P15&gt;=$P$8,$Q$8,IF(P15&gt;=$P$9,$Q$9,$Q$10))),"")</f>
        <v/>
      </c>
      <c r="R15" s="165" t="str">
        <f>IF(B15="","",IF(AND(SUM($D15)=0,COUNTA($E15:$O15)&gt;0),$D$57,IF(OR(E15&gt;E$11,F15&gt;F$11,G15&gt;G$11,H15&gt;H$11,I15&gt;I$11,J15&gt;J$11,K15&gt;K$11,L15&gt;L$11,M15&gt;M$11,N15&gt;N$11,O15&gt;O$11),$D$58,IF(AND($D15="",$C15="да"),$D$59,"нет"))))</f>
        <v/>
      </c>
      <c r="S15" s="161" t="str">
        <f>IF(R15="","",IF(R15="нет",0,1))</f>
        <v/>
      </c>
    </row>
    <row r="16" spans="1:19" x14ac:dyDescent="0.25">
      <c r="A16" s="79">
        <v>2</v>
      </c>
      <c r="B16" s="80"/>
      <c r="C16" s="81"/>
      <c r="D16" s="82"/>
      <c r="E16" s="83"/>
      <c r="F16" s="84"/>
      <c r="G16" s="85"/>
      <c r="H16" s="84"/>
      <c r="I16" s="125"/>
      <c r="J16" s="125"/>
      <c r="K16" s="125"/>
      <c r="L16" s="86"/>
      <c r="M16" s="87"/>
      <c r="N16" s="85"/>
      <c r="O16" s="84"/>
      <c r="P16" s="24" t="str">
        <f t="shared" si="2"/>
        <v/>
      </c>
      <c r="Q16" s="25" t="str">
        <f t="shared" si="3"/>
        <v/>
      </c>
      <c r="R16" s="166" t="str">
        <f>IF(B16="","",IF(AND(SUM($D16)=0,COUNTA($E16:$O16)&gt;0),$D$57,IF(OR(E16&gt;E$11,F16&gt;F$11,G16&gt;G$11,H16&gt;H$11,I16&gt;I$11,J16&gt;J$11,K16&gt;K$11,L16&gt;L$11,M16&gt;M$11,N16&gt;N$11,O16&gt;O$11),$D$58,IF(AND($D16="",$C16="да"),$D$59,"нет"))))</f>
        <v/>
      </c>
      <c r="S16" s="162" t="str">
        <f t="shared" ref="S16:S54" si="4">IF(R16="","",IF(R16="нет",0,1))</f>
        <v/>
      </c>
    </row>
    <row r="17" spans="1:19" x14ac:dyDescent="0.25">
      <c r="A17" s="79">
        <v>3</v>
      </c>
      <c r="B17" s="80"/>
      <c r="C17" s="81"/>
      <c r="D17" s="82"/>
      <c r="E17" s="83"/>
      <c r="F17" s="84"/>
      <c r="G17" s="85"/>
      <c r="H17" s="84"/>
      <c r="I17" s="125"/>
      <c r="J17" s="125"/>
      <c r="K17" s="125"/>
      <c r="L17" s="86"/>
      <c r="M17" s="87"/>
      <c r="N17" s="85"/>
      <c r="O17" s="84"/>
      <c r="P17" s="24" t="str">
        <f t="shared" si="2"/>
        <v/>
      </c>
      <c r="Q17" s="25" t="str">
        <f t="shared" si="3"/>
        <v/>
      </c>
      <c r="R17" s="166" t="str">
        <f t="shared" ref="R17:R54" si="5">IF(B17="","",IF(AND(SUM($D17)=0,COUNTA($E17:$O17)&gt;0),$D$57,IF(OR(E17&gt;E$11,F17&gt;F$11,G17&gt;G$11,H17&gt;H$11,I17&gt;I$11,J17&gt;J$11,K17&gt;K$11,L17&gt;L$11,M17&gt;M$11,N17&gt;N$11,O17&gt;O$11),$D$58,IF(AND($D17="",$C17="да"),$D$59,"нет"))))</f>
        <v/>
      </c>
      <c r="S17" s="162" t="str">
        <f t="shared" si="4"/>
        <v/>
      </c>
    </row>
    <row r="18" spans="1:19" x14ac:dyDescent="0.25">
      <c r="A18" s="79">
        <v>4</v>
      </c>
      <c r="B18" s="80"/>
      <c r="C18" s="81"/>
      <c r="D18" s="82"/>
      <c r="E18" s="83"/>
      <c r="F18" s="84"/>
      <c r="G18" s="85"/>
      <c r="H18" s="84"/>
      <c r="I18" s="125"/>
      <c r="J18" s="125"/>
      <c r="K18" s="125"/>
      <c r="L18" s="86"/>
      <c r="M18" s="87"/>
      <c r="N18" s="85"/>
      <c r="O18" s="84"/>
      <c r="P18" s="24" t="str">
        <f t="shared" si="2"/>
        <v/>
      </c>
      <c r="Q18" s="25" t="str">
        <f t="shared" si="3"/>
        <v/>
      </c>
      <c r="R18" s="166" t="str">
        <f t="shared" si="5"/>
        <v/>
      </c>
      <c r="S18" s="162" t="str">
        <f t="shared" si="4"/>
        <v/>
      </c>
    </row>
    <row r="19" spans="1:19" ht="15.75" thickBot="1" x14ac:dyDescent="0.3">
      <c r="A19" s="88">
        <v>5</v>
      </c>
      <c r="B19" s="89"/>
      <c r="C19" s="90"/>
      <c r="D19" s="91"/>
      <c r="E19" s="92"/>
      <c r="F19" s="93"/>
      <c r="G19" s="94"/>
      <c r="H19" s="93"/>
      <c r="I19" s="126"/>
      <c r="J19" s="126"/>
      <c r="K19" s="126"/>
      <c r="L19" s="95"/>
      <c r="M19" s="96"/>
      <c r="N19" s="94"/>
      <c r="O19" s="93"/>
      <c r="P19" s="26" t="str">
        <f t="shared" si="2"/>
        <v/>
      </c>
      <c r="Q19" s="27" t="str">
        <f t="shared" si="3"/>
        <v/>
      </c>
      <c r="R19" s="167" t="str">
        <f t="shared" si="5"/>
        <v/>
      </c>
      <c r="S19" s="163" t="str">
        <f t="shared" si="4"/>
        <v/>
      </c>
    </row>
    <row r="20" spans="1:19" x14ac:dyDescent="0.25">
      <c r="A20" s="97">
        <v>6</v>
      </c>
      <c r="B20" s="71"/>
      <c r="C20" s="72"/>
      <c r="D20" s="73"/>
      <c r="E20" s="74"/>
      <c r="F20" s="75"/>
      <c r="G20" s="76"/>
      <c r="H20" s="75"/>
      <c r="I20" s="124"/>
      <c r="J20" s="124"/>
      <c r="K20" s="124"/>
      <c r="L20" s="77"/>
      <c r="M20" s="78"/>
      <c r="N20" s="76"/>
      <c r="O20" s="75"/>
      <c r="P20" s="28" t="str">
        <f t="shared" si="2"/>
        <v/>
      </c>
      <c r="Q20" s="29" t="str">
        <f t="shared" si="3"/>
        <v/>
      </c>
      <c r="R20" s="165" t="str">
        <f t="shared" si="5"/>
        <v/>
      </c>
      <c r="S20" s="161" t="str">
        <f t="shared" si="4"/>
        <v/>
      </c>
    </row>
    <row r="21" spans="1:19" x14ac:dyDescent="0.25">
      <c r="A21" s="79">
        <v>7</v>
      </c>
      <c r="B21" s="80"/>
      <c r="C21" s="81"/>
      <c r="D21" s="82"/>
      <c r="E21" s="83"/>
      <c r="F21" s="84"/>
      <c r="G21" s="85"/>
      <c r="H21" s="84"/>
      <c r="I21" s="125"/>
      <c r="J21" s="125"/>
      <c r="K21" s="125"/>
      <c r="L21" s="86"/>
      <c r="M21" s="87"/>
      <c r="N21" s="85"/>
      <c r="O21" s="84"/>
      <c r="P21" s="24" t="str">
        <f t="shared" si="2"/>
        <v/>
      </c>
      <c r="Q21" s="25" t="str">
        <f t="shared" si="3"/>
        <v/>
      </c>
      <c r="R21" s="166" t="str">
        <f t="shared" si="5"/>
        <v/>
      </c>
      <c r="S21" s="162" t="str">
        <f t="shared" si="4"/>
        <v/>
      </c>
    </row>
    <row r="22" spans="1:19" x14ac:dyDescent="0.25">
      <c r="A22" s="79">
        <v>8</v>
      </c>
      <c r="B22" s="80"/>
      <c r="C22" s="81"/>
      <c r="D22" s="82"/>
      <c r="E22" s="83"/>
      <c r="F22" s="84"/>
      <c r="G22" s="85"/>
      <c r="H22" s="84"/>
      <c r="I22" s="125"/>
      <c r="J22" s="125"/>
      <c r="K22" s="125"/>
      <c r="L22" s="86"/>
      <c r="M22" s="87"/>
      <c r="N22" s="85"/>
      <c r="O22" s="84"/>
      <c r="P22" s="24" t="str">
        <f t="shared" si="2"/>
        <v/>
      </c>
      <c r="Q22" s="25" t="str">
        <f t="shared" si="3"/>
        <v/>
      </c>
      <c r="R22" s="166" t="str">
        <f t="shared" si="5"/>
        <v/>
      </c>
      <c r="S22" s="162" t="str">
        <f t="shared" si="4"/>
        <v/>
      </c>
    </row>
    <row r="23" spans="1:19" x14ac:dyDescent="0.25">
      <c r="A23" s="79">
        <v>9</v>
      </c>
      <c r="B23" s="80"/>
      <c r="C23" s="81"/>
      <c r="D23" s="82"/>
      <c r="E23" s="83"/>
      <c r="F23" s="84"/>
      <c r="G23" s="85"/>
      <c r="H23" s="84"/>
      <c r="I23" s="125"/>
      <c r="J23" s="125"/>
      <c r="K23" s="125"/>
      <c r="L23" s="86"/>
      <c r="M23" s="87"/>
      <c r="N23" s="85"/>
      <c r="O23" s="84"/>
      <c r="P23" s="24" t="str">
        <f t="shared" si="2"/>
        <v/>
      </c>
      <c r="Q23" s="25" t="str">
        <f t="shared" si="3"/>
        <v/>
      </c>
      <c r="R23" s="166" t="str">
        <f t="shared" si="5"/>
        <v/>
      </c>
      <c r="S23" s="162" t="str">
        <f t="shared" si="4"/>
        <v/>
      </c>
    </row>
    <row r="24" spans="1:19" ht="15.75" thickBot="1" x14ac:dyDescent="0.3">
      <c r="A24" s="98">
        <v>10</v>
      </c>
      <c r="B24" s="89"/>
      <c r="C24" s="90"/>
      <c r="D24" s="91"/>
      <c r="E24" s="92"/>
      <c r="F24" s="93"/>
      <c r="G24" s="94"/>
      <c r="H24" s="93"/>
      <c r="I24" s="126"/>
      <c r="J24" s="126"/>
      <c r="K24" s="126"/>
      <c r="L24" s="95"/>
      <c r="M24" s="96"/>
      <c r="N24" s="94"/>
      <c r="O24" s="93"/>
      <c r="P24" s="30" t="str">
        <f t="shared" si="2"/>
        <v/>
      </c>
      <c r="Q24" s="31" t="str">
        <f t="shared" si="3"/>
        <v/>
      </c>
      <c r="R24" s="167" t="str">
        <f t="shared" si="5"/>
        <v/>
      </c>
      <c r="S24" s="163" t="str">
        <f t="shared" si="4"/>
        <v/>
      </c>
    </row>
    <row r="25" spans="1:19" x14ac:dyDescent="0.25">
      <c r="A25" s="70">
        <v>11</v>
      </c>
      <c r="B25" s="71"/>
      <c r="C25" s="72"/>
      <c r="D25" s="73"/>
      <c r="E25" s="74"/>
      <c r="F25" s="75"/>
      <c r="G25" s="76"/>
      <c r="H25" s="75"/>
      <c r="I25" s="124"/>
      <c r="J25" s="124"/>
      <c r="K25" s="124"/>
      <c r="L25" s="77"/>
      <c r="M25" s="78"/>
      <c r="N25" s="76"/>
      <c r="O25" s="75"/>
      <c r="P25" s="22" t="str">
        <f t="shared" si="2"/>
        <v/>
      </c>
      <c r="Q25" s="23" t="str">
        <f t="shared" si="3"/>
        <v/>
      </c>
      <c r="R25" s="165" t="str">
        <f t="shared" si="5"/>
        <v/>
      </c>
      <c r="S25" s="161" t="str">
        <f t="shared" si="4"/>
        <v/>
      </c>
    </row>
    <row r="26" spans="1:19" x14ac:dyDescent="0.25">
      <c r="A26" s="79">
        <v>12</v>
      </c>
      <c r="B26" s="80"/>
      <c r="C26" s="81"/>
      <c r="D26" s="82"/>
      <c r="E26" s="83"/>
      <c r="F26" s="84"/>
      <c r="G26" s="85"/>
      <c r="H26" s="84"/>
      <c r="I26" s="125"/>
      <c r="J26" s="125"/>
      <c r="K26" s="125"/>
      <c r="L26" s="86"/>
      <c r="M26" s="87"/>
      <c r="N26" s="85"/>
      <c r="O26" s="84"/>
      <c r="P26" s="24" t="str">
        <f t="shared" si="2"/>
        <v/>
      </c>
      <c r="Q26" s="25" t="str">
        <f t="shared" si="3"/>
        <v/>
      </c>
      <c r="R26" s="166" t="str">
        <f t="shared" si="5"/>
        <v/>
      </c>
      <c r="S26" s="162" t="str">
        <f t="shared" si="4"/>
        <v/>
      </c>
    </row>
    <row r="27" spans="1:19" x14ac:dyDescent="0.25">
      <c r="A27" s="79">
        <v>13</v>
      </c>
      <c r="B27" s="80"/>
      <c r="C27" s="81"/>
      <c r="D27" s="82"/>
      <c r="E27" s="83"/>
      <c r="F27" s="84"/>
      <c r="G27" s="85"/>
      <c r="H27" s="84"/>
      <c r="I27" s="125"/>
      <c r="J27" s="125"/>
      <c r="K27" s="125"/>
      <c r="L27" s="86"/>
      <c r="M27" s="87"/>
      <c r="N27" s="85"/>
      <c r="O27" s="84"/>
      <c r="P27" s="24" t="str">
        <f t="shared" si="2"/>
        <v/>
      </c>
      <c r="Q27" s="25" t="str">
        <f t="shared" si="3"/>
        <v/>
      </c>
      <c r="R27" s="166" t="str">
        <f t="shared" si="5"/>
        <v/>
      </c>
      <c r="S27" s="162" t="str">
        <f t="shared" si="4"/>
        <v/>
      </c>
    </row>
    <row r="28" spans="1:19" x14ac:dyDescent="0.25">
      <c r="A28" s="79">
        <v>14</v>
      </c>
      <c r="B28" s="80"/>
      <c r="C28" s="81"/>
      <c r="D28" s="82"/>
      <c r="E28" s="83"/>
      <c r="F28" s="84"/>
      <c r="G28" s="85"/>
      <c r="H28" s="84"/>
      <c r="I28" s="125"/>
      <c r="J28" s="125"/>
      <c r="K28" s="125"/>
      <c r="L28" s="86"/>
      <c r="M28" s="87"/>
      <c r="N28" s="85"/>
      <c r="O28" s="84"/>
      <c r="P28" s="24" t="str">
        <f t="shared" si="2"/>
        <v/>
      </c>
      <c r="Q28" s="25" t="str">
        <f t="shared" si="3"/>
        <v/>
      </c>
      <c r="R28" s="166" t="str">
        <f t="shared" si="5"/>
        <v/>
      </c>
      <c r="S28" s="162" t="str">
        <f t="shared" si="4"/>
        <v/>
      </c>
    </row>
    <row r="29" spans="1:19" ht="15.75" thickBot="1" x14ac:dyDescent="0.3">
      <c r="A29" s="88">
        <v>15</v>
      </c>
      <c r="B29" s="89"/>
      <c r="C29" s="90"/>
      <c r="D29" s="91"/>
      <c r="E29" s="92"/>
      <c r="F29" s="93"/>
      <c r="G29" s="94"/>
      <c r="H29" s="93"/>
      <c r="I29" s="126"/>
      <c r="J29" s="126"/>
      <c r="K29" s="126"/>
      <c r="L29" s="95"/>
      <c r="M29" s="96"/>
      <c r="N29" s="94"/>
      <c r="O29" s="93"/>
      <c r="P29" s="26" t="str">
        <f t="shared" si="2"/>
        <v/>
      </c>
      <c r="Q29" s="27" t="str">
        <f t="shared" si="3"/>
        <v/>
      </c>
      <c r="R29" s="167" t="str">
        <f t="shared" si="5"/>
        <v/>
      </c>
      <c r="S29" s="163" t="str">
        <f t="shared" si="4"/>
        <v/>
      </c>
    </row>
    <row r="30" spans="1:19" x14ac:dyDescent="0.25">
      <c r="A30" s="97">
        <v>16</v>
      </c>
      <c r="B30" s="71"/>
      <c r="C30" s="72"/>
      <c r="D30" s="73"/>
      <c r="E30" s="74"/>
      <c r="F30" s="75"/>
      <c r="G30" s="76"/>
      <c r="H30" s="75"/>
      <c r="I30" s="124"/>
      <c r="J30" s="124"/>
      <c r="K30" s="124"/>
      <c r="L30" s="77"/>
      <c r="M30" s="78"/>
      <c r="N30" s="76"/>
      <c r="O30" s="75"/>
      <c r="P30" s="28" t="str">
        <f t="shared" si="2"/>
        <v/>
      </c>
      <c r="Q30" s="29" t="str">
        <f t="shared" si="3"/>
        <v/>
      </c>
      <c r="R30" s="165" t="str">
        <f t="shared" si="5"/>
        <v/>
      </c>
      <c r="S30" s="161" t="str">
        <f t="shared" si="4"/>
        <v/>
      </c>
    </row>
    <row r="31" spans="1:19" x14ac:dyDescent="0.25">
      <c r="A31" s="79">
        <v>17</v>
      </c>
      <c r="B31" s="80"/>
      <c r="C31" s="81"/>
      <c r="D31" s="82"/>
      <c r="E31" s="83"/>
      <c r="F31" s="84"/>
      <c r="G31" s="85"/>
      <c r="H31" s="84"/>
      <c r="I31" s="125"/>
      <c r="J31" s="125"/>
      <c r="K31" s="125"/>
      <c r="L31" s="86"/>
      <c r="M31" s="87"/>
      <c r="N31" s="85"/>
      <c r="O31" s="84"/>
      <c r="P31" s="24" t="str">
        <f t="shared" si="2"/>
        <v/>
      </c>
      <c r="Q31" s="25" t="str">
        <f t="shared" si="3"/>
        <v/>
      </c>
      <c r="R31" s="166" t="str">
        <f t="shared" si="5"/>
        <v/>
      </c>
      <c r="S31" s="162" t="str">
        <f t="shared" si="4"/>
        <v/>
      </c>
    </row>
    <row r="32" spans="1:19" x14ac:dyDescent="0.25">
      <c r="A32" s="79">
        <v>18</v>
      </c>
      <c r="B32" s="80"/>
      <c r="C32" s="81"/>
      <c r="D32" s="82"/>
      <c r="E32" s="83"/>
      <c r="F32" s="84"/>
      <c r="G32" s="85"/>
      <c r="H32" s="84"/>
      <c r="I32" s="125"/>
      <c r="J32" s="125"/>
      <c r="K32" s="125"/>
      <c r="L32" s="86"/>
      <c r="M32" s="87"/>
      <c r="N32" s="85"/>
      <c r="O32" s="84"/>
      <c r="P32" s="24" t="str">
        <f t="shared" si="2"/>
        <v/>
      </c>
      <c r="Q32" s="25" t="str">
        <f t="shared" si="3"/>
        <v/>
      </c>
      <c r="R32" s="166" t="str">
        <f t="shared" si="5"/>
        <v/>
      </c>
      <c r="S32" s="162" t="str">
        <f t="shared" si="4"/>
        <v/>
      </c>
    </row>
    <row r="33" spans="1:19" x14ac:dyDescent="0.25">
      <c r="A33" s="79">
        <v>19</v>
      </c>
      <c r="B33" s="80"/>
      <c r="C33" s="81"/>
      <c r="D33" s="82"/>
      <c r="E33" s="83"/>
      <c r="F33" s="84"/>
      <c r="G33" s="85"/>
      <c r="H33" s="84"/>
      <c r="I33" s="125"/>
      <c r="J33" s="125"/>
      <c r="K33" s="125"/>
      <c r="L33" s="86"/>
      <c r="M33" s="87"/>
      <c r="N33" s="85"/>
      <c r="O33" s="84"/>
      <c r="P33" s="24" t="str">
        <f t="shared" si="2"/>
        <v/>
      </c>
      <c r="Q33" s="25" t="str">
        <f t="shared" si="3"/>
        <v/>
      </c>
      <c r="R33" s="166" t="str">
        <f t="shared" si="5"/>
        <v/>
      </c>
      <c r="S33" s="162" t="str">
        <f t="shared" si="4"/>
        <v/>
      </c>
    </row>
    <row r="34" spans="1:19" ht="15.75" thickBot="1" x14ac:dyDescent="0.3">
      <c r="A34" s="98">
        <v>20</v>
      </c>
      <c r="B34" s="89"/>
      <c r="C34" s="90"/>
      <c r="D34" s="91"/>
      <c r="E34" s="92"/>
      <c r="F34" s="93"/>
      <c r="G34" s="94"/>
      <c r="H34" s="93"/>
      <c r="I34" s="126"/>
      <c r="J34" s="126"/>
      <c r="K34" s="126"/>
      <c r="L34" s="95"/>
      <c r="M34" s="96"/>
      <c r="N34" s="94"/>
      <c r="O34" s="93"/>
      <c r="P34" s="30" t="str">
        <f t="shared" si="2"/>
        <v/>
      </c>
      <c r="Q34" s="31" t="str">
        <f t="shared" si="3"/>
        <v/>
      </c>
      <c r="R34" s="167" t="str">
        <f t="shared" si="5"/>
        <v/>
      </c>
      <c r="S34" s="163" t="str">
        <f t="shared" si="4"/>
        <v/>
      </c>
    </row>
    <row r="35" spans="1:19" x14ac:dyDescent="0.25">
      <c r="A35" s="70">
        <v>21</v>
      </c>
      <c r="B35" s="71"/>
      <c r="C35" s="72"/>
      <c r="D35" s="73"/>
      <c r="E35" s="74"/>
      <c r="F35" s="75"/>
      <c r="G35" s="76"/>
      <c r="H35" s="75"/>
      <c r="I35" s="124"/>
      <c r="J35" s="124"/>
      <c r="K35" s="124"/>
      <c r="L35" s="77"/>
      <c r="M35" s="78"/>
      <c r="N35" s="76"/>
      <c r="O35" s="75"/>
      <c r="P35" s="22" t="str">
        <f t="shared" si="2"/>
        <v/>
      </c>
      <c r="Q35" s="23" t="str">
        <f t="shared" si="3"/>
        <v/>
      </c>
      <c r="R35" s="165" t="str">
        <f t="shared" si="5"/>
        <v/>
      </c>
      <c r="S35" s="161" t="str">
        <f t="shared" si="4"/>
        <v/>
      </c>
    </row>
    <row r="36" spans="1:19" x14ac:dyDescent="0.25">
      <c r="A36" s="79">
        <v>22</v>
      </c>
      <c r="B36" s="80"/>
      <c r="C36" s="81"/>
      <c r="D36" s="82"/>
      <c r="E36" s="83"/>
      <c r="F36" s="84"/>
      <c r="G36" s="85"/>
      <c r="H36" s="84"/>
      <c r="I36" s="125"/>
      <c r="J36" s="125"/>
      <c r="K36" s="125"/>
      <c r="L36" s="86"/>
      <c r="M36" s="87"/>
      <c r="N36" s="85"/>
      <c r="O36" s="84"/>
      <c r="P36" s="24" t="str">
        <f t="shared" si="2"/>
        <v/>
      </c>
      <c r="Q36" s="25" t="str">
        <f t="shared" si="3"/>
        <v/>
      </c>
      <c r="R36" s="166" t="str">
        <f t="shared" si="5"/>
        <v/>
      </c>
      <c r="S36" s="162" t="str">
        <f t="shared" si="4"/>
        <v/>
      </c>
    </row>
    <row r="37" spans="1:19" x14ac:dyDescent="0.25">
      <c r="A37" s="79">
        <v>23</v>
      </c>
      <c r="B37" s="80"/>
      <c r="C37" s="81"/>
      <c r="D37" s="82"/>
      <c r="E37" s="83"/>
      <c r="F37" s="84"/>
      <c r="G37" s="85"/>
      <c r="H37" s="84"/>
      <c r="I37" s="125"/>
      <c r="J37" s="125"/>
      <c r="K37" s="125"/>
      <c r="L37" s="86"/>
      <c r="M37" s="87"/>
      <c r="N37" s="85"/>
      <c r="O37" s="84"/>
      <c r="P37" s="24" t="str">
        <f t="shared" si="2"/>
        <v/>
      </c>
      <c r="Q37" s="25" t="str">
        <f t="shared" si="3"/>
        <v/>
      </c>
      <c r="R37" s="166" t="str">
        <f t="shared" si="5"/>
        <v/>
      </c>
      <c r="S37" s="162" t="str">
        <f t="shared" si="4"/>
        <v/>
      </c>
    </row>
    <row r="38" spans="1:19" x14ac:dyDescent="0.25">
      <c r="A38" s="79">
        <v>24</v>
      </c>
      <c r="B38" s="80"/>
      <c r="C38" s="81"/>
      <c r="D38" s="82"/>
      <c r="E38" s="83"/>
      <c r="F38" s="84"/>
      <c r="G38" s="85"/>
      <c r="H38" s="84"/>
      <c r="I38" s="125"/>
      <c r="J38" s="125"/>
      <c r="K38" s="125"/>
      <c r="L38" s="86"/>
      <c r="M38" s="87"/>
      <c r="N38" s="85"/>
      <c r="O38" s="84"/>
      <c r="P38" s="24" t="str">
        <f t="shared" si="2"/>
        <v/>
      </c>
      <c r="Q38" s="25" t="str">
        <f t="shared" si="3"/>
        <v/>
      </c>
      <c r="R38" s="166" t="str">
        <f t="shared" si="5"/>
        <v/>
      </c>
      <c r="S38" s="162" t="str">
        <f t="shared" si="4"/>
        <v/>
      </c>
    </row>
    <row r="39" spans="1:19" ht="15.75" thickBot="1" x14ac:dyDescent="0.3">
      <c r="A39" s="88">
        <v>25</v>
      </c>
      <c r="B39" s="89"/>
      <c r="C39" s="90"/>
      <c r="D39" s="91"/>
      <c r="E39" s="92"/>
      <c r="F39" s="93"/>
      <c r="G39" s="94"/>
      <c r="H39" s="93"/>
      <c r="I39" s="126"/>
      <c r="J39" s="126"/>
      <c r="K39" s="126"/>
      <c r="L39" s="95"/>
      <c r="M39" s="96"/>
      <c r="N39" s="94"/>
      <c r="O39" s="93"/>
      <c r="P39" s="26" t="str">
        <f t="shared" si="2"/>
        <v/>
      </c>
      <c r="Q39" s="27" t="str">
        <f t="shared" si="3"/>
        <v/>
      </c>
      <c r="R39" s="167" t="str">
        <f t="shared" si="5"/>
        <v/>
      </c>
      <c r="S39" s="163" t="str">
        <f t="shared" si="4"/>
        <v/>
      </c>
    </row>
    <row r="40" spans="1:19" x14ac:dyDescent="0.25">
      <c r="A40" s="70">
        <v>26</v>
      </c>
      <c r="B40" s="71"/>
      <c r="C40" s="72"/>
      <c r="D40" s="73"/>
      <c r="E40" s="74"/>
      <c r="F40" s="75"/>
      <c r="G40" s="76"/>
      <c r="H40" s="75"/>
      <c r="I40" s="124"/>
      <c r="J40" s="124"/>
      <c r="K40" s="124"/>
      <c r="L40" s="77"/>
      <c r="M40" s="78"/>
      <c r="N40" s="76"/>
      <c r="O40" s="75"/>
      <c r="P40" s="22" t="str">
        <f t="shared" si="2"/>
        <v/>
      </c>
      <c r="Q40" s="23" t="str">
        <f t="shared" si="3"/>
        <v/>
      </c>
      <c r="R40" s="165" t="str">
        <f t="shared" si="5"/>
        <v/>
      </c>
      <c r="S40" s="161" t="str">
        <f t="shared" si="4"/>
        <v/>
      </c>
    </row>
    <row r="41" spans="1:19" x14ac:dyDescent="0.25">
      <c r="A41" s="79">
        <v>27</v>
      </c>
      <c r="B41" s="80"/>
      <c r="C41" s="81"/>
      <c r="D41" s="82"/>
      <c r="E41" s="83"/>
      <c r="F41" s="84"/>
      <c r="G41" s="85"/>
      <c r="H41" s="84"/>
      <c r="I41" s="125"/>
      <c r="J41" s="125"/>
      <c r="K41" s="125"/>
      <c r="L41" s="86"/>
      <c r="M41" s="87"/>
      <c r="N41" s="85"/>
      <c r="O41" s="84"/>
      <c r="P41" s="24" t="str">
        <f t="shared" si="2"/>
        <v/>
      </c>
      <c r="Q41" s="25" t="str">
        <f t="shared" si="3"/>
        <v/>
      </c>
      <c r="R41" s="166" t="str">
        <f t="shared" si="5"/>
        <v/>
      </c>
      <c r="S41" s="162" t="str">
        <f t="shared" si="4"/>
        <v/>
      </c>
    </row>
    <row r="42" spans="1:19" x14ac:dyDescent="0.25">
      <c r="A42" s="79">
        <v>28</v>
      </c>
      <c r="B42" s="80"/>
      <c r="C42" s="81"/>
      <c r="D42" s="82"/>
      <c r="E42" s="83"/>
      <c r="F42" s="84"/>
      <c r="G42" s="85"/>
      <c r="H42" s="84"/>
      <c r="I42" s="125"/>
      <c r="J42" s="125"/>
      <c r="K42" s="125"/>
      <c r="L42" s="86"/>
      <c r="M42" s="87"/>
      <c r="N42" s="85"/>
      <c r="O42" s="84"/>
      <c r="P42" s="24" t="str">
        <f t="shared" si="2"/>
        <v/>
      </c>
      <c r="Q42" s="25" t="str">
        <f t="shared" si="3"/>
        <v/>
      </c>
      <c r="R42" s="166" t="str">
        <f t="shared" si="5"/>
        <v/>
      </c>
      <c r="S42" s="162" t="str">
        <f t="shared" si="4"/>
        <v/>
      </c>
    </row>
    <row r="43" spans="1:19" x14ac:dyDescent="0.25">
      <c r="A43" s="79">
        <v>29</v>
      </c>
      <c r="B43" s="80"/>
      <c r="C43" s="81"/>
      <c r="D43" s="82"/>
      <c r="E43" s="83"/>
      <c r="F43" s="84"/>
      <c r="G43" s="85"/>
      <c r="H43" s="84"/>
      <c r="I43" s="125"/>
      <c r="J43" s="125"/>
      <c r="K43" s="125"/>
      <c r="L43" s="86"/>
      <c r="M43" s="87"/>
      <c r="N43" s="85"/>
      <c r="O43" s="84"/>
      <c r="P43" s="24" t="str">
        <f t="shared" si="2"/>
        <v/>
      </c>
      <c r="Q43" s="25" t="str">
        <f t="shared" si="3"/>
        <v/>
      </c>
      <c r="R43" s="166" t="str">
        <f t="shared" si="5"/>
        <v/>
      </c>
      <c r="S43" s="162" t="str">
        <f t="shared" si="4"/>
        <v/>
      </c>
    </row>
    <row r="44" spans="1:19" ht="15.75" thickBot="1" x14ac:dyDescent="0.3">
      <c r="A44" s="88">
        <v>30</v>
      </c>
      <c r="B44" s="89"/>
      <c r="C44" s="90"/>
      <c r="D44" s="91"/>
      <c r="E44" s="92"/>
      <c r="F44" s="93"/>
      <c r="G44" s="94"/>
      <c r="H44" s="93"/>
      <c r="I44" s="126"/>
      <c r="J44" s="126"/>
      <c r="K44" s="126"/>
      <c r="L44" s="95"/>
      <c r="M44" s="96"/>
      <c r="N44" s="94"/>
      <c r="O44" s="93"/>
      <c r="P44" s="26" t="str">
        <f t="shared" si="2"/>
        <v/>
      </c>
      <c r="Q44" s="27" t="str">
        <f t="shared" si="3"/>
        <v/>
      </c>
      <c r="R44" s="167" t="str">
        <f t="shared" si="5"/>
        <v/>
      </c>
      <c r="S44" s="163" t="str">
        <f t="shared" si="4"/>
        <v/>
      </c>
    </row>
    <row r="45" spans="1:19" x14ac:dyDescent="0.25">
      <c r="A45" s="70">
        <v>31</v>
      </c>
      <c r="B45" s="71"/>
      <c r="C45" s="72"/>
      <c r="D45" s="73"/>
      <c r="E45" s="74"/>
      <c r="F45" s="75"/>
      <c r="G45" s="76"/>
      <c r="H45" s="75"/>
      <c r="I45" s="124"/>
      <c r="J45" s="124"/>
      <c r="K45" s="124"/>
      <c r="L45" s="77"/>
      <c r="M45" s="78"/>
      <c r="N45" s="76"/>
      <c r="O45" s="75"/>
      <c r="P45" s="22" t="str">
        <f t="shared" si="2"/>
        <v/>
      </c>
      <c r="Q45" s="23" t="str">
        <f t="shared" si="3"/>
        <v/>
      </c>
      <c r="R45" s="165" t="str">
        <f t="shared" si="5"/>
        <v/>
      </c>
      <c r="S45" s="161" t="str">
        <f t="shared" si="4"/>
        <v/>
      </c>
    </row>
    <row r="46" spans="1:19" x14ac:dyDescent="0.25">
      <c r="A46" s="79">
        <v>32</v>
      </c>
      <c r="B46" s="80"/>
      <c r="C46" s="81"/>
      <c r="D46" s="82"/>
      <c r="E46" s="83"/>
      <c r="F46" s="84"/>
      <c r="G46" s="85"/>
      <c r="H46" s="84"/>
      <c r="I46" s="125"/>
      <c r="J46" s="125"/>
      <c r="K46" s="125"/>
      <c r="L46" s="86"/>
      <c r="M46" s="87"/>
      <c r="N46" s="85"/>
      <c r="O46" s="84"/>
      <c r="P46" s="24" t="str">
        <f t="shared" si="2"/>
        <v/>
      </c>
      <c r="Q46" s="25" t="str">
        <f t="shared" si="3"/>
        <v/>
      </c>
      <c r="R46" s="166" t="str">
        <f t="shared" si="5"/>
        <v/>
      </c>
      <c r="S46" s="162" t="str">
        <f t="shared" si="4"/>
        <v/>
      </c>
    </row>
    <row r="47" spans="1:19" x14ac:dyDescent="0.25">
      <c r="A47" s="79">
        <v>33</v>
      </c>
      <c r="B47" s="80"/>
      <c r="C47" s="81"/>
      <c r="D47" s="82"/>
      <c r="E47" s="83"/>
      <c r="F47" s="84"/>
      <c r="G47" s="85"/>
      <c r="H47" s="84"/>
      <c r="I47" s="125"/>
      <c r="J47" s="125"/>
      <c r="K47" s="125"/>
      <c r="L47" s="86"/>
      <c r="M47" s="87"/>
      <c r="N47" s="85"/>
      <c r="O47" s="84"/>
      <c r="P47" s="24" t="str">
        <f t="shared" si="2"/>
        <v/>
      </c>
      <c r="Q47" s="25" t="str">
        <f t="shared" si="3"/>
        <v/>
      </c>
      <c r="R47" s="166" t="str">
        <f t="shared" si="5"/>
        <v/>
      </c>
      <c r="S47" s="162" t="str">
        <f t="shared" si="4"/>
        <v/>
      </c>
    </row>
    <row r="48" spans="1:19" x14ac:dyDescent="0.25">
      <c r="A48" s="79">
        <v>34</v>
      </c>
      <c r="B48" s="80"/>
      <c r="C48" s="81"/>
      <c r="D48" s="82"/>
      <c r="E48" s="83"/>
      <c r="F48" s="84"/>
      <c r="G48" s="85"/>
      <c r="H48" s="84"/>
      <c r="I48" s="125"/>
      <c r="J48" s="125"/>
      <c r="K48" s="125"/>
      <c r="L48" s="86"/>
      <c r="M48" s="87"/>
      <c r="N48" s="85"/>
      <c r="O48" s="84"/>
      <c r="P48" s="24" t="str">
        <f t="shared" si="2"/>
        <v/>
      </c>
      <c r="Q48" s="25" t="str">
        <f t="shared" si="3"/>
        <v/>
      </c>
      <c r="R48" s="166" t="str">
        <f t="shared" si="5"/>
        <v/>
      </c>
      <c r="S48" s="162" t="str">
        <f t="shared" si="4"/>
        <v/>
      </c>
    </row>
    <row r="49" spans="1:19" ht="15.75" thickBot="1" x14ac:dyDescent="0.3">
      <c r="A49" s="88">
        <v>35</v>
      </c>
      <c r="B49" s="89"/>
      <c r="C49" s="90"/>
      <c r="D49" s="91"/>
      <c r="E49" s="92"/>
      <c r="F49" s="93"/>
      <c r="G49" s="94"/>
      <c r="H49" s="93"/>
      <c r="I49" s="126"/>
      <c r="J49" s="126"/>
      <c r="K49" s="126"/>
      <c r="L49" s="95"/>
      <c r="M49" s="96"/>
      <c r="N49" s="94"/>
      <c r="O49" s="93"/>
      <c r="P49" s="26" t="str">
        <f t="shared" si="2"/>
        <v/>
      </c>
      <c r="Q49" s="27" t="str">
        <f t="shared" si="3"/>
        <v/>
      </c>
      <c r="R49" s="167" t="str">
        <f t="shared" si="5"/>
        <v/>
      </c>
      <c r="S49" s="163" t="str">
        <f t="shared" si="4"/>
        <v/>
      </c>
    </row>
    <row r="50" spans="1:19" x14ac:dyDescent="0.25">
      <c r="A50" s="70">
        <v>36</v>
      </c>
      <c r="B50" s="71"/>
      <c r="C50" s="72"/>
      <c r="D50" s="73"/>
      <c r="E50" s="74"/>
      <c r="F50" s="75"/>
      <c r="G50" s="76"/>
      <c r="H50" s="75"/>
      <c r="I50" s="124"/>
      <c r="J50" s="124"/>
      <c r="K50" s="124"/>
      <c r="L50" s="77"/>
      <c r="M50" s="78"/>
      <c r="N50" s="76"/>
      <c r="O50" s="75"/>
      <c r="P50" s="22" t="str">
        <f t="shared" si="2"/>
        <v/>
      </c>
      <c r="Q50" s="23" t="str">
        <f t="shared" si="3"/>
        <v/>
      </c>
      <c r="R50" s="165" t="str">
        <f t="shared" si="5"/>
        <v/>
      </c>
      <c r="S50" s="161" t="str">
        <f t="shared" si="4"/>
        <v/>
      </c>
    </row>
    <row r="51" spans="1:19" x14ac:dyDescent="0.25">
      <c r="A51" s="79">
        <v>37</v>
      </c>
      <c r="B51" s="80"/>
      <c r="C51" s="81"/>
      <c r="D51" s="82"/>
      <c r="E51" s="83"/>
      <c r="F51" s="84"/>
      <c r="G51" s="85"/>
      <c r="H51" s="84"/>
      <c r="I51" s="125"/>
      <c r="J51" s="125"/>
      <c r="K51" s="125"/>
      <c r="L51" s="86"/>
      <c r="M51" s="87"/>
      <c r="N51" s="85"/>
      <c r="O51" s="84"/>
      <c r="P51" s="24" t="str">
        <f t="shared" si="2"/>
        <v/>
      </c>
      <c r="Q51" s="25" t="str">
        <f t="shared" si="3"/>
        <v/>
      </c>
      <c r="R51" s="166" t="str">
        <f t="shared" si="5"/>
        <v/>
      </c>
      <c r="S51" s="162" t="str">
        <f t="shared" si="4"/>
        <v/>
      </c>
    </row>
    <row r="52" spans="1:19" x14ac:dyDescent="0.25">
      <c r="A52" s="79">
        <v>38</v>
      </c>
      <c r="B52" s="80"/>
      <c r="C52" s="81"/>
      <c r="D52" s="82"/>
      <c r="E52" s="83"/>
      <c r="F52" s="84"/>
      <c r="G52" s="85"/>
      <c r="H52" s="84"/>
      <c r="I52" s="125"/>
      <c r="J52" s="125"/>
      <c r="K52" s="125"/>
      <c r="L52" s="86"/>
      <c r="M52" s="87"/>
      <c r="N52" s="85"/>
      <c r="O52" s="84"/>
      <c r="P52" s="24" t="str">
        <f t="shared" si="2"/>
        <v/>
      </c>
      <c r="Q52" s="25" t="str">
        <f t="shared" si="3"/>
        <v/>
      </c>
      <c r="R52" s="166" t="str">
        <f t="shared" si="5"/>
        <v/>
      </c>
      <c r="S52" s="162" t="str">
        <f t="shared" si="4"/>
        <v/>
      </c>
    </row>
    <row r="53" spans="1:19" x14ac:dyDescent="0.25">
      <c r="A53" s="79">
        <v>39</v>
      </c>
      <c r="B53" s="80"/>
      <c r="C53" s="81"/>
      <c r="D53" s="82"/>
      <c r="E53" s="83"/>
      <c r="F53" s="84"/>
      <c r="G53" s="85"/>
      <c r="H53" s="84"/>
      <c r="I53" s="125"/>
      <c r="J53" s="125"/>
      <c r="K53" s="125"/>
      <c r="L53" s="86"/>
      <c r="M53" s="87"/>
      <c r="N53" s="85"/>
      <c r="O53" s="84"/>
      <c r="P53" s="24" t="str">
        <f t="shared" si="2"/>
        <v/>
      </c>
      <c r="Q53" s="25" t="str">
        <f t="shared" si="3"/>
        <v/>
      </c>
      <c r="R53" s="166" t="str">
        <f t="shared" si="5"/>
        <v/>
      </c>
      <c r="S53" s="162" t="str">
        <f t="shared" si="4"/>
        <v/>
      </c>
    </row>
    <row r="54" spans="1:19" ht="15.75" thickBot="1" x14ac:dyDescent="0.3">
      <c r="A54" s="88">
        <v>40</v>
      </c>
      <c r="B54" s="89"/>
      <c r="C54" s="90"/>
      <c r="D54" s="91"/>
      <c r="E54" s="92"/>
      <c r="F54" s="93"/>
      <c r="G54" s="94"/>
      <c r="H54" s="93"/>
      <c r="I54" s="126"/>
      <c r="J54" s="126"/>
      <c r="K54" s="126"/>
      <c r="L54" s="95"/>
      <c r="M54" s="96"/>
      <c r="N54" s="94"/>
      <c r="O54" s="93"/>
      <c r="P54" s="26" t="str">
        <f t="shared" si="2"/>
        <v/>
      </c>
      <c r="Q54" s="27" t="str">
        <f t="shared" si="3"/>
        <v/>
      </c>
      <c r="R54" s="167" t="str">
        <f t="shared" si="5"/>
        <v/>
      </c>
      <c r="S54" s="163" t="str">
        <f t="shared" si="4"/>
        <v/>
      </c>
    </row>
    <row r="56" spans="1:19" x14ac:dyDescent="0.25">
      <c r="B56" s="9" t="s">
        <v>94</v>
      </c>
      <c r="D56" s="9" t="s">
        <v>90</v>
      </c>
    </row>
    <row r="57" spans="1:19" x14ac:dyDescent="0.25">
      <c r="B57" s="9">
        <v>1</v>
      </c>
      <c r="D57" s="9" t="s">
        <v>89</v>
      </c>
    </row>
    <row r="58" spans="1:19" x14ac:dyDescent="0.25">
      <c r="B58" s="9">
        <v>2</v>
      </c>
      <c r="D58" s="9" t="s">
        <v>91</v>
      </c>
    </row>
    <row r="59" spans="1:19" x14ac:dyDescent="0.25">
      <c r="A59" s="32"/>
      <c r="B59" s="9">
        <v>3</v>
      </c>
      <c r="D59" s="9" t="s">
        <v>115</v>
      </c>
    </row>
  </sheetData>
  <sheetProtection password="D2A5" sheet="1" objects="1" scenarios="1" formatColumns="0" formatRows="0"/>
  <conditionalFormatting sqref="E15:O54">
    <cfRule type="expression" dxfId="4" priority="5" stopIfTrue="1">
      <formula>E15&gt;E$11</formula>
    </cfRule>
  </conditionalFormatting>
  <conditionalFormatting sqref="N1 P1 D6 E5">
    <cfRule type="containsBlanks" dxfId="3" priority="4" stopIfTrue="1">
      <formula>LEN(TRIM(D1))=0</formula>
    </cfRule>
  </conditionalFormatting>
  <conditionalFormatting sqref="C15:C54">
    <cfRule type="expression" dxfId="2" priority="10">
      <formula>AND(SUM($D15:$O15)&lt;&gt;0,$C15="")</formula>
    </cfRule>
  </conditionalFormatting>
  <conditionalFormatting sqref="D15:O54">
    <cfRule type="expression" dxfId="1" priority="11" stopIfTrue="1">
      <formula>AND($B15&lt;&gt;"",$C15="да",$D15="")</formula>
    </cfRule>
    <cfRule type="expression" dxfId="0" priority="12" stopIfTrue="1">
      <formula>AND(SUM($D15)=0,COUNTA($E15:$O15)&gt;0)</formula>
    </cfRule>
  </conditionalFormatting>
  <dataValidations count="5">
    <dataValidation allowBlank="1" prompt="Укажите класс с литерой (если есть)" sqref="N1"/>
    <dataValidation allowBlank="1" showInputMessage="1" showErrorMessage="1" prompt="Укажите наименование образовательной организации, например, СОШ №3" sqref="P1"/>
    <dataValidation type="whole" allowBlank="1" showInputMessage="1" showErrorMessage="1" sqref="E15:O54">
      <formula1>0</formula1>
      <formula2>E$11</formula2>
    </dataValidation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$S$3:$S$9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S59"/>
  <sheetViews>
    <sheetView tabSelected="1" view="pageBreakPreview" topLeftCell="A7" zoomScale="85" zoomScaleSheetLayoutView="85" workbookViewId="0">
      <selection activeCell="B15" sqref="B15:B37"/>
    </sheetView>
  </sheetViews>
  <sheetFormatPr defaultRowHeight="15" x14ac:dyDescent="0.25"/>
  <cols>
    <col min="1" max="1" width="9.140625" style="9"/>
    <col min="2" max="2" width="19.140625" style="9" customWidth="1"/>
    <col min="3" max="3" width="8.28515625" style="9" hidden="1" customWidth="1"/>
    <col min="4" max="4" width="7.5703125" style="9" customWidth="1"/>
    <col min="5" max="15" width="6.140625" style="9" customWidth="1"/>
    <col min="16" max="16" width="9.7109375" style="9" customWidth="1"/>
    <col min="17" max="17" width="12.5703125" style="9" customWidth="1"/>
    <col min="18" max="18" width="17.7109375" style="9" customWidth="1"/>
    <col min="19" max="19" width="12.7109375" style="9" hidden="1" customWidth="1"/>
    <col min="20" max="16384" width="9.140625" style="9"/>
  </cols>
  <sheetData>
    <row r="1" spans="1:19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68" t="s">
        <v>135</v>
      </c>
      <c r="N1" s="100" t="s">
        <v>139</v>
      </c>
      <c r="O1" s="33" t="s">
        <v>16</v>
      </c>
      <c r="P1" s="101" t="s">
        <v>140</v>
      </c>
      <c r="R1" s="37" t="s">
        <v>0</v>
      </c>
    </row>
    <row r="2" spans="1:19" x14ac:dyDescent="0.25">
      <c r="A2" s="34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S2" s="9" t="s">
        <v>8</v>
      </c>
    </row>
    <row r="3" spans="1:19" x14ac:dyDescent="0.25">
      <c r="A3" s="33"/>
      <c r="B3" s="33"/>
      <c r="C3" s="35"/>
      <c r="D3" s="35" t="s">
        <v>5</v>
      </c>
      <c r="E3" s="36" t="s">
        <v>134</v>
      </c>
      <c r="F3" s="36"/>
      <c r="G3" s="36"/>
      <c r="H3" s="36"/>
      <c r="I3" s="122"/>
      <c r="J3" s="122"/>
      <c r="K3" s="122"/>
      <c r="L3" s="33"/>
      <c r="M3" s="33"/>
      <c r="N3" s="33"/>
      <c r="O3" s="33"/>
      <c r="P3" s="33"/>
      <c r="Q3" s="33"/>
      <c r="R3" s="33"/>
      <c r="S3" s="9" t="s">
        <v>24</v>
      </c>
    </row>
    <row r="4" spans="1:19" x14ac:dyDescent="0.25">
      <c r="A4" s="34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9" t="s">
        <v>109</v>
      </c>
    </row>
    <row r="5" spans="1:19" x14ac:dyDescent="0.25">
      <c r="A5" s="45"/>
      <c r="B5" s="45"/>
      <c r="C5" s="45"/>
      <c r="D5" s="35" t="s">
        <v>108</v>
      </c>
      <c r="E5" s="99" t="s">
        <v>141</v>
      </c>
      <c r="F5" s="36"/>
      <c r="G5" s="36"/>
      <c r="H5" s="36"/>
      <c r="I5" s="122"/>
      <c r="J5" s="122"/>
      <c r="K5" s="122"/>
      <c r="L5" s="33"/>
      <c r="M5" s="33"/>
      <c r="N5" s="33"/>
      <c r="O5" s="33"/>
      <c r="P5" s="11" t="s">
        <v>14</v>
      </c>
      <c r="Q5" s="11" t="s">
        <v>99</v>
      </c>
      <c r="S5" s="9" t="s">
        <v>110</v>
      </c>
    </row>
    <row r="6" spans="1:19" x14ac:dyDescent="0.25">
      <c r="A6" s="12"/>
      <c r="B6" s="60" t="s">
        <v>8</v>
      </c>
      <c r="D6" s="99" t="s">
        <v>24</v>
      </c>
      <c r="E6" s="10"/>
      <c r="F6" s="10"/>
      <c r="P6" s="13"/>
      <c r="Q6" s="13"/>
      <c r="S6" s="9" t="s">
        <v>111</v>
      </c>
    </row>
    <row r="7" spans="1:19" x14ac:dyDescent="0.25">
      <c r="A7" s="14"/>
      <c r="B7" s="9" t="s">
        <v>11</v>
      </c>
      <c r="P7" s="120">
        <v>10</v>
      </c>
      <c r="Q7" s="13" t="s">
        <v>100</v>
      </c>
      <c r="S7" s="9" t="s">
        <v>112</v>
      </c>
    </row>
    <row r="8" spans="1:19" x14ac:dyDescent="0.25">
      <c r="A8" s="14"/>
      <c r="B8" s="9" t="s">
        <v>15</v>
      </c>
      <c r="P8" s="120">
        <v>7</v>
      </c>
      <c r="Q8" s="13" t="s">
        <v>101</v>
      </c>
      <c r="S8" s="9" t="s">
        <v>113</v>
      </c>
    </row>
    <row r="9" spans="1:19" x14ac:dyDescent="0.25">
      <c r="A9" s="14"/>
      <c r="B9" s="16" t="s">
        <v>12</v>
      </c>
      <c r="P9" s="120">
        <v>4</v>
      </c>
      <c r="Q9" s="13" t="s">
        <v>102</v>
      </c>
      <c r="S9" s="9" t="s">
        <v>114</v>
      </c>
    </row>
    <row r="10" spans="1:19" x14ac:dyDescent="0.25">
      <c r="A10" s="14"/>
      <c r="B10" s="9" t="s">
        <v>83</v>
      </c>
      <c r="P10" s="15">
        <v>0</v>
      </c>
      <c r="Q10" s="13" t="s">
        <v>103</v>
      </c>
      <c r="R10" s="17"/>
      <c r="S10" s="17"/>
    </row>
    <row r="11" spans="1:19" x14ac:dyDescent="0.25">
      <c r="A11" s="12"/>
      <c r="B11" s="13"/>
      <c r="C11" s="13"/>
      <c r="D11" s="11" t="s">
        <v>13</v>
      </c>
      <c r="E11" s="51">
        <v>1</v>
      </c>
      <c r="F11" s="51">
        <v>1</v>
      </c>
      <c r="G11" s="51">
        <v>1</v>
      </c>
      <c r="H11" s="51">
        <v>1</v>
      </c>
      <c r="I11" s="51">
        <v>1</v>
      </c>
      <c r="J11" s="51">
        <v>1</v>
      </c>
      <c r="K11" s="51">
        <v>1</v>
      </c>
      <c r="L11" s="51">
        <v>1</v>
      </c>
      <c r="M11" s="51">
        <v>1</v>
      </c>
      <c r="N11" s="51">
        <v>1</v>
      </c>
      <c r="O11" s="51">
        <v>1</v>
      </c>
      <c r="R11" s="17"/>
      <c r="S11" s="18" t="s">
        <v>17</v>
      </c>
    </row>
    <row r="12" spans="1:19" x14ac:dyDescent="0.25">
      <c r="A12" s="12"/>
      <c r="B12" s="13"/>
      <c r="C12" s="13"/>
      <c r="D12" s="11" t="s">
        <v>116</v>
      </c>
      <c r="E12" s="52">
        <f t="shared" ref="E12:O12" si="0">IF(COUNTIF($D$15:$D$54,"&gt;0")=0,"",SUMIFS(E$15:E$54,$D$15:$D$54,"&gt;0")/COUNTIF($D$15:$D$54,"&gt;0"))</f>
        <v>0.36363636363636365</v>
      </c>
      <c r="F12" s="52">
        <f t="shared" si="0"/>
        <v>1</v>
      </c>
      <c r="G12" s="52">
        <f t="shared" si="0"/>
        <v>9.0909090909090912E-2</v>
      </c>
      <c r="H12" s="52">
        <f t="shared" si="0"/>
        <v>9.0909090909090912E-2</v>
      </c>
      <c r="I12" s="52">
        <f t="shared" si="0"/>
        <v>0.72727272727272729</v>
      </c>
      <c r="J12" s="52">
        <f t="shared" si="0"/>
        <v>0.54545454545454541</v>
      </c>
      <c r="K12" s="52">
        <f t="shared" si="0"/>
        <v>0.27272727272727271</v>
      </c>
      <c r="L12" s="52">
        <f t="shared" si="0"/>
        <v>0.54545454545454541</v>
      </c>
      <c r="M12" s="52">
        <f t="shared" si="0"/>
        <v>0</v>
      </c>
      <c r="N12" s="52">
        <f t="shared" si="0"/>
        <v>0</v>
      </c>
      <c r="O12" s="52">
        <f t="shared" si="0"/>
        <v>0.45454545454545453</v>
      </c>
      <c r="R12" s="17"/>
      <c r="S12" s="18"/>
    </row>
    <row r="13" spans="1:19" ht="15.75" thickBot="1" x14ac:dyDescent="0.3">
      <c r="A13" s="12"/>
      <c r="B13" s="54"/>
      <c r="C13" s="54"/>
      <c r="D13" s="55" t="s">
        <v>117</v>
      </c>
      <c r="E13" s="53">
        <f>IF(COUNTIF($D$15:$D$54,"&gt;0")=0,"",E12/E11)</f>
        <v>0.36363636363636365</v>
      </c>
      <c r="F13" s="53">
        <f t="shared" ref="F13:N13" si="1">IF(COUNTIF($D$15:$D$54,"&gt;0")=0,"",F12/F11)</f>
        <v>1</v>
      </c>
      <c r="G13" s="53">
        <f t="shared" si="1"/>
        <v>9.0909090909090912E-2</v>
      </c>
      <c r="H13" s="53">
        <f t="shared" si="1"/>
        <v>9.0909090909090912E-2</v>
      </c>
      <c r="I13" s="53">
        <f t="shared" si="1"/>
        <v>0.72727272727272729</v>
      </c>
      <c r="J13" s="53">
        <f t="shared" si="1"/>
        <v>0.54545454545454541</v>
      </c>
      <c r="K13" s="53">
        <f t="shared" si="1"/>
        <v>0.27272727272727271</v>
      </c>
      <c r="L13" s="53">
        <f t="shared" si="1"/>
        <v>0.54545454545454541</v>
      </c>
      <c r="M13" s="53">
        <f t="shared" si="1"/>
        <v>0</v>
      </c>
      <c r="N13" s="53">
        <f t="shared" si="1"/>
        <v>0</v>
      </c>
      <c r="O13" s="53">
        <f>IF(COUNTIF($D$15:$D$54,"&gt;0")=0,"",O12/O11)</f>
        <v>0.45454545454545453</v>
      </c>
      <c r="R13" s="17"/>
      <c r="S13" s="18"/>
    </row>
    <row r="14" spans="1:19" ht="60.75" thickBot="1" x14ac:dyDescent="0.3">
      <c r="A14" s="56" t="s">
        <v>1</v>
      </c>
      <c r="B14" s="57" t="s">
        <v>2</v>
      </c>
      <c r="C14" s="58" t="s">
        <v>10</v>
      </c>
      <c r="D14" s="59" t="s">
        <v>3</v>
      </c>
      <c r="E14" s="46">
        <v>1</v>
      </c>
      <c r="F14" s="47">
        <v>2</v>
      </c>
      <c r="G14" s="48">
        <v>3</v>
      </c>
      <c r="H14" s="47">
        <v>4</v>
      </c>
      <c r="I14" s="123">
        <v>5</v>
      </c>
      <c r="J14" s="123">
        <v>6</v>
      </c>
      <c r="K14" s="123">
        <v>7</v>
      </c>
      <c r="L14" s="49">
        <v>8</v>
      </c>
      <c r="M14" s="50">
        <v>9</v>
      </c>
      <c r="N14" s="48">
        <v>10</v>
      </c>
      <c r="O14" s="47">
        <v>11</v>
      </c>
      <c r="P14" s="19" t="s">
        <v>4</v>
      </c>
      <c r="Q14" s="20" t="str">
        <f>Q5</f>
        <v>Оценка</v>
      </c>
      <c r="R14" s="164" t="s">
        <v>93</v>
      </c>
      <c r="S14" s="21" t="s">
        <v>92</v>
      </c>
    </row>
    <row r="15" spans="1:19" ht="15.75" thickBot="1" x14ac:dyDescent="0.3">
      <c r="A15" s="70">
        <v>1</v>
      </c>
      <c r="B15" s="174"/>
      <c r="C15" s="72"/>
      <c r="D15" s="73"/>
      <c r="E15" s="74"/>
      <c r="F15" s="75"/>
      <c r="G15" s="76"/>
      <c r="H15" s="75"/>
      <c r="I15" s="124"/>
      <c r="J15" s="124"/>
      <c r="K15" s="124"/>
      <c r="L15" s="77"/>
      <c r="M15" s="78"/>
      <c r="N15" s="76"/>
      <c r="O15" s="75"/>
      <c r="P15" s="22" t="str">
        <f t="shared" ref="P15:P54" si="2">IF(SUM(D15)&gt;0,SUM(E15:O15),"")</f>
        <v/>
      </c>
      <c r="Q15" s="23" t="str">
        <f t="shared" ref="Q15:Q54" si="3">IF(SUM(D15)&gt;0,IF(P15&gt;=$P$7,$Q$7,IF(P15&gt;=$P$8,$Q$8,IF(P15&gt;=$P$9,$Q$9,$Q$10))),"")</f>
        <v/>
      </c>
      <c r="R15" s="165" t="str">
        <f>IF(B15="","",IF(AND(SUM($D15)=0,COUNTA($E15:$O15)&gt;0),$D$57,IF(OR(E15&gt;E$11,F15&gt;F$11,G15&gt;G$11,H15&gt;H$11,I15&gt;I$11,J15&gt;J$11,K15&gt;K$11,L15&gt;L$11,M15&gt;M$11,N15&gt;N$11,O15&gt;O$11),$D$58,IF(AND($D15="",$C15="да"),$D$59,"нет"))))</f>
        <v/>
      </c>
      <c r="S15" s="161" t="str">
        <f>IF(R15="","",IF(R15="нет",0,1))</f>
        <v/>
      </c>
    </row>
    <row r="16" spans="1:19" ht="15.75" thickBot="1" x14ac:dyDescent="0.3">
      <c r="A16" s="79">
        <v>2</v>
      </c>
      <c r="B16" s="175"/>
      <c r="C16" s="81"/>
      <c r="D16" s="82">
        <v>2</v>
      </c>
      <c r="E16" s="83">
        <v>1</v>
      </c>
      <c r="F16" s="84">
        <v>1</v>
      </c>
      <c r="G16" s="85"/>
      <c r="H16" s="84"/>
      <c r="I16" s="125">
        <v>1</v>
      </c>
      <c r="J16" s="125"/>
      <c r="K16" s="125"/>
      <c r="L16" s="86">
        <v>1</v>
      </c>
      <c r="M16" s="87"/>
      <c r="N16" s="85"/>
      <c r="O16" s="84">
        <v>1</v>
      </c>
      <c r="P16" s="24">
        <f t="shared" si="2"/>
        <v>5</v>
      </c>
      <c r="Q16" s="25" t="str">
        <f t="shared" si="3"/>
        <v>"3"</v>
      </c>
      <c r="R16" s="166" t="str">
        <f t="shared" ref="R16:R54" si="4">IF(B16="","",IF(AND(SUM($D16)=0,COUNTA($E16:$O16)&gt;0),$D$57,IF(OR(E16&gt;E$11,F16&gt;F$11,G16&gt;G$11,H16&gt;H$11,I16&gt;I$11,J16&gt;J$11,K16&gt;K$11,L16&gt;L$11,M16&gt;M$11,N16&gt;N$11,O16&gt;O$11),$D$58,IF(AND($D16="",$C16="да"),$D$59,"нет"))))</f>
        <v/>
      </c>
      <c r="S16" s="162" t="str">
        <f t="shared" ref="S16:S39" si="5">IF(R16="","",IF(R16="нет",0,1))</f>
        <v/>
      </c>
    </row>
    <row r="17" spans="1:19" ht="15.75" thickBot="1" x14ac:dyDescent="0.3">
      <c r="A17" s="79">
        <v>3</v>
      </c>
      <c r="B17" s="175"/>
      <c r="C17" s="81"/>
      <c r="D17" s="82">
        <v>3</v>
      </c>
      <c r="E17" s="83"/>
      <c r="F17" s="84">
        <v>1</v>
      </c>
      <c r="G17" s="85"/>
      <c r="H17" s="84"/>
      <c r="I17" s="125">
        <v>1</v>
      </c>
      <c r="J17" s="125"/>
      <c r="K17" s="125"/>
      <c r="L17" s="86">
        <v>1</v>
      </c>
      <c r="M17" s="87"/>
      <c r="N17" s="85"/>
      <c r="O17" s="84"/>
      <c r="P17" s="24">
        <f t="shared" si="2"/>
        <v>3</v>
      </c>
      <c r="Q17" s="25" t="str">
        <f t="shared" si="3"/>
        <v>"2"</v>
      </c>
      <c r="R17" s="166" t="str">
        <f t="shared" si="4"/>
        <v/>
      </c>
      <c r="S17" s="162" t="str">
        <f t="shared" si="5"/>
        <v/>
      </c>
    </row>
    <row r="18" spans="1:19" ht="15.75" thickBot="1" x14ac:dyDescent="0.3">
      <c r="A18" s="79">
        <v>4</v>
      </c>
      <c r="B18" s="175"/>
      <c r="C18" s="81"/>
      <c r="D18" s="82">
        <v>1</v>
      </c>
      <c r="E18" s="83"/>
      <c r="F18" s="84">
        <v>1</v>
      </c>
      <c r="G18" s="85"/>
      <c r="H18" s="84"/>
      <c r="I18" s="125">
        <v>1</v>
      </c>
      <c r="J18" s="125">
        <v>1</v>
      </c>
      <c r="K18" s="125">
        <v>1</v>
      </c>
      <c r="L18" s="86"/>
      <c r="M18" s="87"/>
      <c r="N18" s="85"/>
      <c r="O18" s="84"/>
      <c r="P18" s="24">
        <f t="shared" si="2"/>
        <v>4</v>
      </c>
      <c r="Q18" s="25" t="str">
        <f t="shared" si="3"/>
        <v>"3"</v>
      </c>
      <c r="R18" s="166" t="str">
        <f t="shared" si="4"/>
        <v/>
      </c>
      <c r="S18" s="162" t="str">
        <f t="shared" si="5"/>
        <v/>
      </c>
    </row>
    <row r="19" spans="1:19" ht="15.75" thickBot="1" x14ac:dyDescent="0.3">
      <c r="A19" s="88">
        <v>5</v>
      </c>
      <c r="B19" s="175"/>
      <c r="C19" s="90"/>
      <c r="D19" s="91">
        <v>1</v>
      </c>
      <c r="E19" s="92"/>
      <c r="F19" s="93">
        <v>1</v>
      </c>
      <c r="G19" s="94"/>
      <c r="H19" s="93"/>
      <c r="I19" s="126"/>
      <c r="J19" s="126">
        <v>1</v>
      </c>
      <c r="K19" s="126">
        <v>1</v>
      </c>
      <c r="L19" s="95"/>
      <c r="M19" s="96"/>
      <c r="N19" s="94"/>
      <c r="O19" s="93">
        <v>1</v>
      </c>
      <c r="P19" s="26">
        <f t="shared" si="2"/>
        <v>4</v>
      </c>
      <c r="Q19" s="27" t="str">
        <f t="shared" si="3"/>
        <v>"3"</v>
      </c>
      <c r="R19" s="167" t="str">
        <f t="shared" si="4"/>
        <v/>
      </c>
      <c r="S19" s="163" t="str">
        <f t="shared" si="5"/>
        <v/>
      </c>
    </row>
    <row r="20" spans="1:19" ht="15.75" thickBot="1" x14ac:dyDescent="0.3">
      <c r="A20" s="97">
        <v>6</v>
      </c>
      <c r="B20" s="175"/>
      <c r="C20" s="72"/>
      <c r="D20" s="73"/>
      <c r="E20" s="74"/>
      <c r="F20" s="75"/>
      <c r="G20" s="76"/>
      <c r="H20" s="75"/>
      <c r="I20" s="124"/>
      <c r="J20" s="124"/>
      <c r="K20" s="124"/>
      <c r="L20" s="77"/>
      <c r="M20" s="78"/>
      <c r="N20" s="76"/>
      <c r="O20" s="75"/>
      <c r="P20" s="28" t="str">
        <f t="shared" si="2"/>
        <v/>
      </c>
      <c r="Q20" s="29" t="str">
        <f t="shared" si="3"/>
        <v/>
      </c>
      <c r="R20" s="165" t="str">
        <f t="shared" si="4"/>
        <v/>
      </c>
      <c r="S20" s="161" t="str">
        <f t="shared" si="5"/>
        <v/>
      </c>
    </row>
    <row r="21" spans="1:19" ht="15.75" thickBot="1" x14ac:dyDescent="0.3">
      <c r="A21" s="79">
        <v>7</v>
      </c>
      <c r="B21" s="175"/>
      <c r="C21" s="81"/>
      <c r="D21" s="82">
        <v>2</v>
      </c>
      <c r="E21" s="83"/>
      <c r="F21" s="84">
        <v>1</v>
      </c>
      <c r="G21" s="85"/>
      <c r="H21" s="84"/>
      <c r="I21" s="125">
        <v>1</v>
      </c>
      <c r="J21" s="125"/>
      <c r="K21" s="125"/>
      <c r="L21" s="86">
        <v>1</v>
      </c>
      <c r="M21" s="87"/>
      <c r="N21" s="85"/>
      <c r="O21" s="84"/>
      <c r="P21" s="24">
        <f t="shared" si="2"/>
        <v>3</v>
      </c>
      <c r="Q21" s="25" t="str">
        <f t="shared" si="3"/>
        <v>"2"</v>
      </c>
      <c r="R21" s="166" t="str">
        <f t="shared" si="4"/>
        <v/>
      </c>
      <c r="S21" s="162" t="str">
        <f t="shared" si="5"/>
        <v/>
      </c>
    </row>
    <row r="22" spans="1:19" ht="15.75" thickBot="1" x14ac:dyDescent="0.3">
      <c r="A22" s="79">
        <v>8</v>
      </c>
      <c r="B22" s="175"/>
      <c r="C22" s="81"/>
      <c r="D22" s="82"/>
      <c r="E22" s="83"/>
      <c r="F22" s="84"/>
      <c r="G22" s="85"/>
      <c r="H22" s="84"/>
      <c r="I22" s="125"/>
      <c r="J22" s="125"/>
      <c r="K22" s="125"/>
      <c r="L22" s="86"/>
      <c r="M22" s="87"/>
      <c r="N22" s="85"/>
      <c r="O22" s="84"/>
      <c r="P22" s="24" t="str">
        <f t="shared" si="2"/>
        <v/>
      </c>
      <c r="Q22" s="25" t="str">
        <f t="shared" si="3"/>
        <v/>
      </c>
      <c r="R22" s="166" t="str">
        <f t="shared" si="4"/>
        <v/>
      </c>
      <c r="S22" s="162" t="str">
        <f t="shared" si="5"/>
        <v/>
      </c>
    </row>
    <row r="23" spans="1:19" ht="15.75" thickBot="1" x14ac:dyDescent="0.3">
      <c r="A23" s="79">
        <v>9</v>
      </c>
      <c r="B23" s="175"/>
      <c r="C23" s="81"/>
      <c r="D23" s="82"/>
      <c r="E23" s="83"/>
      <c r="F23" s="84"/>
      <c r="G23" s="85"/>
      <c r="H23" s="84"/>
      <c r="I23" s="125"/>
      <c r="J23" s="125"/>
      <c r="K23" s="125"/>
      <c r="L23" s="86"/>
      <c r="M23" s="87"/>
      <c r="N23" s="85"/>
      <c r="O23" s="84"/>
      <c r="P23" s="24" t="str">
        <f t="shared" si="2"/>
        <v/>
      </c>
      <c r="Q23" s="25" t="str">
        <f t="shared" si="3"/>
        <v/>
      </c>
      <c r="R23" s="166" t="str">
        <f t="shared" si="4"/>
        <v/>
      </c>
      <c r="S23" s="162" t="str">
        <f t="shared" si="5"/>
        <v/>
      </c>
    </row>
    <row r="24" spans="1:19" ht="15.75" thickBot="1" x14ac:dyDescent="0.3">
      <c r="A24" s="98">
        <v>10</v>
      </c>
      <c r="B24" s="175"/>
      <c r="C24" s="90"/>
      <c r="D24" s="91"/>
      <c r="E24" s="92"/>
      <c r="F24" s="93"/>
      <c r="G24" s="94"/>
      <c r="H24" s="93"/>
      <c r="I24" s="126"/>
      <c r="J24" s="126"/>
      <c r="K24" s="126"/>
      <c r="L24" s="95"/>
      <c r="M24" s="96"/>
      <c r="N24" s="94"/>
      <c r="O24" s="93"/>
      <c r="P24" s="30" t="str">
        <f t="shared" si="2"/>
        <v/>
      </c>
      <c r="Q24" s="31" t="str">
        <f t="shared" si="3"/>
        <v/>
      </c>
      <c r="R24" s="167" t="str">
        <f t="shared" si="4"/>
        <v/>
      </c>
      <c r="S24" s="163" t="str">
        <f t="shared" si="5"/>
        <v/>
      </c>
    </row>
    <row r="25" spans="1:19" ht="15.75" thickBot="1" x14ac:dyDescent="0.3">
      <c r="A25" s="70">
        <v>11</v>
      </c>
      <c r="B25" s="175"/>
      <c r="C25" s="72"/>
      <c r="D25" s="73"/>
      <c r="E25" s="74"/>
      <c r="F25" s="75"/>
      <c r="G25" s="76"/>
      <c r="H25" s="75"/>
      <c r="I25" s="124"/>
      <c r="J25" s="124"/>
      <c r="K25" s="124"/>
      <c r="L25" s="77"/>
      <c r="M25" s="78"/>
      <c r="N25" s="76"/>
      <c r="O25" s="75"/>
      <c r="P25" s="22" t="str">
        <f t="shared" si="2"/>
        <v/>
      </c>
      <c r="Q25" s="23" t="str">
        <f t="shared" si="3"/>
        <v/>
      </c>
      <c r="R25" s="165" t="str">
        <f t="shared" si="4"/>
        <v/>
      </c>
      <c r="S25" s="161" t="str">
        <f t="shared" si="5"/>
        <v/>
      </c>
    </row>
    <row r="26" spans="1:19" ht="15.75" thickBot="1" x14ac:dyDescent="0.3">
      <c r="A26" s="79">
        <v>12</v>
      </c>
      <c r="B26" s="175"/>
      <c r="C26" s="81"/>
      <c r="D26" s="82">
        <v>3</v>
      </c>
      <c r="E26" s="83">
        <v>1</v>
      </c>
      <c r="F26" s="84">
        <v>1</v>
      </c>
      <c r="G26" s="85">
        <v>1</v>
      </c>
      <c r="H26" s="84">
        <v>1</v>
      </c>
      <c r="I26" s="125">
        <v>1</v>
      </c>
      <c r="J26" s="125">
        <v>1</v>
      </c>
      <c r="K26" s="125"/>
      <c r="L26" s="86"/>
      <c r="M26" s="87"/>
      <c r="N26" s="85"/>
      <c r="O26" s="84">
        <v>1</v>
      </c>
      <c r="P26" s="24">
        <f t="shared" si="2"/>
        <v>7</v>
      </c>
      <c r="Q26" s="25" t="str">
        <f t="shared" si="3"/>
        <v>"4"</v>
      </c>
      <c r="R26" s="166" t="str">
        <f t="shared" si="4"/>
        <v/>
      </c>
      <c r="S26" s="162" t="str">
        <f t="shared" si="5"/>
        <v/>
      </c>
    </row>
    <row r="27" spans="1:19" ht="15.75" thickBot="1" x14ac:dyDescent="0.3">
      <c r="A27" s="79">
        <v>13</v>
      </c>
      <c r="B27" s="175"/>
      <c r="C27" s="81"/>
      <c r="D27" s="82"/>
      <c r="E27" s="83"/>
      <c r="F27" s="84"/>
      <c r="G27" s="85"/>
      <c r="H27" s="84"/>
      <c r="I27" s="125"/>
      <c r="J27" s="125"/>
      <c r="K27" s="125"/>
      <c r="L27" s="86"/>
      <c r="M27" s="87"/>
      <c r="N27" s="85"/>
      <c r="O27" s="84"/>
      <c r="P27" s="24" t="str">
        <f t="shared" si="2"/>
        <v/>
      </c>
      <c r="Q27" s="25" t="str">
        <f t="shared" si="3"/>
        <v/>
      </c>
      <c r="R27" s="166" t="str">
        <f t="shared" si="4"/>
        <v/>
      </c>
      <c r="S27" s="162" t="str">
        <f t="shared" si="5"/>
        <v/>
      </c>
    </row>
    <row r="28" spans="1:19" ht="15.75" thickBot="1" x14ac:dyDescent="0.3">
      <c r="A28" s="79">
        <v>14</v>
      </c>
      <c r="B28" s="175"/>
      <c r="C28" s="81"/>
      <c r="D28" s="82"/>
      <c r="E28" s="83"/>
      <c r="F28" s="84"/>
      <c r="G28" s="85"/>
      <c r="H28" s="84"/>
      <c r="I28" s="125"/>
      <c r="J28" s="125"/>
      <c r="K28" s="125"/>
      <c r="L28" s="86"/>
      <c r="M28" s="87"/>
      <c r="N28" s="85"/>
      <c r="O28" s="84"/>
      <c r="P28" s="24" t="str">
        <f t="shared" si="2"/>
        <v/>
      </c>
      <c r="Q28" s="25" t="str">
        <f t="shared" si="3"/>
        <v/>
      </c>
      <c r="R28" s="166" t="str">
        <f t="shared" si="4"/>
        <v/>
      </c>
      <c r="S28" s="162" t="str">
        <f t="shared" si="5"/>
        <v/>
      </c>
    </row>
    <row r="29" spans="1:19" ht="15.75" thickBot="1" x14ac:dyDescent="0.3">
      <c r="A29" s="88">
        <v>15</v>
      </c>
      <c r="B29" s="175"/>
      <c r="C29" s="90"/>
      <c r="D29" s="91">
        <v>4</v>
      </c>
      <c r="E29" s="92"/>
      <c r="F29" s="93">
        <v>1</v>
      </c>
      <c r="G29" s="94"/>
      <c r="H29" s="93"/>
      <c r="I29" s="126">
        <v>1</v>
      </c>
      <c r="J29" s="126">
        <v>1</v>
      </c>
      <c r="K29" s="126"/>
      <c r="L29" s="95"/>
      <c r="M29" s="96"/>
      <c r="N29" s="94"/>
      <c r="O29" s="93"/>
      <c r="P29" s="26">
        <f t="shared" si="2"/>
        <v>3</v>
      </c>
      <c r="Q29" s="27" t="str">
        <f t="shared" si="3"/>
        <v>"2"</v>
      </c>
      <c r="R29" s="167" t="str">
        <f t="shared" si="4"/>
        <v/>
      </c>
      <c r="S29" s="163" t="str">
        <f t="shared" si="5"/>
        <v/>
      </c>
    </row>
    <row r="30" spans="1:19" ht="15.75" thickBot="1" x14ac:dyDescent="0.3">
      <c r="A30" s="97">
        <v>16</v>
      </c>
      <c r="B30" s="175"/>
      <c r="C30" s="72"/>
      <c r="D30" s="73"/>
      <c r="E30" s="74"/>
      <c r="F30" s="75"/>
      <c r="G30" s="76"/>
      <c r="H30" s="75"/>
      <c r="I30" s="124"/>
      <c r="J30" s="124"/>
      <c r="K30" s="124"/>
      <c r="L30" s="77"/>
      <c r="M30" s="78"/>
      <c r="N30" s="76"/>
      <c r="O30" s="75"/>
      <c r="P30" s="28" t="str">
        <f t="shared" si="2"/>
        <v/>
      </c>
      <c r="Q30" s="29" t="str">
        <f t="shared" si="3"/>
        <v/>
      </c>
      <c r="R30" s="165" t="str">
        <f t="shared" si="4"/>
        <v/>
      </c>
      <c r="S30" s="161" t="str">
        <f t="shared" si="5"/>
        <v/>
      </c>
    </row>
    <row r="31" spans="1:19" ht="15.75" thickBot="1" x14ac:dyDescent="0.3">
      <c r="A31" s="79">
        <v>17</v>
      </c>
      <c r="B31" s="175"/>
      <c r="C31" s="81"/>
      <c r="D31" s="82">
        <v>3</v>
      </c>
      <c r="E31" s="83">
        <v>1</v>
      </c>
      <c r="F31" s="84">
        <v>1</v>
      </c>
      <c r="G31" s="85"/>
      <c r="H31" s="84"/>
      <c r="I31" s="125">
        <v>1</v>
      </c>
      <c r="J31" s="125"/>
      <c r="K31" s="125"/>
      <c r="L31" s="86">
        <v>1</v>
      </c>
      <c r="M31" s="87"/>
      <c r="N31" s="85"/>
      <c r="O31" s="84"/>
      <c r="P31" s="24">
        <f t="shared" si="2"/>
        <v>4</v>
      </c>
      <c r="Q31" s="25" t="str">
        <f t="shared" si="3"/>
        <v>"3"</v>
      </c>
      <c r="R31" s="166" t="str">
        <f t="shared" si="4"/>
        <v/>
      </c>
      <c r="S31" s="162" t="str">
        <f t="shared" si="5"/>
        <v/>
      </c>
    </row>
    <row r="32" spans="1:19" ht="15.75" thickBot="1" x14ac:dyDescent="0.3">
      <c r="A32" s="79">
        <v>18</v>
      </c>
      <c r="B32" s="175"/>
      <c r="C32" s="81"/>
      <c r="D32" s="82"/>
      <c r="E32" s="83"/>
      <c r="F32" s="84"/>
      <c r="G32" s="85"/>
      <c r="H32" s="84"/>
      <c r="I32" s="125"/>
      <c r="J32" s="125"/>
      <c r="K32" s="125"/>
      <c r="L32" s="86"/>
      <c r="M32" s="87"/>
      <c r="N32" s="85"/>
      <c r="O32" s="84"/>
      <c r="P32" s="24" t="str">
        <f t="shared" si="2"/>
        <v/>
      </c>
      <c r="Q32" s="25" t="str">
        <f t="shared" si="3"/>
        <v/>
      </c>
      <c r="R32" s="166" t="str">
        <f t="shared" si="4"/>
        <v/>
      </c>
      <c r="S32" s="162" t="str">
        <f t="shared" si="5"/>
        <v/>
      </c>
    </row>
    <row r="33" spans="1:19" ht="15.75" thickBot="1" x14ac:dyDescent="0.3">
      <c r="A33" s="79">
        <v>19</v>
      </c>
      <c r="B33" s="175"/>
      <c r="C33" s="81"/>
      <c r="D33" s="82">
        <v>4</v>
      </c>
      <c r="E33" s="83">
        <v>1</v>
      </c>
      <c r="F33" s="84">
        <v>1</v>
      </c>
      <c r="G33" s="85"/>
      <c r="H33" s="84"/>
      <c r="I33" s="125">
        <v>1</v>
      </c>
      <c r="J33" s="125">
        <v>1</v>
      </c>
      <c r="K33" s="125"/>
      <c r="L33" s="86">
        <v>1</v>
      </c>
      <c r="M33" s="87"/>
      <c r="N33" s="85"/>
      <c r="O33" s="84">
        <v>1</v>
      </c>
      <c r="P33" s="24">
        <f t="shared" si="2"/>
        <v>6</v>
      </c>
      <c r="Q33" s="25" t="str">
        <f t="shared" si="3"/>
        <v>"3"</v>
      </c>
      <c r="R33" s="166" t="str">
        <f t="shared" si="4"/>
        <v/>
      </c>
      <c r="S33" s="162" t="str">
        <f t="shared" si="5"/>
        <v/>
      </c>
    </row>
    <row r="34" spans="1:19" ht="15.75" thickBot="1" x14ac:dyDescent="0.3">
      <c r="A34" s="98">
        <v>20</v>
      </c>
      <c r="B34" s="175"/>
      <c r="C34" s="90"/>
      <c r="D34" s="91">
        <v>1</v>
      </c>
      <c r="E34" s="92"/>
      <c r="F34" s="93">
        <v>1</v>
      </c>
      <c r="G34" s="94"/>
      <c r="H34" s="93"/>
      <c r="I34" s="126"/>
      <c r="J34" s="126">
        <v>1</v>
      </c>
      <c r="K34" s="126">
        <v>1</v>
      </c>
      <c r="L34" s="95"/>
      <c r="M34" s="96"/>
      <c r="N34" s="94"/>
      <c r="O34" s="93"/>
      <c r="P34" s="30">
        <f t="shared" si="2"/>
        <v>3</v>
      </c>
      <c r="Q34" s="31" t="str">
        <f t="shared" si="3"/>
        <v>"2"</v>
      </c>
      <c r="R34" s="167" t="str">
        <f t="shared" si="4"/>
        <v/>
      </c>
      <c r="S34" s="163" t="str">
        <f t="shared" si="5"/>
        <v/>
      </c>
    </row>
    <row r="35" spans="1:19" ht="15.75" thickBot="1" x14ac:dyDescent="0.3">
      <c r="A35" s="70">
        <v>21</v>
      </c>
      <c r="B35" s="175"/>
      <c r="C35" s="72"/>
      <c r="D35" s="73"/>
      <c r="E35" s="74"/>
      <c r="F35" s="75"/>
      <c r="G35" s="76"/>
      <c r="H35" s="75"/>
      <c r="I35" s="124"/>
      <c r="J35" s="124"/>
      <c r="K35" s="124"/>
      <c r="L35" s="77"/>
      <c r="M35" s="78"/>
      <c r="N35" s="76"/>
      <c r="O35" s="75"/>
      <c r="P35" s="22" t="str">
        <f t="shared" si="2"/>
        <v/>
      </c>
      <c r="Q35" s="23" t="str">
        <f t="shared" si="3"/>
        <v/>
      </c>
      <c r="R35" s="165" t="str">
        <f t="shared" si="4"/>
        <v/>
      </c>
      <c r="S35" s="161" t="str">
        <f t="shared" si="5"/>
        <v/>
      </c>
    </row>
    <row r="36" spans="1:19" ht="15.75" thickBot="1" x14ac:dyDescent="0.3">
      <c r="A36" s="79">
        <v>22</v>
      </c>
      <c r="B36" s="175"/>
      <c r="C36" s="81"/>
      <c r="D36" s="82"/>
      <c r="E36" s="83"/>
      <c r="F36" s="84"/>
      <c r="G36" s="85"/>
      <c r="H36" s="84"/>
      <c r="I36" s="125"/>
      <c r="J36" s="125"/>
      <c r="K36" s="125"/>
      <c r="L36" s="86"/>
      <c r="M36" s="87"/>
      <c r="N36" s="85"/>
      <c r="O36" s="84"/>
      <c r="P36" s="24" t="str">
        <f t="shared" si="2"/>
        <v/>
      </c>
      <c r="Q36" s="25" t="str">
        <f t="shared" si="3"/>
        <v/>
      </c>
      <c r="R36" s="166" t="str">
        <f t="shared" si="4"/>
        <v/>
      </c>
      <c r="S36" s="162" t="str">
        <f t="shared" si="5"/>
        <v/>
      </c>
    </row>
    <row r="37" spans="1:19" x14ac:dyDescent="0.25">
      <c r="A37" s="79">
        <v>23</v>
      </c>
      <c r="B37" s="80"/>
      <c r="C37" s="81"/>
      <c r="D37" s="82">
        <v>2</v>
      </c>
      <c r="E37" s="83"/>
      <c r="F37" s="84">
        <v>1</v>
      </c>
      <c r="G37" s="85"/>
      <c r="H37" s="84"/>
      <c r="I37" s="125"/>
      <c r="J37" s="125"/>
      <c r="K37" s="125"/>
      <c r="L37" s="86">
        <v>1</v>
      </c>
      <c r="M37" s="87"/>
      <c r="N37" s="85"/>
      <c r="O37" s="84">
        <v>1</v>
      </c>
      <c r="P37" s="24">
        <f t="shared" si="2"/>
        <v>3</v>
      </c>
      <c r="Q37" s="25" t="str">
        <f t="shared" si="3"/>
        <v>"2"</v>
      </c>
      <c r="R37" s="166" t="str">
        <f t="shared" si="4"/>
        <v/>
      </c>
      <c r="S37" s="162" t="str">
        <f t="shared" si="5"/>
        <v/>
      </c>
    </row>
    <row r="38" spans="1:19" x14ac:dyDescent="0.25">
      <c r="A38" s="79">
        <v>24</v>
      </c>
      <c r="B38" s="80"/>
      <c r="C38" s="81"/>
      <c r="D38" s="82"/>
      <c r="E38" s="83"/>
      <c r="F38" s="84"/>
      <c r="G38" s="85"/>
      <c r="H38" s="84"/>
      <c r="I38" s="125"/>
      <c r="J38" s="125"/>
      <c r="K38" s="125"/>
      <c r="L38" s="86"/>
      <c r="M38" s="87"/>
      <c r="N38" s="85"/>
      <c r="O38" s="84"/>
      <c r="P38" s="24" t="str">
        <f t="shared" si="2"/>
        <v/>
      </c>
      <c r="Q38" s="25" t="str">
        <f t="shared" si="3"/>
        <v/>
      </c>
      <c r="R38" s="166" t="str">
        <f t="shared" si="4"/>
        <v/>
      </c>
      <c r="S38" s="162" t="str">
        <f t="shared" si="5"/>
        <v/>
      </c>
    </row>
    <row r="39" spans="1:19" ht="15.75" thickBot="1" x14ac:dyDescent="0.3">
      <c r="A39" s="88">
        <v>25</v>
      </c>
      <c r="B39" s="89"/>
      <c r="C39" s="90"/>
      <c r="D39" s="91"/>
      <c r="E39" s="92"/>
      <c r="F39" s="93"/>
      <c r="G39" s="94"/>
      <c r="H39" s="93"/>
      <c r="I39" s="126"/>
      <c r="J39" s="126"/>
      <c r="K39" s="126"/>
      <c r="L39" s="95"/>
      <c r="M39" s="96"/>
      <c r="N39" s="94"/>
      <c r="O39" s="93"/>
      <c r="P39" s="26" t="str">
        <f t="shared" si="2"/>
        <v/>
      </c>
      <c r="Q39" s="27" t="str">
        <f t="shared" si="3"/>
        <v/>
      </c>
      <c r="R39" s="167" t="str">
        <f t="shared" si="4"/>
        <v/>
      </c>
      <c r="S39" s="163" t="str">
        <f t="shared" si="5"/>
        <v/>
      </c>
    </row>
    <row r="40" spans="1:19" x14ac:dyDescent="0.25">
      <c r="A40" s="70">
        <v>26</v>
      </c>
      <c r="B40" s="71"/>
      <c r="C40" s="72"/>
      <c r="D40" s="73"/>
      <c r="E40" s="74"/>
      <c r="F40" s="75"/>
      <c r="G40" s="76"/>
      <c r="H40" s="75"/>
      <c r="I40" s="124"/>
      <c r="J40" s="124"/>
      <c r="K40" s="124"/>
      <c r="L40" s="77"/>
      <c r="M40" s="78"/>
      <c r="N40" s="76"/>
      <c r="O40" s="75"/>
      <c r="P40" s="22" t="str">
        <f t="shared" si="2"/>
        <v/>
      </c>
      <c r="Q40" s="23" t="str">
        <f t="shared" si="3"/>
        <v/>
      </c>
      <c r="R40" s="165" t="str">
        <f t="shared" si="4"/>
        <v/>
      </c>
      <c r="S40" s="161" t="str">
        <f t="shared" ref="S40:S54" si="6">IF(R40="","",IF(R40="нет",0,1))</f>
        <v/>
      </c>
    </row>
    <row r="41" spans="1:19" x14ac:dyDescent="0.25">
      <c r="A41" s="79">
        <v>27</v>
      </c>
      <c r="B41" s="80"/>
      <c r="C41" s="81"/>
      <c r="D41" s="82"/>
      <c r="E41" s="83"/>
      <c r="F41" s="84"/>
      <c r="G41" s="85"/>
      <c r="H41" s="84"/>
      <c r="I41" s="125"/>
      <c r="J41" s="125"/>
      <c r="K41" s="125"/>
      <c r="L41" s="86"/>
      <c r="M41" s="87"/>
      <c r="N41" s="85"/>
      <c r="O41" s="84"/>
      <c r="P41" s="24" t="str">
        <f t="shared" si="2"/>
        <v/>
      </c>
      <c r="Q41" s="25" t="str">
        <f t="shared" si="3"/>
        <v/>
      </c>
      <c r="R41" s="166" t="str">
        <f t="shared" si="4"/>
        <v/>
      </c>
      <c r="S41" s="162" t="str">
        <f t="shared" si="6"/>
        <v/>
      </c>
    </row>
    <row r="42" spans="1:19" x14ac:dyDescent="0.25">
      <c r="A42" s="79">
        <v>28</v>
      </c>
      <c r="B42" s="80"/>
      <c r="C42" s="81"/>
      <c r="D42" s="82"/>
      <c r="E42" s="83"/>
      <c r="F42" s="84"/>
      <c r="G42" s="85"/>
      <c r="H42" s="84"/>
      <c r="I42" s="125"/>
      <c r="J42" s="125"/>
      <c r="K42" s="125"/>
      <c r="L42" s="86"/>
      <c r="M42" s="87"/>
      <c r="N42" s="85"/>
      <c r="O42" s="84"/>
      <c r="P42" s="24" t="str">
        <f t="shared" si="2"/>
        <v/>
      </c>
      <c r="Q42" s="25" t="str">
        <f t="shared" si="3"/>
        <v/>
      </c>
      <c r="R42" s="166" t="str">
        <f t="shared" si="4"/>
        <v/>
      </c>
      <c r="S42" s="162" t="str">
        <f t="shared" si="6"/>
        <v/>
      </c>
    </row>
    <row r="43" spans="1:19" x14ac:dyDescent="0.25">
      <c r="A43" s="79">
        <v>29</v>
      </c>
      <c r="B43" s="80"/>
      <c r="C43" s="81"/>
      <c r="D43" s="82"/>
      <c r="E43" s="83"/>
      <c r="F43" s="84"/>
      <c r="G43" s="85"/>
      <c r="H43" s="84"/>
      <c r="I43" s="125"/>
      <c r="J43" s="125"/>
      <c r="K43" s="125"/>
      <c r="L43" s="86"/>
      <c r="M43" s="87"/>
      <c r="N43" s="85"/>
      <c r="O43" s="84"/>
      <c r="P43" s="24" t="str">
        <f t="shared" si="2"/>
        <v/>
      </c>
      <c r="Q43" s="25" t="str">
        <f t="shared" si="3"/>
        <v/>
      </c>
      <c r="R43" s="166" t="str">
        <f t="shared" si="4"/>
        <v/>
      </c>
      <c r="S43" s="162" t="str">
        <f t="shared" si="6"/>
        <v/>
      </c>
    </row>
    <row r="44" spans="1:19" ht="15.75" thickBot="1" x14ac:dyDescent="0.3">
      <c r="A44" s="88">
        <v>30</v>
      </c>
      <c r="B44" s="89"/>
      <c r="C44" s="90"/>
      <c r="D44" s="91"/>
      <c r="E44" s="92"/>
      <c r="F44" s="93"/>
      <c r="G44" s="94"/>
      <c r="H44" s="93"/>
      <c r="I44" s="126"/>
      <c r="J44" s="126"/>
      <c r="K44" s="126"/>
      <c r="L44" s="95"/>
      <c r="M44" s="96"/>
      <c r="N44" s="94"/>
      <c r="O44" s="93"/>
      <c r="P44" s="26" t="str">
        <f t="shared" si="2"/>
        <v/>
      </c>
      <c r="Q44" s="27" t="str">
        <f t="shared" si="3"/>
        <v/>
      </c>
      <c r="R44" s="167" t="str">
        <f t="shared" si="4"/>
        <v/>
      </c>
      <c r="S44" s="163" t="str">
        <f t="shared" si="6"/>
        <v/>
      </c>
    </row>
    <row r="45" spans="1:19" x14ac:dyDescent="0.25">
      <c r="A45" s="70">
        <v>31</v>
      </c>
      <c r="B45" s="71"/>
      <c r="C45" s="72"/>
      <c r="D45" s="73"/>
      <c r="E45" s="74"/>
      <c r="F45" s="75"/>
      <c r="G45" s="76"/>
      <c r="H45" s="75"/>
      <c r="I45" s="124"/>
      <c r="J45" s="124"/>
      <c r="K45" s="124"/>
      <c r="L45" s="77"/>
      <c r="M45" s="78"/>
      <c r="N45" s="76"/>
      <c r="O45" s="75"/>
      <c r="P45" s="22" t="str">
        <f t="shared" si="2"/>
        <v/>
      </c>
      <c r="Q45" s="23" t="str">
        <f t="shared" si="3"/>
        <v/>
      </c>
      <c r="R45" s="165" t="str">
        <f t="shared" si="4"/>
        <v/>
      </c>
      <c r="S45" s="161" t="str">
        <f t="shared" si="6"/>
        <v/>
      </c>
    </row>
    <row r="46" spans="1:19" x14ac:dyDescent="0.25">
      <c r="A46" s="79">
        <v>32</v>
      </c>
      <c r="B46" s="80"/>
      <c r="C46" s="81"/>
      <c r="D46" s="82"/>
      <c r="E46" s="83"/>
      <c r="F46" s="84"/>
      <c r="G46" s="85"/>
      <c r="H46" s="84"/>
      <c r="I46" s="125"/>
      <c r="J46" s="125"/>
      <c r="K46" s="125"/>
      <c r="L46" s="86"/>
      <c r="M46" s="87"/>
      <c r="N46" s="85"/>
      <c r="O46" s="84"/>
      <c r="P46" s="24" t="str">
        <f t="shared" si="2"/>
        <v/>
      </c>
      <c r="Q46" s="25" t="str">
        <f t="shared" si="3"/>
        <v/>
      </c>
      <c r="R46" s="166" t="str">
        <f t="shared" si="4"/>
        <v/>
      </c>
      <c r="S46" s="162" t="str">
        <f t="shared" si="6"/>
        <v/>
      </c>
    </row>
    <row r="47" spans="1:19" x14ac:dyDescent="0.25">
      <c r="A47" s="79">
        <v>33</v>
      </c>
      <c r="B47" s="80"/>
      <c r="C47" s="81"/>
      <c r="D47" s="82"/>
      <c r="E47" s="83"/>
      <c r="F47" s="84"/>
      <c r="G47" s="85"/>
      <c r="H47" s="84"/>
      <c r="I47" s="125"/>
      <c r="J47" s="125"/>
      <c r="K47" s="125"/>
      <c r="L47" s="86"/>
      <c r="M47" s="87"/>
      <c r="N47" s="85"/>
      <c r="O47" s="84"/>
      <c r="P47" s="24" t="str">
        <f t="shared" si="2"/>
        <v/>
      </c>
      <c r="Q47" s="25" t="str">
        <f t="shared" si="3"/>
        <v/>
      </c>
      <c r="R47" s="166" t="str">
        <f t="shared" si="4"/>
        <v/>
      </c>
      <c r="S47" s="162" t="str">
        <f t="shared" si="6"/>
        <v/>
      </c>
    </row>
    <row r="48" spans="1:19" x14ac:dyDescent="0.25">
      <c r="A48" s="79">
        <v>34</v>
      </c>
      <c r="B48" s="80"/>
      <c r="C48" s="81"/>
      <c r="D48" s="82"/>
      <c r="E48" s="83"/>
      <c r="F48" s="84"/>
      <c r="G48" s="85"/>
      <c r="H48" s="84"/>
      <c r="I48" s="125"/>
      <c r="J48" s="125"/>
      <c r="K48" s="125"/>
      <c r="L48" s="86"/>
      <c r="M48" s="87"/>
      <c r="N48" s="85"/>
      <c r="O48" s="84"/>
      <c r="P48" s="24" t="str">
        <f t="shared" si="2"/>
        <v/>
      </c>
      <c r="Q48" s="25" t="str">
        <f t="shared" si="3"/>
        <v/>
      </c>
      <c r="R48" s="166" t="str">
        <f t="shared" si="4"/>
        <v/>
      </c>
      <c r="S48" s="162" t="str">
        <f t="shared" si="6"/>
        <v/>
      </c>
    </row>
    <row r="49" spans="1:19" ht="15.75" thickBot="1" x14ac:dyDescent="0.3">
      <c r="A49" s="88">
        <v>35</v>
      </c>
      <c r="B49" s="89"/>
      <c r="C49" s="90"/>
      <c r="D49" s="91"/>
      <c r="E49" s="92"/>
      <c r="F49" s="93"/>
      <c r="G49" s="94"/>
      <c r="H49" s="93"/>
      <c r="I49" s="126"/>
      <c r="J49" s="126"/>
      <c r="K49" s="126"/>
      <c r="L49" s="95"/>
      <c r="M49" s="96"/>
      <c r="N49" s="94"/>
      <c r="O49" s="93"/>
      <c r="P49" s="26" t="str">
        <f t="shared" si="2"/>
        <v/>
      </c>
      <c r="Q49" s="27" t="str">
        <f t="shared" si="3"/>
        <v/>
      </c>
      <c r="R49" s="167" t="str">
        <f t="shared" si="4"/>
        <v/>
      </c>
      <c r="S49" s="163" t="str">
        <f t="shared" si="6"/>
        <v/>
      </c>
    </row>
    <row r="50" spans="1:19" x14ac:dyDescent="0.25">
      <c r="A50" s="70">
        <v>36</v>
      </c>
      <c r="B50" s="71"/>
      <c r="C50" s="72"/>
      <c r="D50" s="73"/>
      <c r="E50" s="74"/>
      <c r="F50" s="75"/>
      <c r="G50" s="76"/>
      <c r="H50" s="75"/>
      <c r="I50" s="124"/>
      <c r="J50" s="124"/>
      <c r="K50" s="124"/>
      <c r="L50" s="77"/>
      <c r="M50" s="78"/>
      <c r="N50" s="76"/>
      <c r="O50" s="75"/>
      <c r="P50" s="22" t="str">
        <f t="shared" si="2"/>
        <v/>
      </c>
      <c r="Q50" s="23" t="str">
        <f t="shared" si="3"/>
        <v/>
      </c>
      <c r="R50" s="165" t="str">
        <f t="shared" si="4"/>
        <v/>
      </c>
      <c r="S50" s="161" t="str">
        <f t="shared" si="6"/>
        <v/>
      </c>
    </row>
    <row r="51" spans="1:19" x14ac:dyDescent="0.25">
      <c r="A51" s="79">
        <v>37</v>
      </c>
      <c r="B51" s="80"/>
      <c r="C51" s="81"/>
      <c r="D51" s="82"/>
      <c r="E51" s="83"/>
      <c r="F51" s="84"/>
      <c r="G51" s="85"/>
      <c r="H51" s="84"/>
      <c r="I51" s="125"/>
      <c r="J51" s="125"/>
      <c r="K51" s="125"/>
      <c r="L51" s="86"/>
      <c r="M51" s="87"/>
      <c r="N51" s="85"/>
      <c r="O51" s="84"/>
      <c r="P51" s="24" t="str">
        <f t="shared" si="2"/>
        <v/>
      </c>
      <c r="Q51" s="25" t="str">
        <f t="shared" si="3"/>
        <v/>
      </c>
      <c r="R51" s="166" t="str">
        <f t="shared" si="4"/>
        <v/>
      </c>
      <c r="S51" s="162" t="str">
        <f t="shared" si="6"/>
        <v/>
      </c>
    </row>
    <row r="52" spans="1:19" x14ac:dyDescent="0.25">
      <c r="A52" s="79">
        <v>38</v>
      </c>
      <c r="B52" s="80"/>
      <c r="C52" s="81"/>
      <c r="D52" s="82"/>
      <c r="E52" s="83"/>
      <c r="F52" s="84"/>
      <c r="G52" s="85"/>
      <c r="H52" s="84"/>
      <c r="I52" s="125"/>
      <c r="J52" s="125"/>
      <c r="K52" s="125"/>
      <c r="L52" s="86"/>
      <c r="M52" s="87"/>
      <c r="N52" s="85"/>
      <c r="O52" s="84"/>
      <c r="P52" s="24" t="str">
        <f t="shared" si="2"/>
        <v/>
      </c>
      <c r="Q52" s="25" t="str">
        <f t="shared" si="3"/>
        <v/>
      </c>
      <c r="R52" s="166" t="str">
        <f t="shared" si="4"/>
        <v/>
      </c>
      <c r="S52" s="162" t="str">
        <f t="shared" si="6"/>
        <v/>
      </c>
    </row>
    <row r="53" spans="1:19" x14ac:dyDescent="0.25">
      <c r="A53" s="79">
        <v>39</v>
      </c>
      <c r="B53" s="80"/>
      <c r="C53" s="81"/>
      <c r="D53" s="82"/>
      <c r="E53" s="83"/>
      <c r="F53" s="84"/>
      <c r="G53" s="85"/>
      <c r="H53" s="84"/>
      <c r="I53" s="125"/>
      <c r="J53" s="125"/>
      <c r="K53" s="125"/>
      <c r="L53" s="86"/>
      <c r="M53" s="87"/>
      <c r="N53" s="85"/>
      <c r="O53" s="84"/>
      <c r="P53" s="24" t="str">
        <f t="shared" si="2"/>
        <v/>
      </c>
      <c r="Q53" s="25" t="str">
        <f t="shared" si="3"/>
        <v/>
      </c>
      <c r="R53" s="166" t="str">
        <f t="shared" si="4"/>
        <v/>
      </c>
      <c r="S53" s="162" t="str">
        <f t="shared" si="6"/>
        <v/>
      </c>
    </row>
    <row r="54" spans="1:19" ht="15.75" thickBot="1" x14ac:dyDescent="0.3">
      <c r="A54" s="88">
        <v>40</v>
      </c>
      <c r="B54" s="89"/>
      <c r="C54" s="90"/>
      <c r="D54" s="91"/>
      <c r="E54" s="92"/>
      <c r="F54" s="93"/>
      <c r="G54" s="94"/>
      <c r="H54" s="93"/>
      <c r="I54" s="126"/>
      <c r="J54" s="126"/>
      <c r="K54" s="126"/>
      <c r="L54" s="95"/>
      <c r="M54" s="96"/>
      <c r="N54" s="94"/>
      <c r="O54" s="93"/>
      <c r="P54" s="26" t="str">
        <f t="shared" si="2"/>
        <v/>
      </c>
      <c r="Q54" s="27" t="str">
        <f t="shared" si="3"/>
        <v/>
      </c>
      <c r="R54" s="167" t="str">
        <f t="shared" si="4"/>
        <v/>
      </c>
      <c r="S54" s="163" t="str">
        <f t="shared" si="6"/>
        <v/>
      </c>
    </row>
    <row r="56" spans="1:19" x14ac:dyDescent="0.25">
      <c r="B56" s="9" t="s">
        <v>94</v>
      </c>
      <c r="D56" s="9" t="s">
        <v>90</v>
      </c>
    </row>
    <row r="57" spans="1:19" x14ac:dyDescent="0.25">
      <c r="B57" s="9">
        <v>1</v>
      </c>
      <c r="D57" s="9" t="s">
        <v>89</v>
      </c>
    </row>
    <row r="58" spans="1:19" x14ac:dyDescent="0.25">
      <c r="B58" s="9">
        <v>2</v>
      </c>
      <c r="D58" s="9" t="s">
        <v>91</v>
      </c>
    </row>
    <row r="59" spans="1:19" x14ac:dyDescent="0.25">
      <c r="A59" s="32"/>
      <c r="B59" s="9">
        <v>3</v>
      </c>
      <c r="D59" s="9" t="s">
        <v>115</v>
      </c>
    </row>
  </sheetData>
  <sheetProtection password="D2A5" sheet="1" objects="1" scenarios="1" formatColumns="0" formatRows="0"/>
  <conditionalFormatting sqref="E15:O54">
    <cfRule type="expression" dxfId="74" priority="11" stopIfTrue="1">
      <formula>E15&gt;E$11</formula>
    </cfRule>
  </conditionalFormatting>
  <conditionalFormatting sqref="N1 P1 D6 E5">
    <cfRule type="containsBlanks" dxfId="73" priority="6" stopIfTrue="1">
      <formula>LEN(TRIM(D1))=0</formula>
    </cfRule>
  </conditionalFormatting>
  <conditionalFormatting sqref="C15:C54">
    <cfRule type="expression" dxfId="72" priority="254">
      <formula>AND(SUM($D15:$O15)&lt;&gt;0,$C15="")</formula>
    </cfRule>
  </conditionalFormatting>
  <conditionalFormatting sqref="D15:O54">
    <cfRule type="expression" dxfId="71" priority="255" stopIfTrue="1">
      <formula>AND($B15&lt;&gt;"",$C15="да",$D15="")</formula>
    </cfRule>
    <cfRule type="expression" dxfId="70" priority="256" stopIfTrue="1">
      <formula>AND(SUM($D15)=0,COUNTA($E15:$O15)&gt;0)</formula>
    </cfRule>
  </conditionalFormatting>
  <dataValidations count="5">
    <dataValidation allowBlank="1" showInputMessage="1" showErrorMessage="1" prompt="Укажите наименование образовательной организации, например, СОШ №3" sqref="P1"/>
    <dataValidation allowBlank="1" prompt="Укажите класс с литерой (если есть)" sqref="N1"/>
    <dataValidation type="list" errorStyle="warning" allowBlank="1" showInputMessage="1" showErrorMessage="1" sqref="C15:C54">
      <formula1>"да,нет"</formula1>
    </dataValidation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$S$3:$S$9</formula1>
    </dataValidation>
    <dataValidation type="whole" allowBlank="1" showInputMessage="1" showErrorMessage="1" sqref="E15:O54">
      <formula1>0</formula1>
      <formula2>E$11</formula2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6">
    <pageSetUpPr fitToPage="1"/>
  </sheetPr>
  <dimension ref="A1:S59"/>
  <sheetViews>
    <sheetView view="pageBreakPreview" zoomScale="90" zoomScaleSheetLayoutView="90" workbookViewId="0">
      <selection activeCell="K7" sqref="K7"/>
    </sheetView>
  </sheetViews>
  <sheetFormatPr defaultRowHeight="15" x14ac:dyDescent="0.25"/>
  <cols>
    <col min="1" max="1" width="9.140625" style="9"/>
    <col min="2" max="2" width="19.140625" style="9" customWidth="1"/>
    <col min="3" max="3" width="8.28515625" style="9" hidden="1" customWidth="1"/>
    <col min="4" max="4" width="7.5703125" style="9" customWidth="1"/>
    <col min="5" max="15" width="6.140625" style="9" customWidth="1"/>
    <col min="16" max="16" width="6.5703125" style="9" customWidth="1"/>
    <col min="17" max="17" width="12.5703125" style="9" customWidth="1"/>
    <col min="18" max="18" width="17.7109375" style="9" customWidth="1"/>
    <col min="19" max="19" width="12.7109375" style="9" hidden="1" customWidth="1"/>
    <col min="20" max="16384" width="9.140625" style="9"/>
  </cols>
  <sheetData>
    <row r="1" spans="1:19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68" t="s">
        <v>135</v>
      </c>
      <c r="N1" s="100"/>
      <c r="O1" s="33" t="s">
        <v>16</v>
      </c>
      <c r="P1" s="101"/>
      <c r="R1" s="37" t="s">
        <v>0</v>
      </c>
    </row>
    <row r="2" spans="1:19" x14ac:dyDescent="0.25">
      <c r="A2" s="34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S2" s="9" t="s">
        <v>8</v>
      </c>
    </row>
    <row r="3" spans="1:19" x14ac:dyDescent="0.25">
      <c r="A3" s="33"/>
      <c r="B3" s="33"/>
      <c r="C3" s="35"/>
      <c r="D3" s="35" t="s">
        <v>5</v>
      </c>
      <c r="E3" s="36" t="s">
        <v>134</v>
      </c>
      <c r="F3" s="36"/>
      <c r="G3" s="36"/>
      <c r="H3" s="36"/>
      <c r="I3" s="122"/>
      <c r="J3" s="122"/>
      <c r="K3" s="122"/>
      <c r="L3" s="33"/>
      <c r="M3" s="33"/>
      <c r="N3" s="33"/>
      <c r="O3" s="33"/>
      <c r="P3" s="33"/>
      <c r="Q3" s="33"/>
      <c r="R3" s="33"/>
      <c r="S3" s="9" t="s">
        <v>24</v>
      </c>
    </row>
    <row r="4" spans="1:19" x14ac:dyDescent="0.25">
      <c r="A4" s="34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9" t="s">
        <v>109</v>
      </c>
    </row>
    <row r="5" spans="1:19" x14ac:dyDescent="0.25">
      <c r="A5" s="45"/>
      <c r="B5" s="45"/>
      <c r="C5" s="45"/>
      <c r="D5" s="35" t="s">
        <v>108</v>
      </c>
      <c r="E5" s="99"/>
      <c r="F5" s="36"/>
      <c r="G5" s="36"/>
      <c r="H5" s="36"/>
      <c r="I5" s="122"/>
      <c r="J5" s="122"/>
      <c r="K5" s="122"/>
      <c r="L5" s="33"/>
      <c r="M5" s="33"/>
      <c r="N5" s="33"/>
      <c r="O5" s="33"/>
      <c r="P5" s="11" t="s">
        <v>14</v>
      </c>
      <c r="Q5" s="11" t="s">
        <v>99</v>
      </c>
      <c r="S5" s="9" t="s">
        <v>110</v>
      </c>
    </row>
    <row r="6" spans="1:19" x14ac:dyDescent="0.25">
      <c r="A6" s="12"/>
      <c r="B6" s="60" t="s">
        <v>8</v>
      </c>
      <c r="D6" s="99"/>
      <c r="E6" s="10"/>
      <c r="F6" s="10"/>
      <c r="P6" s="13"/>
      <c r="Q6" s="13"/>
      <c r="S6" s="9" t="s">
        <v>111</v>
      </c>
    </row>
    <row r="7" spans="1:19" x14ac:dyDescent="0.25">
      <c r="A7" s="14"/>
      <c r="B7" s="9" t="s">
        <v>11</v>
      </c>
      <c r="P7" s="120">
        <v>10</v>
      </c>
      <c r="Q7" s="13" t="s">
        <v>100</v>
      </c>
      <c r="S7" s="9" t="s">
        <v>112</v>
      </c>
    </row>
    <row r="8" spans="1:19" x14ac:dyDescent="0.25">
      <c r="A8" s="14"/>
      <c r="B8" s="9" t="s">
        <v>15</v>
      </c>
      <c r="P8" s="120">
        <v>7</v>
      </c>
      <c r="Q8" s="13" t="s">
        <v>101</v>
      </c>
      <c r="S8" s="9" t="s">
        <v>113</v>
      </c>
    </row>
    <row r="9" spans="1:19" x14ac:dyDescent="0.25">
      <c r="A9" s="14"/>
      <c r="B9" s="16" t="s">
        <v>12</v>
      </c>
      <c r="P9" s="120">
        <v>4</v>
      </c>
      <c r="Q9" s="13" t="s">
        <v>102</v>
      </c>
      <c r="S9" s="9" t="s">
        <v>114</v>
      </c>
    </row>
    <row r="10" spans="1:19" x14ac:dyDescent="0.25">
      <c r="A10" s="14"/>
      <c r="B10" s="9" t="s">
        <v>83</v>
      </c>
      <c r="P10" s="15">
        <v>0</v>
      </c>
      <c r="Q10" s="13" t="s">
        <v>103</v>
      </c>
      <c r="R10" s="17"/>
      <c r="S10" s="17"/>
    </row>
    <row r="11" spans="1:19" x14ac:dyDescent="0.25">
      <c r="A11" s="12"/>
      <c r="B11" s="13"/>
      <c r="C11" s="13"/>
      <c r="D11" s="11" t="s">
        <v>13</v>
      </c>
      <c r="E11" s="51">
        <v>1</v>
      </c>
      <c r="F11" s="51">
        <v>1</v>
      </c>
      <c r="G11" s="51">
        <v>1</v>
      </c>
      <c r="H11" s="51">
        <v>1</v>
      </c>
      <c r="I11" s="51">
        <v>1</v>
      </c>
      <c r="J11" s="51">
        <v>1</v>
      </c>
      <c r="K11" s="51">
        <v>1</v>
      </c>
      <c r="L11" s="51">
        <v>1</v>
      </c>
      <c r="M11" s="51">
        <v>1</v>
      </c>
      <c r="N11" s="51">
        <v>1</v>
      </c>
      <c r="O11" s="51">
        <v>1</v>
      </c>
      <c r="R11" s="17"/>
      <c r="S11" s="18" t="s">
        <v>17</v>
      </c>
    </row>
    <row r="12" spans="1:19" x14ac:dyDescent="0.25">
      <c r="A12" s="12"/>
      <c r="B12" s="13"/>
      <c r="C12" s="13"/>
      <c r="D12" s="11" t="s">
        <v>116</v>
      </c>
      <c r="E12" s="52" t="str">
        <f t="shared" ref="E12:O12" si="0">IF(COUNTIF($D$15:$D$54,"&gt;0")=0,"",SUMIFS(E$15:E$54,$D$15:$D$54,"&gt;0")/COUNTIF($D$15:$D$54,"&gt;0"))</f>
        <v/>
      </c>
      <c r="F12" s="52" t="str">
        <f t="shared" si="0"/>
        <v/>
      </c>
      <c r="G12" s="52" t="str">
        <f t="shared" si="0"/>
        <v/>
      </c>
      <c r="H12" s="52" t="str">
        <f t="shared" si="0"/>
        <v/>
      </c>
      <c r="I12" s="52" t="str">
        <f t="shared" si="0"/>
        <v/>
      </c>
      <c r="J12" s="52" t="str">
        <f t="shared" si="0"/>
        <v/>
      </c>
      <c r="K12" s="52" t="str">
        <f t="shared" si="0"/>
        <v/>
      </c>
      <c r="L12" s="52" t="str">
        <f t="shared" si="0"/>
        <v/>
      </c>
      <c r="M12" s="52" t="str">
        <f t="shared" si="0"/>
        <v/>
      </c>
      <c r="N12" s="52" t="str">
        <f t="shared" si="0"/>
        <v/>
      </c>
      <c r="O12" s="52" t="str">
        <f t="shared" si="0"/>
        <v/>
      </c>
      <c r="R12" s="17"/>
      <c r="S12" s="18"/>
    </row>
    <row r="13" spans="1:19" ht="15.75" thickBot="1" x14ac:dyDescent="0.3">
      <c r="A13" s="12"/>
      <c r="B13" s="54"/>
      <c r="C13" s="54"/>
      <c r="D13" s="55" t="s">
        <v>117</v>
      </c>
      <c r="E13" s="53" t="str">
        <f>IF(COUNTIF($D$15:$D$54,"&gt;0")=0,"",E12/E11)</f>
        <v/>
      </c>
      <c r="F13" s="53" t="str">
        <f t="shared" ref="F13:N13" si="1">IF(COUNTIF($D$15:$D$54,"&gt;0")=0,"",F12/F11)</f>
        <v/>
      </c>
      <c r="G13" s="53" t="str">
        <f t="shared" si="1"/>
        <v/>
      </c>
      <c r="H13" s="53" t="str">
        <f t="shared" si="1"/>
        <v/>
      </c>
      <c r="I13" s="53" t="str">
        <f t="shared" si="1"/>
        <v/>
      </c>
      <c r="J13" s="53" t="str">
        <f t="shared" si="1"/>
        <v/>
      </c>
      <c r="K13" s="53" t="str">
        <f t="shared" si="1"/>
        <v/>
      </c>
      <c r="L13" s="53" t="str">
        <f t="shared" si="1"/>
        <v/>
      </c>
      <c r="M13" s="53" t="str">
        <f t="shared" si="1"/>
        <v/>
      </c>
      <c r="N13" s="53" t="str">
        <f t="shared" si="1"/>
        <v/>
      </c>
      <c r="O13" s="53" t="str">
        <f>IF(COUNTIF($D$15:$D$54,"&gt;0")=0,"",O12/O11)</f>
        <v/>
      </c>
      <c r="R13" s="17"/>
      <c r="S13" s="18"/>
    </row>
    <row r="14" spans="1:19" ht="60.75" thickBot="1" x14ac:dyDescent="0.3">
      <c r="A14" s="56" t="s">
        <v>1</v>
      </c>
      <c r="B14" s="57" t="s">
        <v>2</v>
      </c>
      <c r="C14" s="58" t="s">
        <v>10</v>
      </c>
      <c r="D14" s="59" t="s">
        <v>3</v>
      </c>
      <c r="E14" s="46">
        <v>1</v>
      </c>
      <c r="F14" s="47">
        <v>2</v>
      </c>
      <c r="G14" s="48">
        <v>3</v>
      </c>
      <c r="H14" s="47">
        <v>4</v>
      </c>
      <c r="I14" s="123">
        <v>5</v>
      </c>
      <c r="J14" s="123">
        <v>6</v>
      </c>
      <c r="K14" s="123">
        <v>7</v>
      </c>
      <c r="L14" s="49">
        <v>8</v>
      </c>
      <c r="M14" s="50">
        <v>9</v>
      </c>
      <c r="N14" s="48">
        <v>10</v>
      </c>
      <c r="O14" s="47">
        <v>11</v>
      </c>
      <c r="P14" s="19" t="s">
        <v>4</v>
      </c>
      <c r="Q14" s="20" t="str">
        <f>Q5</f>
        <v>Оценка</v>
      </c>
      <c r="R14" s="164" t="s">
        <v>93</v>
      </c>
      <c r="S14" s="21" t="s">
        <v>92</v>
      </c>
    </row>
    <row r="15" spans="1:19" x14ac:dyDescent="0.25">
      <c r="A15" s="70">
        <v>1</v>
      </c>
      <c r="B15" s="71"/>
      <c r="C15" s="72"/>
      <c r="D15" s="73"/>
      <c r="E15" s="74"/>
      <c r="F15" s="75"/>
      <c r="G15" s="76"/>
      <c r="H15" s="75"/>
      <c r="I15" s="124"/>
      <c r="J15" s="124"/>
      <c r="K15" s="124"/>
      <c r="L15" s="77"/>
      <c r="M15" s="78"/>
      <c r="N15" s="76"/>
      <c r="O15" s="75"/>
      <c r="P15" s="22" t="str">
        <f t="shared" ref="P15:P54" si="2">IF(SUM(D15)&gt;0,SUM(E15:O15),"")</f>
        <v/>
      </c>
      <c r="Q15" s="23" t="str">
        <f t="shared" ref="Q15:Q54" si="3">IF(SUM(D15)&gt;0,IF(P15&gt;=$P$7,$Q$7,IF(P15&gt;=$P$8,$Q$8,IF(P15&gt;=$P$9,$Q$9,$Q$10))),"")</f>
        <v/>
      </c>
      <c r="R15" s="165" t="str">
        <f>IF(B15="","",IF(AND(SUM($D15)=0,COUNTA($E15:$O15)&gt;0),$D$57,IF(OR(E15&gt;E$11,F15&gt;F$11,G15&gt;G$11,H15&gt;H$11,I15&gt;I$11,J15&gt;J$11,K15&gt;K$11,L15&gt;L$11,M15&gt;M$11,N15&gt;N$11,O15&gt;O$11),$D$58,IF(AND($D15="",$C15="да"),$D$59,"нет"))))</f>
        <v/>
      </c>
      <c r="S15" s="161" t="str">
        <f>IF(R15="","",IF(R15="нет",0,1))</f>
        <v/>
      </c>
    </row>
    <row r="16" spans="1:19" x14ac:dyDescent="0.25">
      <c r="A16" s="79">
        <v>2</v>
      </c>
      <c r="B16" s="80"/>
      <c r="C16" s="81"/>
      <c r="D16" s="82"/>
      <c r="E16" s="83"/>
      <c r="F16" s="84"/>
      <c r="G16" s="85"/>
      <c r="H16" s="84"/>
      <c r="I16" s="125"/>
      <c r="J16" s="125"/>
      <c r="K16" s="125"/>
      <c r="L16" s="86"/>
      <c r="M16" s="87"/>
      <c r="N16" s="85"/>
      <c r="O16" s="84"/>
      <c r="P16" s="24" t="str">
        <f t="shared" si="2"/>
        <v/>
      </c>
      <c r="Q16" s="25" t="str">
        <f t="shared" si="3"/>
        <v/>
      </c>
      <c r="R16" s="166" t="str">
        <f t="shared" ref="R16:R54" si="4">IF(B16="","",IF(AND(SUM($D16)=0,COUNTA($E16:$O16)&gt;0),$D$57,IF(OR(E16&gt;E$11,F16&gt;F$11,G16&gt;G$11,H16&gt;H$11,I16&gt;I$11,J16&gt;J$11,K16&gt;K$11,L16&gt;L$11,M16&gt;M$11,N16&gt;N$11,O16&gt;O$11),$D$58,IF(AND($D16="",$C16="да"),$D$59,"нет"))))</f>
        <v/>
      </c>
      <c r="S16" s="162" t="str">
        <f t="shared" ref="S16:S54" si="5">IF(R16="","",IF(R16="нет",0,1))</f>
        <v/>
      </c>
    </row>
    <row r="17" spans="1:19" x14ac:dyDescent="0.25">
      <c r="A17" s="79">
        <v>3</v>
      </c>
      <c r="B17" s="80"/>
      <c r="C17" s="81"/>
      <c r="D17" s="82"/>
      <c r="E17" s="83"/>
      <c r="F17" s="84"/>
      <c r="G17" s="85"/>
      <c r="H17" s="84"/>
      <c r="I17" s="125"/>
      <c r="J17" s="125"/>
      <c r="K17" s="125"/>
      <c r="L17" s="86"/>
      <c r="M17" s="87"/>
      <c r="N17" s="85"/>
      <c r="O17" s="84"/>
      <c r="P17" s="24" t="str">
        <f t="shared" si="2"/>
        <v/>
      </c>
      <c r="Q17" s="25" t="str">
        <f t="shared" si="3"/>
        <v/>
      </c>
      <c r="R17" s="166" t="str">
        <f t="shared" si="4"/>
        <v/>
      </c>
      <c r="S17" s="162" t="str">
        <f t="shared" si="5"/>
        <v/>
      </c>
    </row>
    <row r="18" spans="1:19" x14ac:dyDescent="0.25">
      <c r="A18" s="79">
        <v>4</v>
      </c>
      <c r="B18" s="80"/>
      <c r="C18" s="81"/>
      <c r="D18" s="82"/>
      <c r="E18" s="83"/>
      <c r="F18" s="84"/>
      <c r="G18" s="85"/>
      <c r="H18" s="84"/>
      <c r="I18" s="125"/>
      <c r="J18" s="125"/>
      <c r="K18" s="125"/>
      <c r="L18" s="86"/>
      <c r="M18" s="87"/>
      <c r="N18" s="85"/>
      <c r="O18" s="84"/>
      <c r="P18" s="24" t="str">
        <f t="shared" si="2"/>
        <v/>
      </c>
      <c r="Q18" s="25" t="str">
        <f t="shared" si="3"/>
        <v/>
      </c>
      <c r="R18" s="166" t="str">
        <f t="shared" si="4"/>
        <v/>
      </c>
      <c r="S18" s="162" t="str">
        <f t="shared" si="5"/>
        <v/>
      </c>
    </row>
    <row r="19" spans="1:19" ht="15.75" thickBot="1" x14ac:dyDescent="0.3">
      <c r="A19" s="88">
        <v>5</v>
      </c>
      <c r="B19" s="89"/>
      <c r="C19" s="90"/>
      <c r="D19" s="91"/>
      <c r="E19" s="92"/>
      <c r="F19" s="93"/>
      <c r="G19" s="94"/>
      <c r="H19" s="93"/>
      <c r="I19" s="126"/>
      <c r="J19" s="126"/>
      <c r="K19" s="126"/>
      <c r="L19" s="95"/>
      <c r="M19" s="96"/>
      <c r="N19" s="94"/>
      <c r="O19" s="93"/>
      <c r="P19" s="26" t="str">
        <f t="shared" si="2"/>
        <v/>
      </c>
      <c r="Q19" s="27" t="str">
        <f t="shared" si="3"/>
        <v/>
      </c>
      <c r="R19" s="167" t="str">
        <f t="shared" si="4"/>
        <v/>
      </c>
      <c r="S19" s="163" t="str">
        <f t="shared" si="5"/>
        <v/>
      </c>
    </row>
    <row r="20" spans="1:19" x14ac:dyDescent="0.25">
      <c r="A20" s="97">
        <v>6</v>
      </c>
      <c r="B20" s="71"/>
      <c r="C20" s="72"/>
      <c r="D20" s="73"/>
      <c r="E20" s="74"/>
      <c r="F20" s="75"/>
      <c r="G20" s="76"/>
      <c r="H20" s="75"/>
      <c r="I20" s="124"/>
      <c r="J20" s="124"/>
      <c r="K20" s="124"/>
      <c r="L20" s="77"/>
      <c r="M20" s="78"/>
      <c r="N20" s="76"/>
      <c r="O20" s="75"/>
      <c r="P20" s="28" t="str">
        <f t="shared" si="2"/>
        <v/>
      </c>
      <c r="Q20" s="29" t="str">
        <f t="shared" si="3"/>
        <v/>
      </c>
      <c r="R20" s="165" t="str">
        <f t="shared" si="4"/>
        <v/>
      </c>
      <c r="S20" s="161" t="str">
        <f t="shared" si="5"/>
        <v/>
      </c>
    </row>
    <row r="21" spans="1:19" x14ac:dyDescent="0.25">
      <c r="A21" s="79">
        <v>7</v>
      </c>
      <c r="B21" s="80"/>
      <c r="C21" s="81"/>
      <c r="D21" s="82"/>
      <c r="E21" s="83"/>
      <c r="F21" s="84"/>
      <c r="G21" s="85"/>
      <c r="H21" s="84"/>
      <c r="I21" s="125"/>
      <c r="J21" s="125"/>
      <c r="K21" s="125"/>
      <c r="L21" s="86"/>
      <c r="M21" s="87"/>
      <c r="N21" s="85"/>
      <c r="O21" s="84"/>
      <c r="P21" s="24" t="str">
        <f t="shared" si="2"/>
        <v/>
      </c>
      <c r="Q21" s="25" t="str">
        <f t="shared" si="3"/>
        <v/>
      </c>
      <c r="R21" s="166" t="str">
        <f t="shared" si="4"/>
        <v/>
      </c>
      <c r="S21" s="162" t="str">
        <f t="shared" si="5"/>
        <v/>
      </c>
    </row>
    <row r="22" spans="1:19" x14ac:dyDescent="0.25">
      <c r="A22" s="79">
        <v>8</v>
      </c>
      <c r="B22" s="80"/>
      <c r="C22" s="81"/>
      <c r="D22" s="82"/>
      <c r="E22" s="83"/>
      <c r="F22" s="84"/>
      <c r="G22" s="85"/>
      <c r="H22" s="84"/>
      <c r="I22" s="125"/>
      <c r="J22" s="125"/>
      <c r="K22" s="125"/>
      <c r="L22" s="86"/>
      <c r="M22" s="87"/>
      <c r="N22" s="85"/>
      <c r="O22" s="84"/>
      <c r="P22" s="24" t="str">
        <f t="shared" si="2"/>
        <v/>
      </c>
      <c r="Q22" s="25" t="str">
        <f t="shared" si="3"/>
        <v/>
      </c>
      <c r="R22" s="166" t="str">
        <f t="shared" si="4"/>
        <v/>
      </c>
      <c r="S22" s="162" t="str">
        <f t="shared" si="5"/>
        <v/>
      </c>
    </row>
    <row r="23" spans="1:19" x14ac:dyDescent="0.25">
      <c r="A23" s="79">
        <v>9</v>
      </c>
      <c r="B23" s="80"/>
      <c r="C23" s="81"/>
      <c r="D23" s="82"/>
      <c r="E23" s="83"/>
      <c r="F23" s="84"/>
      <c r="G23" s="85"/>
      <c r="H23" s="84"/>
      <c r="I23" s="125"/>
      <c r="J23" s="125"/>
      <c r="K23" s="125"/>
      <c r="L23" s="86"/>
      <c r="M23" s="87"/>
      <c r="N23" s="85"/>
      <c r="O23" s="84"/>
      <c r="P23" s="24" t="str">
        <f t="shared" si="2"/>
        <v/>
      </c>
      <c r="Q23" s="25" t="str">
        <f t="shared" si="3"/>
        <v/>
      </c>
      <c r="R23" s="166" t="str">
        <f t="shared" si="4"/>
        <v/>
      </c>
      <c r="S23" s="162" t="str">
        <f t="shared" si="5"/>
        <v/>
      </c>
    </row>
    <row r="24" spans="1:19" ht="15.75" thickBot="1" x14ac:dyDescent="0.3">
      <c r="A24" s="98">
        <v>10</v>
      </c>
      <c r="B24" s="89"/>
      <c r="C24" s="90"/>
      <c r="D24" s="91"/>
      <c r="E24" s="92"/>
      <c r="F24" s="93"/>
      <c r="G24" s="94"/>
      <c r="H24" s="93"/>
      <c r="I24" s="126"/>
      <c r="J24" s="126"/>
      <c r="K24" s="126"/>
      <c r="L24" s="95"/>
      <c r="M24" s="96"/>
      <c r="N24" s="94"/>
      <c r="O24" s="93"/>
      <c r="P24" s="30" t="str">
        <f t="shared" si="2"/>
        <v/>
      </c>
      <c r="Q24" s="31" t="str">
        <f t="shared" si="3"/>
        <v/>
      </c>
      <c r="R24" s="167" t="str">
        <f t="shared" si="4"/>
        <v/>
      </c>
      <c r="S24" s="163" t="str">
        <f t="shared" si="5"/>
        <v/>
      </c>
    </row>
    <row r="25" spans="1:19" x14ac:dyDescent="0.25">
      <c r="A25" s="70">
        <v>11</v>
      </c>
      <c r="B25" s="71"/>
      <c r="C25" s="72"/>
      <c r="D25" s="73"/>
      <c r="E25" s="74"/>
      <c r="F25" s="75"/>
      <c r="G25" s="76"/>
      <c r="H25" s="75"/>
      <c r="I25" s="124"/>
      <c r="J25" s="124"/>
      <c r="K25" s="124"/>
      <c r="L25" s="77"/>
      <c r="M25" s="78"/>
      <c r="N25" s="76"/>
      <c r="O25" s="75"/>
      <c r="P25" s="22" t="str">
        <f t="shared" si="2"/>
        <v/>
      </c>
      <c r="Q25" s="23" t="str">
        <f t="shared" si="3"/>
        <v/>
      </c>
      <c r="R25" s="165" t="str">
        <f t="shared" si="4"/>
        <v/>
      </c>
      <c r="S25" s="161" t="str">
        <f t="shared" si="5"/>
        <v/>
      </c>
    </row>
    <row r="26" spans="1:19" x14ac:dyDescent="0.25">
      <c r="A26" s="79">
        <v>12</v>
      </c>
      <c r="B26" s="80"/>
      <c r="C26" s="81"/>
      <c r="D26" s="82"/>
      <c r="E26" s="83"/>
      <c r="F26" s="84"/>
      <c r="G26" s="85"/>
      <c r="H26" s="84"/>
      <c r="I26" s="125"/>
      <c r="J26" s="125"/>
      <c r="K26" s="125"/>
      <c r="L26" s="86"/>
      <c r="M26" s="87"/>
      <c r="N26" s="85"/>
      <c r="O26" s="84"/>
      <c r="P26" s="24" t="str">
        <f t="shared" si="2"/>
        <v/>
      </c>
      <c r="Q26" s="25" t="str">
        <f t="shared" si="3"/>
        <v/>
      </c>
      <c r="R26" s="166" t="str">
        <f t="shared" si="4"/>
        <v/>
      </c>
      <c r="S26" s="162" t="str">
        <f t="shared" si="5"/>
        <v/>
      </c>
    </row>
    <row r="27" spans="1:19" x14ac:dyDescent="0.25">
      <c r="A27" s="79">
        <v>13</v>
      </c>
      <c r="B27" s="80"/>
      <c r="C27" s="81"/>
      <c r="D27" s="82"/>
      <c r="E27" s="83"/>
      <c r="F27" s="84"/>
      <c r="G27" s="85"/>
      <c r="H27" s="84"/>
      <c r="I27" s="125"/>
      <c r="J27" s="125"/>
      <c r="K27" s="125"/>
      <c r="L27" s="86"/>
      <c r="M27" s="87"/>
      <c r="N27" s="85"/>
      <c r="O27" s="84"/>
      <c r="P27" s="24" t="str">
        <f t="shared" si="2"/>
        <v/>
      </c>
      <c r="Q27" s="25" t="str">
        <f t="shared" si="3"/>
        <v/>
      </c>
      <c r="R27" s="166" t="str">
        <f t="shared" si="4"/>
        <v/>
      </c>
      <c r="S27" s="162" t="str">
        <f t="shared" si="5"/>
        <v/>
      </c>
    </row>
    <row r="28" spans="1:19" x14ac:dyDescent="0.25">
      <c r="A28" s="79">
        <v>14</v>
      </c>
      <c r="B28" s="80"/>
      <c r="C28" s="81"/>
      <c r="D28" s="82"/>
      <c r="E28" s="83"/>
      <c r="F28" s="84"/>
      <c r="G28" s="85"/>
      <c r="H28" s="84"/>
      <c r="I28" s="125"/>
      <c r="J28" s="125"/>
      <c r="K28" s="125"/>
      <c r="L28" s="86"/>
      <c r="M28" s="87"/>
      <c r="N28" s="85"/>
      <c r="O28" s="84"/>
      <c r="P28" s="24" t="str">
        <f t="shared" si="2"/>
        <v/>
      </c>
      <c r="Q28" s="25" t="str">
        <f t="shared" si="3"/>
        <v/>
      </c>
      <c r="R28" s="166" t="str">
        <f t="shared" si="4"/>
        <v/>
      </c>
      <c r="S28" s="162" t="str">
        <f t="shared" si="5"/>
        <v/>
      </c>
    </row>
    <row r="29" spans="1:19" ht="15.75" thickBot="1" x14ac:dyDescent="0.3">
      <c r="A29" s="88">
        <v>15</v>
      </c>
      <c r="B29" s="89"/>
      <c r="C29" s="90"/>
      <c r="D29" s="91"/>
      <c r="E29" s="92"/>
      <c r="F29" s="93"/>
      <c r="G29" s="94"/>
      <c r="H29" s="93"/>
      <c r="I29" s="126"/>
      <c r="J29" s="126"/>
      <c r="K29" s="126"/>
      <c r="L29" s="95"/>
      <c r="M29" s="96"/>
      <c r="N29" s="94"/>
      <c r="O29" s="93"/>
      <c r="P29" s="26" t="str">
        <f t="shared" si="2"/>
        <v/>
      </c>
      <c r="Q29" s="27" t="str">
        <f t="shared" si="3"/>
        <v/>
      </c>
      <c r="R29" s="167" t="str">
        <f t="shared" si="4"/>
        <v/>
      </c>
      <c r="S29" s="163" t="str">
        <f t="shared" si="5"/>
        <v/>
      </c>
    </row>
    <row r="30" spans="1:19" x14ac:dyDescent="0.25">
      <c r="A30" s="97">
        <v>16</v>
      </c>
      <c r="B30" s="71"/>
      <c r="C30" s="72"/>
      <c r="D30" s="73"/>
      <c r="E30" s="74"/>
      <c r="F30" s="75"/>
      <c r="G30" s="76"/>
      <c r="H30" s="75"/>
      <c r="I30" s="124"/>
      <c r="J30" s="124"/>
      <c r="K30" s="124"/>
      <c r="L30" s="77"/>
      <c r="M30" s="78"/>
      <c r="N30" s="76"/>
      <c r="O30" s="75"/>
      <c r="P30" s="28" t="str">
        <f t="shared" si="2"/>
        <v/>
      </c>
      <c r="Q30" s="29" t="str">
        <f t="shared" si="3"/>
        <v/>
      </c>
      <c r="R30" s="165" t="str">
        <f t="shared" si="4"/>
        <v/>
      </c>
      <c r="S30" s="161" t="str">
        <f t="shared" si="5"/>
        <v/>
      </c>
    </row>
    <row r="31" spans="1:19" x14ac:dyDescent="0.25">
      <c r="A31" s="79">
        <v>17</v>
      </c>
      <c r="B31" s="80"/>
      <c r="C31" s="81"/>
      <c r="D31" s="82"/>
      <c r="E31" s="83"/>
      <c r="F31" s="84"/>
      <c r="G31" s="85"/>
      <c r="H31" s="84"/>
      <c r="I31" s="125"/>
      <c r="J31" s="125"/>
      <c r="K31" s="125"/>
      <c r="L31" s="86"/>
      <c r="M31" s="87"/>
      <c r="N31" s="85"/>
      <c r="O31" s="84"/>
      <c r="P31" s="24" t="str">
        <f t="shared" si="2"/>
        <v/>
      </c>
      <c r="Q31" s="25" t="str">
        <f t="shared" si="3"/>
        <v/>
      </c>
      <c r="R31" s="166" t="str">
        <f t="shared" si="4"/>
        <v/>
      </c>
      <c r="S31" s="162" t="str">
        <f t="shared" si="5"/>
        <v/>
      </c>
    </row>
    <row r="32" spans="1:19" x14ac:dyDescent="0.25">
      <c r="A32" s="79">
        <v>18</v>
      </c>
      <c r="B32" s="80"/>
      <c r="C32" s="81"/>
      <c r="D32" s="82"/>
      <c r="E32" s="83"/>
      <c r="F32" s="84"/>
      <c r="G32" s="85"/>
      <c r="H32" s="84"/>
      <c r="I32" s="125"/>
      <c r="J32" s="125"/>
      <c r="K32" s="125"/>
      <c r="L32" s="86"/>
      <c r="M32" s="87"/>
      <c r="N32" s="85"/>
      <c r="O32" s="84"/>
      <c r="P32" s="24" t="str">
        <f t="shared" si="2"/>
        <v/>
      </c>
      <c r="Q32" s="25" t="str">
        <f t="shared" si="3"/>
        <v/>
      </c>
      <c r="R32" s="166" t="str">
        <f t="shared" si="4"/>
        <v/>
      </c>
      <c r="S32" s="162" t="str">
        <f t="shared" si="5"/>
        <v/>
      </c>
    </row>
    <row r="33" spans="1:19" x14ac:dyDescent="0.25">
      <c r="A33" s="79">
        <v>19</v>
      </c>
      <c r="B33" s="80"/>
      <c r="C33" s="81"/>
      <c r="D33" s="82"/>
      <c r="E33" s="83"/>
      <c r="F33" s="84"/>
      <c r="G33" s="85"/>
      <c r="H33" s="84"/>
      <c r="I33" s="125"/>
      <c r="J33" s="125"/>
      <c r="K33" s="125"/>
      <c r="L33" s="86"/>
      <c r="M33" s="87"/>
      <c r="N33" s="85"/>
      <c r="O33" s="84"/>
      <c r="P33" s="24" t="str">
        <f t="shared" si="2"/>
        <v/>
      </c>
      <c r="Q33" s="25" t="str">
        <f t="shared" si="3"/>
        <v/>
      </c>
      <c r="R33" s="166" t="str">
        <f t="shared" si="4"/>
        <v/>
      </c>
      <c r="S33" s="162" t="str">
        <f t="shared" si="5"/>
        <v/>
      </c>
    </row>
    <row r="34" spans="1:19" ht="15.75" thickBot="1" x14ac:dyDescent="0.3">
      <c r="A34" s="98">
        <v>20</v>
      </c>
      <c r="B34" s="89"/>
      <c r="C34" s="90"/>
      <c r="D34" s="91"/>
      <c r="E34" s="92"/>
      <c r="F34" s="93"/>
      <c r="G34" s="94"/>
      <c r="H34" s="93"/>
      <c r="I34" s="126"/>
      <c r="J34" s="126"/>
      <c r="K34" s="126"/>
      <c r="L34" s="95"/>
      <c r="M34" s="96"/>
      <c r="N34" s="94"/>
      <c r="O34" s="93"/>
      <c r="P34" s="30" t="str">
        <f t="shared" si="2"/>
        <v/>
      </c>
      <c r="Q34" s="31" t="str">
        <f t="shared" si="3"/>
        <v/>
      </c>
      <c r="R34" s="167" t="str">
        <f t="shared" si="4"/>
        <v/>
      </c>
      <c r="S34" s="163" t="str">
        <f t="shared" si="5"/>
        <v/>
      </c>
    </row>
    <row r="35" spans="1:19" x14ac:dyDescent="0.25">
      <c r="A35" s="70">
        <v>21</v>
      </c>
      <c r="B35" s="71"/>
      <c r="C35" s="72"/>
      <c r="D35" s="73"/>
      <c r="E35" s="74"/>
      <c r="F35" s="75"/>
      <c r="G35" s="76"/>
      <c r="H35" s="75"/>
      <c r="I35" s="124"/>
      <c r="J35" s="124"/>
      <c r="K35" s="124"/>
      <c r="L35" s="77"/>
      <c r="M35" s="78"/>
      <c r="N35" s="76"/>
      <c r="O35" s="75"/>
      <c r="P35" s="22" t="str">
        <f t="shared" si="2"/>
        <v/>
      </c>
      <c r="Q35" s="23" t="str">
        <f t="shared" si="3"/>
        <v/>
      </c>
      <c r="R35" s="165" t="str">
        <f t="shared" si="4"/>
        <v/>
      </c>
      <c r="S35" s="161" t="str">
        <f t="shared" si="5"/>
        <v/>
      </c>
    </row>
    <row r="36" spans="1:19" x14ac:dyDescent="0.25">
      <c r="A36" s="79">
        <v>22</v>
      </c>
      <c r="B36" s="80"/>
      <c r="C36" s="81"/>
      <c r="D36" s="82"/>
      <c r="E36" s="83"/>
      <c r="F36" s="84"/>
      <c r="G36" s="85"/>
      <c r="H36" s="84"/>
      <c r="I36" s="125"/>
      <c r="J36" s="125"/>
      <c r="K36" s="125"/>
      <c r="L36" s="86"/>
      <c r="M36" s="87"/>
      <c r="N36" s="85"/>
      <c r="O36" s="84"/>
      <c r="P36" s="24" t="str">
        <f t="shared" si="2"/>
        <v/>
      </c>
      <c r="Q36" s="25" t="str">
        <f t="shared" si="3"/>
        <v/>
      </c>
      <c r="R36" s="166" t="str">
        <f t="shared" si="4"/>
        <v/>
      </c>
      <c r="S36" s="162" t="str">
        <f t="shared" si="5"/>
        <v/>
      </c>
    </row>
    <row r="37" spans="1:19" x14ac:dyDescent="0.25">
      <c r="A37" s="79">
        <v>23</v>
      </c>
      <c r="B37" s="80"/>
      <c r="C37" s="81"/>
      <c r="D37" s="82"/>
      <c r="E37" s="83"/>
      <c r="F37" s="84"/>
      <c r="G37" s="85"/>
      <c r="H37" s="84"/>
      <c r="I37" s="125"/>
      <c r="J37" s="125"/>
      <c r="K37" s="125"/>
      <c r="L37" s="86"/>
      <c r="M37" s="87"/>
      <c r="N37" s="85"/>
      <c r="O37" s="84"/>
      <c r="P37" s="24" t="str">
        <f t="shared" si="2"/>
        <v/>
      </c>
      <c r="Q37" s="25" t="str">
        <f t="shared" si="3"/>
        <v/>
      </c>
      <c r="R37" s="166" t="str">
        <f t="shared" si="4"/>
        <v/>
      </c>
      <c r="S37" s="162" t="str">
        <f t="shared" si="5"/>
        <v/>
      </c>
    </row>
    <row r="38" spans="1:19" x14ac:dyDescent="0.25">
      <c r="A38" s="79">
        <v>24</v>
      </c>
      <c r="B38" s="80"/>
      <c r="C38" s="81"/>
      <c r="D38" s="82"/>
      <c r="E38" s="83"/>
      <c r="F38" s="84"/>
      <c r="G38" s="85"/>
      <c r="H38" s="84"/>
      <c r="I38" s="125"/>
      <c r="J38" s="125"/>
      <c r="K38" s="125"/>
      <c r="L38" s="86"/>
      <c r="M38" s="87"/>
      <c r="N38" s="85"/>
      <c r="O38" s="84"/>
      <c r="P38" s="24" t="str">
        <f t="shared" si="2"/>
        <v/>
      </c>
      <c r="Q38" s="25" t="str">
        <f t="shared" si="3"/>
        <v/>
      </c>
      <c r="R38" s="166" t="str">
        <f t="shared" si="4"/>
        <v/>
      </c>
      <c r="S38" s="162" t="str">
        <f t="shared" si="5"/>
        <v/>
      </c>
    </row>
    <row r="39" spans="1:19" ht="15.75" thickBot="1" x14ac:dyDescent="0.3">
      <c r="A39" s="88">
        <v>25</v>
      </c>
      <c r="B39" s="89"/>
      <c r="C39" s="90"/>
      <c r="D39" s="91"/>
      <c r="E39" s="92"/>
      <c r="F39" s="93"/>
      <c r="G39" s="94"/>
      <c r="H39" s="93"/>
      <c r="I39" s="126"/>
      <c r="J39" s="126"/>
      <c r="K39" s="126"/>
      <c r="L39" s="95"/>
      <c r="M39" s="96"/>
      <c r="N39" s="94"/>
      <c r="O39" s="93"/>
      <c r="P39" s="26" t="str">
        <f t="shared" si="2"/>
        <v/>
      </c>
      <c r="Q39" s="27" t="str">
        <f t="shared" si="3"/>
        <v/>
      </c>
      <c r="R39" s="167" t="str">
        <f t="shared" si="4"/>
        <v/>
      </c>
      <c r="S39" s="163" t="str">
        <f t="shared" si="5"/>
        <v/>
      </c>
    </row>
    <row r="40" spans="1:19" x14ac:dyDescent="0.25">
      <c r="A40" s="70">
        <v>26</v>
      </c>
      <c r="B40" s="71"/>
      <c r="C40" s="72"/>
      <c r="D40" s="73"/>
      <c r="E40" s="74"/>
      <c r="F40" s="75"/>
      <c r="G40" s="76"/>
      <c r="H40" s="75"/>
      <c r="I40" s="124"/>
      <c r="J40" s="124"/>
      <c r="K40" s="124"/>
      <c r="L40" s="77"/>
      <c r="M40" s="78"/>
      <c r="N40" s="76"/>
      <c r="O40" s="75"/>
      <c r="P40" s="22" t="str">
        <f t="shared" si="2"/>
        <v/>
      </c>
      <c r="Q40" s="23" t="str">
        <f t="shared" si="3"/>
        <v/>
      </c>
      <c r="R40" s="165" t="str">
        <f t="shared" si="4"/>
        <v/>
      </c>
      <c r="S40" s="161" t="str">
        <f t="shared" si="5"/>
        <v/>
      </c>
    </row>
    <row r="41" spans="1:19" x14ac:dyDescent="0.25">
      <c r="A41" s="79">
        <v>27</v>
      </c>
      <c r="B41" s="80"/>
      <c r="C41" s="81"/>
      <c r="D41" s="82"/>
      <c r="E41" s="83"/>
      <c r="F41" s="84"/>
      <c r="G41" s="85"/>
      <c r="H41" s="84"/>
      <c r="I41" s="125"/>
      <c r="J41" s="125"/>
      <c r="K41" s="125"/>
      <c r="L41" s="86"/>
      <c r="M41" s="87"/>
      <c r="N41" s="85"/>
      <c r="O41" s="84"/>
      <c r="P41" s="24" t="str">
        <f t="shared" si="2"/>
        <v/>
      </c>
      <c r="Q41" s="25" t="str">
        <f t="shared" si="3"/>
        <v/>
      </c>
      <c r="R41" s="166" t="str">
        <f t="shared" si="4"/>
        <v/>
      </c>
      <c r="S41" s="162" t="str">
        <f t="shared" si="5"/>
        <v/>
      </c>
    </row>
    <row r="42" spans="1:19" x14ac:dyDescent="0.25">
      <c r="A42" s="79">
        <v>28</v>
      </c>
      <c r="B42" s="80"/>
      <c r="C42" s="81"/>
      <c r="D42" s="82"/>
      <c r="E42" s="83"/>
      <c r="F42" s="84"/>
      <c r="G42" s="85"/>
      <c r="H42" s="84"/>
      <c r="I42" s="125"/>
      <c r="J42" s="125"/>
      <c r="K42" s="125"/>
      <c r="L42" s="86"/>
      <c r="M42" s="87"/>
      <c r="N42" s="85"/>
      <c r="O42" s="84"/>
      <c r="P42" s="24" t="str">
        <f t="shared" si="2"/>
        <v/>
      </c>
      <c r="Q42" s="25" t="str">
        <f t="shared" si="3"/>
        <v/>
      </c>
      <c r="R42" s="166" t="str">
        <f t="shared" si="4"/>
        <v/>
      </c>
      <c r="S42" s="162" t="str">
        <f t="shared" si="5"/>
        <v/>
      </c>
    </row>
    <row r="43" spans="1:19" x14ac:dyDescent="0.25">
      <c r="A43" s="79">
        <v>29</v>
      </c>
      <c r="B43" s="80"/>
      <c r="C43" s="81"/>
      <c r="D43" s="82"/>
      <c r="E43" s="83"/>
      <c r="F43" s="84"/>
      <c r="G43" s="85"/>
      <c r="H43" s="84"/>
      <c r="I43" s="125"/>
      <c r="J43" s="125"/>
      <c r="K43" s="125"/>
      <c r="L43" s="86"/>
      <c r="M43" s="87"/>
      <c r="N43" s="85"/>
      <c r="O43" s="84"/>
      <c r="P43" s="24" t="str">
        <f t="shared" si="2"/>
        <v/>
      </c>
      <c r="Q43" s="25" t="str">
        <f t="shared" si="3"/>
        <v/>
      </c>
      <c r="R43" s="166" t="str">
        <f t="shared" si="4"/>
        <v/>
      </c>
      <c r="S43" s="162" t="str">
        <f t="shared" si="5"/>
        <v/>
      </c>
    </row>
    <row r="44" spans="1:19" ht="15.75" thickBot="1" x14ac:dyDescent="0.3">
      <c r="A44" s="88">
        <v>30</v>
      </c>
      <c r="B44" s="89"/>
      <c r="C44" s="90"/>
      <c r="D44" s="91"/>
      <c r="E44" s="92"/>
      <c r="F44" s="93"/>
      <c r="G44" s="94"/>
      <c r="H44" s="93"/>
      <c r="I44" s="126"/>
      <c r="J44" s="126"/>
      <c r="K44" s="126"/>
      <c r="L44" s="95"/>
      <c r="M44" s="96"/>
      <c r="N44" s="94"/>
      <c r="O44" s="93"/>
      <c r="P44" s="26" t="str">
        <f t="shared" si="2"/>
        <v/>
      </c>
      <c r="Q44" s="27" t="str">
        <f t="shared" si="3"/>
        <v/>
      </c>
      <c r="R44" s="167" t="str">
        <f t="shared" si="4"/>
        <v/>
      </c>
      <c r="S44" s="163" t="str">
        <f t="shared" si="5"/>
        <v/>
      </c>
    </row>
    <row r="45" spans="1:19" x14ac:dyDescent="0.25">
      <c r="A45" s="70">
        <v>31</v>
      </c>
      <c r="B45" s="71"/>
      <c r="C45" s="72"/>
      <c r="D45" s="73"/>
      <c r="E45" s="74"/>
      <c r="F45" s="75"/>
      <c r="G45" s="76"/>
      <c r="H45" s="75"/>
      <c r="I45" s="124"/>
      <c r="J45" s="124"/>
      <c r="K45" s="124"/>
      <c r="L45" s="77"/>
      <c r="M45" s="78"/>
      <c r="N45" s="76"/>
      <c r="O45" s="75"/>
      <c r="P45" s="22" t="str">
        <f t="shared" si="2"/>
        <v/>
      </c>
      <c r="Q45" s="23" t="str">
        <f t="shared" si="3"/>
        <v/>
      </c>
      <c r="R45" s="165" t="str">
        <f t="shared" si="4"/>
        <v/>
      </c>
      <c r="S45" s="161" t="str">
        <f t="shared" si="5"/>
        <v/>
      </c>
    </row>
    <row r="46" spans="1:19" x14ac:dyDescent="0.25">
      <c r="A46" s="79">
        <v>32</v>
      </c>
      <c r="B46" s="80"/>
      <c r="C46" s="81"/>
      <c r="D46" s="82"/>
      <c r="E46" s="83"/>
      <c r="F46" s="84"/>
      <c r="G46" s="85"/>
      <c r="H46" s="84"/>
      <c r="I46" s="125"/>
      <c r="J46" s="125"/>
      <c r="K46" s="125"/>
      <c r="L46" s="86"/>
      <c r="M46" s="87"/>
      <c r="N46" s="85"/>
      <c r="O46" s="84"/>
      <c r="P46" s="24" t="str">
        <f t="shared" si="2"/>
        <v/>
      </c>
      <c r="Q46" s="25" t="str">
        <f t="shared" si="3"/>
        <v/>
      </c>
      <c r="R46" s="166" t="str">
        <f t="shared" si="4"/>
        <v/>
      </c>
      <c r="S46" s="162" t="str">
        <f t="shared" si="5"/>
        <v/>
      </c>
    </row>
    <row r="47" spans="1:19" x14ac:dyDescent="0.25">
      <c r="A47" s="79">
        <v>33</v>
      </c>
      <c r="B47" s="80"/>
      <c r="C47" s="81"/>
      <c r="D47" s="82"/>
      <c r="E47" s="83"/>
      <c r="F47" s="84"/>
      <c r="G47" s="85"/>
      <c r="H47" s="84"/>
      <c r="I47" s="125"/>
      <c r="J47" s="125"/>
      <c r="K47" s="125"/>
      <c r="L47" s="86"/>
      <c r="M47" s="87"/>
      <c r="N47" s="85"/>
      <c r="O47" s="84"/>
      <c r="P47" s="24" t="str">
        <f t="shared" si="2"/>
        <v/>
      </c>
      <c r="Q47" s="25" t="str">
        <f t="shared" si="3"/>
        <v/>
      </c>
      <c r="R47" s="166" t="str">
        <f t="shared" si="4"/>
        <v/>
      </c>
      <c r="S47" s="162" t="str">
        <f t="shared" si="5"/>
        <v/>
      </c>
    </row>
    <row r="48" spans="1:19" x14ac:dyDescent="0.25">
      <c r="A48" s="79">
        <v>34</v>
      </c>
      <c r="B48" s="80"/>
      <c r="C48" s="81"/>
      <c r="D48" s="82"/>
      <c r="E48" s="83"/>
      <c r="F48" s="84"/>
      <c r="G48" s="85"/>
      <c r="H48" s="84"/>
      <c r="I48" s="125"/>
      <c r="J48" s="125"/>
      <c r="K48" s="125"/>
      <c r="L48" s="86"/>
      <c r="M48" s="87"/>
      <c r="N48" s="85"/>
      <c r="O48" s="84"/>
      <c r="P48" s="24" t="str">
        <f t="shared" si="2"/>
        <v/>
      </c>
      <c r="Q48" s="25" t="str">
        <f t="shared" si="3"/>
        <v/>
      </c>
      <c r="R48" s="166" t="str">
        <f t="shared" si="4"/>
        <v/>
      </c>
      <c r="S48" s="162" t="str">
        <f t="shared" si="5"/>
        <v/>
      </c>
    </row>
    <row r="49" spans="1:19" ht="15.75" thickBot="1" x14ac:dyDescent="0.3">
      <c r="A49" s="88">
        <v>35</v>
      </c>
      <c r="B49" s="89"/>
      <c r="C49" s="90"/>
      <c r="D49" s="91"/>
      <c r="E49" s="92"/>
      <c r="F49" s="93"/>
      <c r="G49" s="94"/>
      <c r="H49" s="93"/>
      <c r="I49" s="126"/>
      <c r="J49" s="126"/>
      <c r="K49" s="126"/>
      <c r="L49" s="95"/>
      <c r="M49" s="96"/>
      <c r="N49" s="94"/>
      <c r="O49" s="93"/>
      <c r="P49" s="26" t="str">
        <f t="shared" si="2"/>
        <v/>
      </c>
      <c r="Q49" s="27" t="str">
        <f t="shared" si="3"/>
        <v/>
      </c>
      <c r="R49" s="167" t="str">
        <f t="shared" si="4"/>
        <v/>
      </c>
      <c r="S49" s="163" t="str">
        <f t="shared" si="5"/>
        <v/>
      </c>
    </row>
    <row r="50" spans="1:19" x14ac:dyDescent="0.25">
      <c r="A50" s="70">
        <v>36</v>
      </c>
      <c r="B50" s="71"/>
      <c r="C50" s="72"/>
      <c r="D50" s="73"/>
      <c r="E50" s="74"/>
      <c r="F50" s="75"/>
      <c r="G50" s="76"/>
      <c r="H50" s="75"/>
      <c r="I50" s="124"/>
      <c r="J50" s="124"/>
      <c r="K50" s="124"/>
      <c r="L50" s="77"/>
      <c r="M50" s="78"/>
      <c r="N50" s="76"/>
      <c r="O50" s="75"/>
      <c r="P50" s="22" t="str">
        <f t="shared" si="2"/>
        <v/>
      </c>
      <c r="Q50" s="23" t="str">
        <f t="shared" si="3"/>
        <v/>
      </c>
      <c r="R50" s="165" t="str">
        <f t="shared" si="4"/>
        <v/>
      </c>
      <c r="S50" s="161" t="str">
        <f t="shared" si="5"/>
        <v/>
      </c>
    </row>
    <row r="51" spans="1:19" x14ac:dyDescent="0.25">
      <c r="A51" s="79">
        <v>37</v>
      </c>
      <c r="B51" s="80"/>
      <c r="C51" s="81"/>
      <c r="D51" s="82"/>
      <c r="E51" s="83"/>
      <c r="F51" s="84"/>
      <c r="G51" s="85"/>
      <c r="H51" s="84"/>
      <c r="I51" s="125"/>
      <c r="J51" s="125"/>
      <c r="K51" s="125"/>
      <c r="L51" s="86"/>
      <c r="M51" s="87"/>
      <c r="N51" s="85"/>
      <c r="O51" s="84"/>
      <c r="P51" s="24" t="str">
        <f t="shared" si="2"/>
        <v/>
      </c>
      <c r="Q51" s="25" t="str">
        <f t="shared" si="3"/>
        <v/>
      </c>
      <c r="R51" s="166" t="str">
        <f t="shared" si="4"/>
        <v/>
      </c>
      <c r="S51" s="162" t="str">
        <f t="shared" si="5"/>
        <v/>
      </c>
    </row>
    <row r="52" spans="1:19" x14ac:dyDescent="0.25">
      <c r="A52" s="79">
        <v>38</v>
      </c>
      <c r="B52" s="80"/>
      <c r="C52" s="81"/>
      <c r="D52" s="82"/>
      <c r="E52" s="83"/>
      <c r="F52" s="84"/>
      <c r="G52" s="85"/>
      <c r="H52" s="84"/>
      <c r="I52" s="125"/>
      <c r="J52" s="125"/>
      <c r="K52" s="125"/>
      <c r="L52" s="86"/>
      <c r="M52" s="87"/>
      <c r="N52" s="85"/>
      <c r="O52" s="84"/>
      <c r="P52" s="24" t="str">
        <f t="shared" si="2"/>
        <v/>
      </c>
      <c r="Q52" s="25" t="str">
        <f t="shared" si="3"/>
        <v/>
      </c>
      <c r="R52" s="166" t="str">
        <f t="shared" si="4"/>
        <v/>
      </c>
      <c r="S52" s="162" t="str">
        <f t="shared" si="5"/>
        <v/>
      </c>
    </row>
    <row r="53" spans="1:19" x14ac:dyDescent="0.25">
      <c r="A53" s="79">
        <v>39</v>
      </c>
      <c r="B53" s="80"/>
      <c r="C53" s="81"/>
      <c r="D53" s="82"/>
      <c r="E53" s="83"/>
      <c r="F53" s="84"/>
      <c r="G53" s="85"/>
      <c r="H53" s="84"/>
      <c r="I53" s="125"/>
      <c r="J53" s="125"/>
      <c r="K53" s="125"/>
      <c r="L53" s="86"/>
      <c r="M53" s="87"/>
      <c r="N53" s="85"/>
      <c r="O53" s="84"/>
      <c r="P53" s="24" t="str">
        <f t="shared" si="2"/>
        <v/>
      </c>
      <c r="Q53" s="25" t="str">
        <f t="shared" si="3"/>
        <v/>
      </c>
      <c r="R53" s="166" t="str">
        <f t="shared" si="4"/>
        <v/>
      </c>
      <c r="S53" s="162" t="str">
        <f t="shared" si="5"/>
        <v/>
      </c>
    </row>
    <row r="54" spans="1:19" ht="15.75" thickBot="1" x14ac:dyDescent="0.3">
      <c r="A54" s="88">
        <v>40</v>
      </c>
      <c r="B54" s="89"/>
      <c r="C54" s="90"/>
      <c r="D54" s="91"/>
      <c r="E54" s="92"/>
      <c r="F54" s="93"/>
      <c r="G54" s="94"/>
      <c r="H54" s="93"/>
      <c r="I54" s="126"/>
      <c r="J54" s="126"/>
      <c r="K54" s="126"/>
      <c r="L54" s="95"/>
      <c r="M54" s="96"/>
      <c r="N54" s="94"/>
      <c r="O54" s="93"/>
      <c r="P54" s="26" t="str">
        <f t="shared" si="2"/>
        <v/>
      </c>
      <c r="Q54" s="27" t="str">
        <f t="shared" si="3"/>
        <v/>
      </c>
      <c r="R54" s="167" t="str">
        <f t="shared" si="4"/>
        <v/>
      </c>
      <c r="S54" s="163" t="str">
        <f t="shared" si="5"/>
        <v/>
      </c>
    </row>
    <row r="56" spans="1:19" x14ac:dyDescent="0.25">
      <c r="B56" s="9" t="s">
        <v>94</v>
      </c>
      <c r="D56" s="9" t="s">
        <v>90</v>
      </c>
    </row>
    <row r="57" spans="1:19" x14ac:dyDescent="0.25">
      <c r="B57" s="9">
        <v>1</v>
      </c>
      <c r="D57" s="9" t="s">
        <v>89</v>
      </c>
    </row>
    <row r="58" spans="1:19" x14ac:dyDescent="0.25">
      <c r="B58" s="9">
        <v>2</v>
      </c>
      <c r="D58" s="9" t="s">
        <v>91</v>
      </c>
    </row>
    <row r="59" spans="1:19" x14ac:dyDescent="0.25">
      <c r="A59" s="32"/>
      <c r="B59" s="9">
        <v>3</v>
      </c>
      <c r="D59" s="9" t="s">
        <v>115</v>
      </c>
    </row>
  </sheetData>
  <sheetProtection password="D2A5" sheet="1" objects="1" scenarios="1" formatColumns="0" formatRows="0"/>
  <conditionalFormatting sqref="E15:O54">
    <cfRule type="expression" dxfId="69" priority="5" stopIfTrue="1">
      <formula>E15&gt;E$11</formula>
    </cfRule>
  </conditionalFormatting>
  <conditionalFormatting sqref="N1 P1 D6 E5">
    <cfRule type="containsBlanks" dxfId="68" priority="4" stopIfTrue="1">
      <formula>LEN(TRIM(D1))=0</formula>
    </cfRule>
  </conditionalFormatting>
  <conditionalFormatting sqref="C15:C54">
    <cfRule type="expression" dxfId="67" priority="10">
      <formula>AND(SUM($D15:$O15)&lt;&gt;0,$C15="")</formula>
    </cfRule>
  </conditionalFormatting>
  <conditionalFormatting sqref="D15:O54">
    <cfRule type="expression" dxfId="66" priority="11" stopIfTrue="1">
      <formula>AND($B15&lt;&gt;"",$C15="да",$D15="")</formula>
    </cfRule>
    <cfRule type="expression" dxfId="65" priority="12" stopIfTrue="1">
      <formula>AND(SUM($D15)=0,COUNTA($E15:$O15)&gt;0)</formula>
    </cfRule>
  </conditionalFormatting>
  <dataValidations count="5">
    <dataValidation allowBlank="1" prompt="Укажите класс с литерой (если есть)" sqref="N1"/>
    <dataValidation allowBlank="1" showInputMessage="1" showErrorMessage="1" prompt="Укажите наименование образовательной организации, например, СОШ №3" sqref="P1"/>
    <dataValidation type="whole" allowBlank="1" showInputMessage="1" showErrorMessage="1" sqref="E15:O54">
      <formula1>0</formula1>
      <formula2>E$11</formula2>
    </dataValidation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$S$3:$S$9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5">
    <pageSetUpPr fitToPage="1"/>
  </sheetPr>
  <dimension ref="A1:S59"/>
  <sheetViews>
    <sheetView view="pageBreakPreview" zoomScale="90" zoomScaleSheetLayoutView="90" workbookViewId="0">
      <selection activeCell="P7" sqref="P7"/>
    </sheetView>
  </sheetViews>
  <sheetFormatPr defaultRowHeight="15" x14ac:dyDescent="0.25"/>
  <cols>
    <col min="1" max="1" width="9.140625" style="9"/>
    <col min="2" max="2" width="19.140625" style="9" customWidth="1"/>
    <col min="3" max="3" width="8.28515625" style="9" hidden="1" customWidth="1"/>
    <col min="4" max="4" width="7.5703125" style="9" customWidth="1"/>
    <col min="5" max="15" width="6.140625" style="9" customWidth="1"/>
    <col min="16" max="16" width="6.5703125" style="9" customWidth="1"/>
    <col min="17" max="17" width="12.5703125" style="9" customWidth="1"/>
    <col min="18" max="18" width="17.7109375" style="9" customWidth="1"/>
    <col min="19" max="19" width="12.7109375" style="9" hidden="1" customWidth="1"/>
    <col min="20" max="16384" width="9.140625" style="9"/>
  </cols>
  <sheetData>
    <row r="1" spans="1:19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68" t="s">
        <v>135</v>
      </c>
      <c r="N1" s="100"/>
      <c r="O1" s="33" t="s">
        <v>16</v>
      </c>
      <c r="P1" s="101"/>
      <c r="R1" s="37" t="s">
        <v>0</v>
      </c>
    </row>
    <row r="2" spans="1:19" x14ac:dyDescent="0.25">
      <c r="A2" s="34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S2" s="9" t="s">
        <v>8</v>
      </c>
    </row>
    <row r="3" spans="1:19" x14ac:dyDescent="0.25">
      <c r="A3" s="33"/>
      <c r="B3" s="33"/>
      <c r="C3" s="35"/>
      <c r="D3" s="35" t="s">
        <v>5</v>
      </c>
      <c r="E3" s="36" t="s">
        <v>134</v>
      </c>
      <c r="F3" s="36"/>
      <c r="G3" s="36"/>
      <c r="H3" s="36"/>
      <c r="I3" s="122"/>
      <c r="J3" s="122"/>
      <c r="K3" s="122"/>
      <c r="L3" s="33"/>
      <c r="M3" s="33"/>
      <c r="N3" s="33"/>
      <c r="O3" s="33"/>
      <c r="P3" s="33"/>
      <c r="Q3" s="33"/>
      <c r="R3" s="33"/>
      <c r="S3" s="9" t="s">
        <v>24</v>
      </c>
    </row>
    <row r="4" spans="1:19" x14ac:dyDescent="0.25">
      <c r="A4" s="34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9" t="s">
        <v>109</v>
      </c>
    </row>
    <row r="5" spans="1:19" x14ac:dyDescent="0.25">
      <c r="A5" s="45"/>
      <c r="B5" s="45"/>
      <c r="C5" s="45"/>
      <c r="D5" s="35" t="s">
        <v>108</v>
      </c>
      <c r="E5" s="99"/>
      <c r="F5" s="36"/>
      <c r="G5" s="36"/>
      <c r="H5" s="36"/>
      <c r="I5" s="122"/>
      <c r="J5" s="122"/>
      <c r="K5" s="122"/>
      <c r="L5" s="33"/>
      <c r="M5" s="33"/>
      <c r="N5" s="33"/>
      <c r="O5" s="33"/>
      <c r="P5" s="11" t="s">
        <v>14</v>
      </c>
      <c r="Q5" s="11" t="s">
        <v>99</v>
      </c>
      <c r="S5" s="9" t="s">
        <v>110</v>
      </c>
    </row>
    <row r="6" spans="1:19" x14ac:dyDescent="0.25">
      <c r="A6" s="12"/>
      <c r="B6" s="60" t="s">
        <v>8</v>
      </c>
      <c r="D6" s="99"/>
      <c r="E6" s="10"/>
      <c r="F6" s="10"/>
      <c r="P6" s="13"/>
      <c r="Q6" s="13"/>
      <c r="S6" s="9" t="s">
        <v>111</v>
      </c>
    </row>
    <row r="7" spans="1:19" x14ac:dyDescent="0.25">
      <c r="A7" s="14"/>
      <c r="B7" s="9" t="s">
        <v>11</v>
      </c>
      <c r="P7" s="120">
        <v>10</v>
      </c>
      <c r="Q7" s="13" t="s">
        <v>100</v>
      </c>
      <c r="S7" s="9" t="s">
        <v>112</v>
      </c>
    </row>
    <row r="8" spans="1:19" x14ac:dyDescent="0.25">
      <c r="A8" s="14"/>
      <c r="B8" s="9" t="s">
        <v>15</v>
      </c>
      <c r="P8" s="120">
        <v>8</v>
      </c>
      <c r="Q8" s="13" t="s">
        <v>101</v>
      </c>
      <c r="S8" s="9" t="s">
        <v>113</v>
      </c>
    </row>
    <row r="9" spans="1:19" x14ac:dyDescent="0.25">
      <c r="A9" s="14"/>
      <c r="B9" s="16" t="s">
        <v>12</v>
      </c>
      <c r="P9" s="120">
        <v>5</v>
      </c>
      <c r="Q9" s="13" t="s">
        <v>102</v>
      </c>
      <c r="S9" s="9" t="s">
        <v>114</v>
      </c>
    </row>
    <row r="10" spans="1:19" x14ac:dyDescent="0.25">
      <c r="A10" s="14"/>
      <c r="B10" s="9" t="s">
        <v>83</v>
      </c>
      <c r="P10" s="15">
        <v>0</v>
      </c>
      <c r="Q10" s="13" t="s">
        <v>103</v>
      </c>
      <c r="R10" s="17"/>
      <c r="S10" s="17"/>
    </row>
    <row r="11" spans="1:19" x14ac:dyDescent="0.25">
      <c r="A11" s="12"/>
      <c r="B11" s="13"/>
      <c r="C11" s="13"/>
      <c r="D11" s="11" t="s">
        <v>13</v>
      </c>
      <c r="E11" s="51">
        <v>1</v>
      </c>
      <c r="F11" s="51">
        <v>1</v>
      </c>
      <c r="G11" s="51">
        <v>1</v>
      </c>
      <c r="H11" s="51">
        <v>1</v>
      </c>
      <c r="I11" s="51">
        <v>1</v>
      </c>
      <c r="J11" s="51">
        <v>1</v>
      </c>
      <c r="K11" s="51">
        <v>1</v>
      </c>
      <c r="L11" s="51">
        <v>1</v>
      </c>
      <c r="M11" s="51">
        <v>1</v>
      </c>
      <c r="N11" s="51">
        <v>1</v>
      </c>
      <c r="O11" s="51">
        <v>1</v>
      </c>
      <c r="R11" s="17"/>
      <c r="S11" s="18" t="s">
        <v>17</v>
      </c>
    </row>
    <row r="12" spans="1:19" x14ac:dyDescent="0.25">
      <c r="A12" s="12"/>
      <c r="B12" s="13"/>
      <c r="C12" s="13"/>
      <c r="D12" s="11" t="s">
        <v>116</v>
      </c>
      <c r="E12" s="52" t="str">
        <f t="shared" ref="E12:O12" si="0">IF(COUNTIF($D$15:$D$54,"&gt;0")=0,"",SUMIFS(E$15:E$54,$D$15:$D$54,"&gt;0")/COUNTIF($D$15:$D$54,"&gt;0"))</f>
        <v/>
      </c>
      <c r="F12" s="52" t="str">
        <f t="shared" si="0"/>
        <v/>
      </c>
      <c r="G12" s="52" t="str">
        <f t="shared" si="0"/>
        <v/>
      </c>
      <c r="H12" s="52" t="str">
        <f t="shared" si="0"/>
        <v/>
      </c>
      <c r="I12" s="52" t="str">
        <f t="shared" si="0"/>
        <v/>
      </c>
      <c r="J12" s="52" t="str">
        <f t="shared" si="0"/>
        <v/>
      </c>
      <c r="K12" s="52" t="str">
        <f t="shared" si="0"/>
        <v/>
      </c>
      <c r="L12" s="52" t="str">
        <f t="shared" si="0"/>
        <v/>
      </c>
      <c r="M12" s="52" t="str">
        <f t="shared" si="0"/>
        <v/>
      </c>
      <c r="N12" s="52" t="str">
        <f t="shared" si="0"/>
        <v/>
      </c>
      <c r="O12" s="52" t="str">
        <f t="shared" si="0"/>
        <v/>
      </c>
      <c r="R12" s="17"/>
      <c r="S12" s="18"/>
    </row>
    <row r="13" spans="1:19" ht="15.75" thickBot="1" x14ac:dyDescent="0.3">
      <c r="A13" s="12"/>
      <c r="B13" s="54"/>
      <c r="C13" s="54"/>
      <c r="D13" s="55" t="s">
        <v>117</v>
      </c>
      <c r="E13" s="53" t="str">
        <f>IF(COUNTIF($D$15:$D$54,"&gt;0")=0,"",E12/E11)</f>
        <v/>
      </c>
      <c r="F13" s="53" t="str">
        <f t="shared" ref="F13:N13" si="1">IF(COUNTIF($D$15:$D$54,"&gt;0")=0,"",F12/F11)</f>
        <v/>
      </c>
      <c r="G13" s="53" t="str">
        <f t="shared" si="1"/>
        <v/>
      </c>
      <c r="H13" s="53" t="str">
        <f t="shared" si="1"/>
        <v/>
      </c>
      <c r="I13" s="53" t="str">
        <f t="shared" si="1"/>
        <v/>
      </c>
      <c r="J13" s="53" t="str">
        <f t="shared" si="1"/>
        <v/>
      </c>
      <c r="K13" s="53" t="str">
        <f t="shared" si="1"/>
        <v/>
      </c>
      <c r="L13" s="53" t="str">
        <f t="shared" si="1"/>
        <v/>
      </c>
      <c r="M13" s="53" t="str">
        <f t="shared" si="1"/>
        <v/>
      </c>
      <c r="N13" s="53" t="str">
        <f t="shared" si="1"/>
        <v/>
      </c>
      <c r="O13" s="53" t="str">
        <f>IF(COUNTIF($D$15:$D$54,"&gt;0")=0,"",O12/O11)</f>
        <v/>
      </c>
      <c r="R13" s="17"/>
      <c r="S13" s="18"/>
    </row>
    <row r="14" spans="1:19" ht="60.75" thickBot="1" x14ac:dyDescent="0.3">
      <c r="A14" s="56" t="s">
        <v>1</v>
      </c>
      <c r="B14" s="57" t="s">
        <v>2</v>
      </c>
      <c r="C14" s="58" t="s">
        <v>10</v>
      </c>
      <c r="D14" s="59" t="s">
        <v>3</v>
      </c>
      <c r="E14" s="46">
        <v>1</v>
      </c>
      <c r="F14" s="47">
        <v>2</v>
      </c>
      <c r="G14" s="48">
        <v>3</v>
      </c>
      <c r="H14" s="47">
        <v>4</v>
      </c>
      <c r="I14" s="123">
        <v>5</v>
      </c>
      <c r="J14" s="123">
        <v>6</v>
      </c>
      <c r="K14" s="123">
        <v>7</v>
      </c>
      <c r="L14" s="49">
        <v>8</v>
      </c>
      <c r="M14" s="50">
        <v>9</v>
      </c>
      <c r="N14" s="48">
        <v>10</v>
      </c>
      <c r="O14" s="47">
        <v>11</v>
      </c>
      <c r="P14" s="19" t="s">
        <v>4</v>
      </c>
      <c r="Q14" s="20" t="str">
        <f>Q5</f>
        <v>Оценка</v>
      </c>
      <c r="R14" s="164" t="s">
        <v>93</v>
      </c>
      <c r="S14" s="21" t="s">
        <v>92</v>
      </c>
    </row>
    <row r="15" spans="1:19" x14ac:dyDescent="0.25">
      <c r="A15" s="70">
        <v>1</v>
      </c>
      <c r="B15" s="71"/>
      <c r="C15" s="72"/>
      <c r="D15" s="73"/>
      <c r="E15" s="74"/>
      <c r="F15" s="75"/>
      <c r="G15" s="76"/>
      <c r="H15" s="75"/>
      <c r="I15" s="124"/>
      <c r="J15" s="124"/>
      <c r="K15" s="124"/>
      <c r="L15" s="77"/>
      <c r="M15" s="78"/>
      <c r="N15" s="76"/>
      <c r="O15" s="75"/>
      <c r="P15" s="22" t="str">
        <f t="shared" ref="P15:P54" si="2">IF(SUM(D15)&gt;0,SUM(E15:O15),"")</f>
        <v/>
      </c>
      <c r="Q15" s="23" t="str">
        <f t="shared" ref="Q15:Q54" si="3">IF(SUM(D15)&gt;0,IF(P15&gt;=$P$7,$Q$7,IF(P15&gt;=$P$8,$Q$8,IF(P15&gt;=$P$9,$Q$9,$Q$10))),"")</f>
        <v/>
      </c>
      <c r="R15" s="165" t="str">
        <f>IF(B15="","",IF(AND(SUM($D15)=0,COUNTA($E15:$O15)&gt;0),$D$57,IF(OR(E15&gt;E$11,F15&gt;F$11,G15&gt;G$11,H15&gt;H$11,I15&gt;I$11,J15&gt;J$11,K15&gt;K$11,L15&gt;L$11,M15&gt;M$11,N15&gt;N$11,O15&gt;O$11),$D$58,IF(AND($D15="",$C15="да"),$D$59,"нет"))))</f>
        <v/>
      </c>
      <c r="S15" s="161" t="str">
        <f>IF(R15="","",IF(R15="нет",0,1))</f>
        <v/>
      </c>
    </row>
    <row r="16" spans="1:19" x14ac:dyDescent="0.25">
      <c r="A16" s="79">
        <v>2</v>
      </c>
      <c r="B16" s="80"/>
      <c r="C16" s="81"/>
      <c r="D16" s="82"/>
      <c r="E16" s="83"/>
      <c r="F16" s="84"/>
      <c r="G16" s="85"/>
      <c r="H16" s="84"/>
      <c r="I16" s="125"/>
      <c r="J16" s="125"/>
      <c r="K16" s="125"/>
      <c r="L16" s="86"/>
      <c r="M16" s="87"/>
      <c r="N16" s="85"/>
      <c r="O16" s="84"/>
      <c r="P16" s="24" t="str">
        <f t="shared" si="2"/>
        <v/>
      </c>
      <c r="Q16" s="25" t="str">
        <f t="shared" si="3"/>
        <v/>
      </c>
      <c r="R16" s="166" t="str">
        <f t="shared" ref="R16:R54" si="4">IF(B16="","",IF(AND(SUM($D16)=0,COUNTA($E16:$O16)&gt;0),$D$57,IF(OR(E16&gt;E$11,F16&gt;F$11,G16&gt;G$11,H16&gt;H$11,I16&gt;I$11,J16&gt;J$11,K16&gt;K$11,L16&gt;L$11,M16&gt;M$11,N16&gt;N$11,O16&gt;O$11),$D$58,IF(AND($D16="",$C16="да"),$D$59,"нет"))))</f>
        <v/>
      </c>
      <c r="S16" s="162" t="str">
        <f t="shared" ref="S16:S54" si="5">IF(R16="","",IF(R16="нет",0,1))</f>
        <v/>
      </c>
    </row>
    <row r="17" spans="1:19" x14ac:dyDescent="0.25">
      <c r="A17" s="79">
        <v>3</v>
      </c>
      <c r="B17" s="80"/>
      <c r="C17" s="81"/>
      <c r="D17" s="82"/>
      <c r="E17" s="83"/>
      <c r="F17" s="84"/>
      <c r="G17" s="85"/>
      <c r="H17" s="84"/>
      <c r="I17" s="125"/>
      <c r="J17" s="125"/>
      <c r="K17" s="125"/>
      <c r="L17" s="86"/>
      <c r="M17" s="87"/>
      <c r="N17" s="85"/>
      <c r="O17" s="84"/>
      <c r="P17" s="24" t="str">
        <f t="shared" si="2"/>
        <v/>
      </c>
      <c r="Q17" s="25" t="str">
        <f t="shared" si="3"/>
        <v/>
      </c>
      <c r="R17" s="166" t="str">
        <f t="shared" si="4"/>
        <v/>
      </c>
      <c r="S17" s="162" t="str">
        <f t="shared" si="5"/>
        <v/>
      </c>
    </row>
    <row r="18" spans="1:19" x14ac:dyDescent="0.25">
      <c r="A18" s="79">
        <v>4</v>
      </c>
      <c r="B18" s="80"/>
      <c r="C18" s="81"/>
      <c r="D18" s="82"/>
      <c r="E18" s="83"/>
      <c r="F18" s="84"/>
      <c r="G18" s="85"/>
      <c r="H18" s="84"/>
      <c r="I18" s="125"/>
      <c r="J18" s="125"/>
      <c r="K18" s="125"/>
      <c r="L18" s="86"/>
      <c r="M18" s="87"/>
      <c r="N18" s="85"/>
      <c r="O18" s="84"/>
      <c r="P18" s="24" t="str">
        <f t="shared" si="2"/>
        <v/>
      </c>
      <c r="Q18" s="25" t="str">
        <f t="shared" si="3"/>
        <v/>
      </c>
      <c r="R18" s="166" t="str">
        <f t="shared" si="4"/>
        <v/>
      </c>
      <c r="S18" s="162" t="str">
        <f t="shared" si="5"/>
        <v/>
      </c>
    </row>
    <row r="19" spans="1:19" ht="15.75" thickBot="1" x14ac:dyDescent="0.3">
      <c r="A19" s="88">
        <v>5</v>
      </c>
      <c r="B19" s="89"/>
      <c r="C19" s="90"/>
      <c r="D19" s="91"/>
      <c r="E19" s="92"/>
      <c r="F19" s="93"/>
      <c r="G19" s="94"/>
      <c r="H19" s="93"/>
      <c r="I19" s="126"/>
      <c r="J19" s="126"/>
      <c r="K19" s="126"/>
      <c r="L19" s="95"/>
      <c r="M19" s="96"/>
      <c r="N19" s="94"/>
      <c r="O19" s="93"/>
      <c r="P19" s="26" t="str">
        <f t="shared" si="2"/>
        <v/>
      </c>
      <c r="Q19" s="27" t="str">
        <f t="shared" si="3"/>
        <v/>
      </c>
      <c r="R19" s="167" t="str">
        <f t="shared" si="4"/>
        <v/>
      </c>
      <c r="S19" s="163" t="str">
        <f t="shared" si="5"/>
        <v/>
      </c>
    </row>
    <row r="20" spans="1:19" x14ac:dyDescent="0.25">
      <c r="A20" s="97">
        <v>6</v>
      </c>
      <c r="B20" s="71"/>
      <c r="C20" s="72"/>
      <c r="D20" s="73"/>
      <c r="E20" s="74"/>
      <c r="F20" s="75"/>
      <c r="G20" s="76"/>
      <c r="H20" s="75"/>
      <c r="I20" s="124"/>
      <c r="J20" s="124"/>
      <c r="K20" s="124"/>
      <c r="L20" s="77"/>
      <c r="M20" s="78"/>
      <c r="N20" s="76"/>
      <c r="O20" s="75"/>
      <c r="P20" s="28" t="str">
        <f t="shared" si="2"/>
        <v/>
      </c>
      <c r="Q20" s="29" t="str">
        <f t="shared" si="3"/>
        <v/>
      </c>
      <c r="R20" s="165" t="str">
        <f t="shared" si="4"/>
        <v/>
      </c>
      <c r="S20" s="161" t="str">
        <f t="shared" si="5"/>
        <v/>
      </c>
    </row>
    <row r="21" spans="1:19" x14ac:dyDescent="0.25">
      <c r="A21" s="79">
        <v>7</v>
      </c>
      <c r="B21" s="80"/>
      <c r="C21" s="81"/>
      <c r="D21" s="82"/>
      <c r="E21" s="83"/>
      <c r="F21" s="84"/>
      <c r="G21" s="85"/>
      <c r="H21" s="84"/>
      <c r="I21" s="125"/>
      <c r="J21" s="125"/>
      <c r="K21" s="125"/>
      <c r="L21" s="86"/>
      <c r="M21" s="87"/>
      <c r="N21" s="85"/>
      <c r="O21" s="84"/>
      <c r="P21" s="24" t="str">
        <f t="shared" si="2"/>
        <v/>
      </c>
      <c r="Q21" s="25" t="str">
        <f t="shared" si="3"/>
        <v/>
      </c>
      <c r="R21" s="166" t="str">
        <f t="shared" si="4"/>
        <v/>
      </c>
      <c r="S21" s="162" t="str">
        <f t="shared" si="5"/>
        <v/>
      </c>
    </row>
    <row r="22" spans="1:19" x14ac:dyDescent="0.25">
      <c r="A22" s="79">
        <v>8</v>
      </c>
      <c r="B22" s="80"/>
      <c r="C22" s="81"/>
      <c r="D22" s="82"/>
      <c r="E22" s="83"/>
      <c r="F22" s="84"/>
      <c r="G22" s="85"/>
      <c r="H22" s="84"/>
      <c r="I22" s="125"/>
      <c r="J22" s="125"/>
      <c r="K22" s="125"/>
      <c r="L22" s="86"/>
      <c r="M22" s="87"/>
      <c r="N22" s="85"/>
      <c r="O22" s="84"/>
      <c r="P22" s="24" t="str">
        <f t="shared" si="2"/>
        <v/>
      </c>
      <c r="Q22" s="25" t="str">
        <f t="shared" si="3"/>
        <v/>
      </c>
      <c r="R22" s="166" t="str">
        <f t="shared" si="4"/>
        <v/>
      </c>
      <c r="S22" s="162" t="str">
        <f t="shared" si="5"/>
        <v/>
      </c>
    </row>
    <row r="23" spans="1:19" x14ac:dyDescent="0.25">
      <c r="A23" s="79">
        <v>9</v>
      </c>
      <c r="B23" s="80"/>
      <c r="C23" s="81"/>
      <c r="D23" s="82"/>
      <c r="E23" s="83"/>
      <c r="F23" s="84"/>
      <c r="G23" s="85"/>
      <c r="H23" s="84"/>
      <c r="I23" s="125"/>
      <c r="J23" s="125"/>
      <c r="K23" s="125"/>
      <c r="L23" s="86"/>
      <c r="M23" s="87"/>
      <c r="N23" s="85"/>
      <c r="O23" s="84"/>
      <c r="P23" s="24" t="str">
        <f t="shared" si="2"/>
        <v/>
      </c>
      <c r="Q23" s="25" t="str">
        <f t="shared" si="3"/>
        <v/>
      </c>
      <c r="R23" s="166" t="str">
        <f t="shared" si="4"/>
        <v/>
      </c>
      <c r="S23" s="162" t="str">
        <f t="shared" si="5"/>
        <v/>
      </c>
    </row>
    <row r="24" spans="1:19" ht="15.75" thickBot="1" x14ac:dyDescent="0.3">
      <c r="A24" s="98">
        <v>10</v>
      </c>
      <c r="B24" s="89"/>
      <c r="C24" s="90"/>
      <c r="D24" s="91"/>
      <c r="E24" s="92"/>
      <c r="F24" s="93"/>
      <c r="G24" s="94"/>
      <c r="H24" s="93"/>
      <c r="I24" s="126"/>
      <c r="J24" s="126"/>
      <c r="K24" s="126"/>
      <c r="L24" s="95"/>
      <c r="M24" s="96"/>
      <c r="N24" s="94"/>
      <c r="O24" s="93"/>
      <c r="P24" s="30" t="str">
        <f t="shared" si="2"/>
        <v/>
      </c>
      <c r="Q24" s="31" t="str">
        <f t="shared" si="3"/>
        <v/>
      </c>
      <c r="R24" s="167" t="str">
        <f t="shared" si="4"/>
        <v/>
      </c>
      <c r="S24" s="163" t="str">
        <f t="shared" si="5"/>
        <v/>
      </c>
    </row>
    <row r="25" spans="1:19" x14ac:dyDescent="0.25">
      <c r="A25" s="70">
        <v>11</v>
      </c>
      <c r="B25" s="71"/>
      <c r="C25" s="72"/>
      <c r="D25" s="73"/>
      <c r="E25" s="74"/>
      <c r="F25" s="75"/>
      <c r="G25" s="76"/>
      <c r="H25" s="75"/>
      <c r="I25" s="124"/>
      <c r="J25" s="124"/>
      <c r="K25" s="124"/>
      <c r="L25" s="77"/>
      <c r="M25" s="78"/>
      <c r="N25" s="76"/>
      <c r="O25" s="75"/>
      <c r="P25" s="22" t="str">
        <f t="shared" si="2"/>
        <v/>
      </c>
      <c r="Q25" s="23" t="str">
        <f t="shared" si="3"/>
        <v/>
      </c>
      <c r="R25" s="165" t="str">
        <f t="shared" si="4"/>
        <v/>
      </c>
      <c r="S25" s="161" t="str">
        <f t="shared" si="5"/>
        <v/>
      </c>
    </row>
    <row r="26" spans="1:19" x14ac:dyDescent="0.25">
      <c r="A26" s="79">
        <v>12</v>
      </c>
      <c r="B26" s="80"/>
      <c r="C26" s="81"/>
      <c r="D26" s="82"/>
      <c r="E26" s="83"/>
      <c r="F26" s="84"/>
      <c r="G26" s="85"/>
      <c r="H26" s="84"/>
      <c r="I26" s="125"/>
      <c r="J26" s="125"/>
      <c r="K26" s="125"/>
      <c r="L26" s="86"/>
      <c r="M26" s="87"/>
      <c r="N26" s="85"/>
      <c r="O26" s="84"/>
      <c r="P26" s="24" t="str">
        <f t="shared" si="2"/>
        <v/>
      </c>
      <c r="Q26" s="25" t="str">
        <f t="shared" si="3"/>
        <v/>
      </c>
      <c r="R26" s="166" t="str">
        <f t="shared" si="4"/>
        <v/>
      </c>
      <c r="S26" s="162" t="str">
        <f t="shared" si="5"/>
        <v/>
      </c>
    </row>
    <row r="27" spans="1:19" x14ac:dyDescent="0.25">
      <c r="A27" s="79">
        <v>13</v>
      </c>
      <c r="B27" s="80"/>
      <c r="C27" s="81"/>
      <c r="D27" s="82"/>
      <c r="E27" s="83"/>
      <c r="F27" s="84"/>
      <c r="G27" s="85"/>
      <c r="H27" s="84"/>
      <c r="I27" s="125"/>
      <c r="J27" s="125"/>
      <c r="K27" s="125"/>
      <c r="L27" s="86"/>
      <c r="M27" s="87"/>
      <c r="N27" s="85"/>
      <c r="O27" s="84"/>
      <c r="P27" s="24" t="str">
        <f t="shared" si="2"/>
        <v/>
      </c>
      <c r="Q27" s="25" t="str">
        <f t="shared" si="3"/>
        <v/>
      </c>
      <c r="R27" s="166" t="str">
        <f t="shared" si="4"/>
        <v/>
      </c>
      <c r="S27" s="162" t="str">
        <f t="shared" si="5"/>
        <v/>
      </c>
    </row>
    <row r="28" spans="1:19" x14ac:dyDescent="0.25">
      <c r="A28" s="79">
        <v>14</v>
      </c>
      <c r="B28" s="80"/>
      <c r="C28" s="81"/>
      <c r="D28" s="82"/>
      <c r="E28" s="83"/>
      <c r="F28" s="84"/>
      <c r="G28" s="85"/>
      <c r="H28" s="84"/>
      <c r="I28" s="125"/>
      <c r="J28" s="125"/>
      <c r="K28" s="125"/>
      <c r="L28" s="86"/>
      <c r="M28" s="87"/>
      <c r="N28" s="85"/>
      <c r="O28" s="84"/>
      <c r="P28" s="24" t="str">
        <f t="shared" si="2"/>
        <v/>
      </c>
      <c r="Q28" s="25" t="str">
        <f t="shared" si="3"/>
        <v/>
      </c>
      <c r="R28" s="166" t="str">
        <f t="shared" si="4"/>
        <v/>
      </c>
      <c r="S28" s="162" t="str">
        <f t="shared" si="5"/>
        <v/>
      </c>
    </row>
    <row r="29" spans="1:19" ht="15.75" thickBot="1" x14ac:dyDescent="0.3">
      <c r="A29" s="88">
        <v>15</v>
      </c>
      <c r="B29" s="89"/>
      <c r="C29" s="90"/>
      <c r="D29" s="91"/>
      <c r="E29" s="92"/>
      <c r="F29" s="93"/>
      <c r="G29" s="94"/>
      <c r="H29" s="93"/>
      <c r="I29" s="126"/>
      <c r="J29" s="126"/>
      <c r="K29" s="126"/>
      <c r="L29" s="95"/>
      <c r="M29" s="96"/>
      <c r="N29" s="94"/>
      <c r="O29" s="93"/>
      <c r="P29" s="26" t="str">
        <f t="shared" si="2"/>
        <v/>
      </c>
      <c r="Q29" s="27" t="str">
        <f t="shared" si="3"/>
        <v/>
      </c>
      <c r="R29" s="167" t="str">
        <f t="shared" si="4"/>
        <v/>
      </c>
      <c r="S29" s="163" t="str">
        <f t="shared" si="5"/>
        <v/>
      </c>
    </row>
    <row r="30" spans="1:19" x14ac:dyDescent="0.25">
      <c r="A30" s="97">
        <v>16</v>
      </c>
      <c r="B30" s="71"/>
      <c r="C30" s="72"/>
      <c r="D30" s="73"/>
      <c r="E30" s="74"/>
      <c r="F30" s="75"/>
      <c r="G30" s="76"/>
      <c r="H30" s="75"/>
      <c r="I30" s="124"/>
      <c r="J30" s="124"/>
      <c r="K30" s="124"/>
      <c r="L30" s="77"/>
      <c r="M30" s="78"/>
      <c r="N30" s="76"/>
      <c r="O30" s="75"/>
      <c r="P30" s="28" t="str">
        <f t="shared" si="2"/>
        <v/>
      </c>
      <c r="Q30" s="29" t="str">
        <f t="shared" si="3"/>
        <v/>
      </c>
      <c r="R30" s="165" t="str">
        <f t="shared" si="4"/>
        <v/>
      </c>
      <c r="S30" s="161" t="str">
        <f t="shared" si="5"/>
        <v/>
      </c>
    </row>
    <row r="31" spans="1:19" x14ac:dyDescent="0.25">
      <c r="A31" s="79">
        <v>17</v>
      </c>
      <c r="B31" s="80"/>
      <c r="C31" s="81"/>
      <c r="D31" s="82"/>
      <c r="E31" s="83"/>
      <c r="F31" s="84"/>
      <c r="G31" s="85"/>
      <c r="H31" s="84"/>
      <c r="I31" s="125"/>
      <c r="J31" s="125"/>
      <c r="K31" s="125"/>
      <c r="L31" s="86"/>
      <c r="M31" s="87"/>
      <c r="N31" s="85"/>
      <c r="O31" s="84"/>
      <c r="P31" s="24" t="str">
        <f t="shared" si="2"/>
        <v/>
      </c>
      <c r="Q31" s="25" t="str">
        <f t="shared" si="3"/>
        <v/>
      </c>
      <c r="R31" s="166" t="str">
        <f t="shared" si="4"/>
        <v/>
      </c>
      <c r="S31" s="162" t="str">
        <f t="shared" si="5"/>
        <v/>
      </c>
    </row>
    <row r="32" spans="1:19" x14ac:dyDescent="0.25">
      <c r="A32" s="79">
        <v>18</v>
      </c>
      <c r="B32" s="80"/>
      <c r="C32" s="81"/>
      <c r="D32" s="82"/>
      <c r="E32" s="83"/>
      <c r="F32" s="84"/>
      <c r="G32" s="85"/>
      <c r="H32" s="84"/>
      <c r="I32" s="125"/>
      <c r="J32" s="125"/>
      <c r="K32" s="125"/>
      <c r="L32" s="86"/>
      <c r="M32" s="87"/>
      <c r="N32" s="85"/>
      <c r="O32" s="84"/>
      <c r="P32" s="24" t="str">
        <f t="shared" si="2"/>
        <v/>
      </c>
      <c r="Q32" s="25" t="str">
        <f t="shared" si="3"/>
        <v/>
      </c>
      <c r="R32" s="166" t="str">
        <f t="shared" si="4"/>
        <v/>
      </c>
      <c r="S32" s="162" t="str">
        <f t="shared" si="5"/>
        <v/>
      </c>
    </row>
    <row r="33" spans="1:19" x14ac:dyDescent="0.25">
      <c r="A33" s="79">
        <v>19</v>
      </c>
      <c r="B33" s="80"/>
      <c r="C33" s="81"/>
      <c r="D33" s="82"/>
      <c r="E33" s="83"/>
      <c r="F33" s="84"/>
      <c r="G33" s="85"/>
      <c r="H33" s="84"/>
      <c r="I33" s="125"/>
      <c r="J33" s="125"/>
      <c r="K33" s="125"/>
      <c r="L33" s="86"/>
      <c r="M33" s="87"/>
      <c r="N33" s="85"/>
      <c r="O33" s="84"/>
      <c r="P33" s="24" t="str">
        <f t="shared" si="2"/>
        <v/>
      </c>
      <c r="Q33" s="25" t="str">
        <f t="shared" si="3"/>
        <v/>
      </c>
      <c r="R33" s="166" t="str">
        <f t="shared" si="4"/>
        <v/>
      </c>
      <c r="S33" s="162" t="str">
        <f t="shared" si="5"/>
        <v/>
      </c>
    </row>
    <row r="34" spans="1:19" ht="15.75" thickBot="1" x14ac:dyDescent="0.3">
      <c r="A34" s="98">
        <v>20</v>
      </c>
      <c r="B34" s="89"/>
      <c r="C34" s="90"/>
      <c r="D34" s="91"/>
      <c r="E34" s="92"/>
      <c r="F34" s="93"/>
      <c r="G34" s="94"/>
      <c r="H34" s="93"/>
      <c r="I34" s="126"/>
      <c r="J34" s="126"/>
      <c r="K34" s="126"/>
      <c r="L34" s="95"/>
      <c r="M34" s="96"/>
      <c r="N34" s="94"/>
      <c r="O34" s="93"/>
      <c r="P34" s="30" t="str">
        <f t="shared" si="2"/>
        <v/>
      </c>
      <c r="Q34" s="31" t="str">
        <f t="shared" si="3"/>
        <v/>
      </c>
      <c r="R34" s="167" t="str">
        <f t="shared" si="4"/>
        <v/>
      </c>
      <c r="S34" s="163" t="str">
        <f t="shared" si="5"/>
        <v/>
      </c>
    </row>
    <row r="35" spans="1:19" x14ac:dyDescent="0.25">
      <c r="A35" s="70">
        <v>21</v>
      </c>
      <c r="B35" s="71"/>
      <c r="C35" s="72"/>
      <c r="D35" s="73"/>
      <c r="E35" s="74"/>
      <c r="F35" s="75"/>
      <c r="G35" s="76"/>
      <c r="H35" s="75"/>
      <c r="I35" s="124"/>
      <c r="J35" s="124"/>
      <c r="K35" s="124"/>
      <c r="L35" s="77"/>
      <c r="M35" s="78"/>
      <c r="N35" s="76"/>
      <c r="O35" s="75"/>
      <c r="P35" s="22" t="str">
        <f t="shared" si="2"/>
        <v/>
      </c>
      <c r="Q35" s="23" t="str">
        <f t="shared" si="3"/>
        <v/>
      </c>
      <c r="R35" s="165" t="str">
        <f t="shared" si="4"/>
        <v/>
      </c>
      <c r="S35" s="161" t="str">
        <f t="shared" si="5"/>
        <v/>
      </c>
    </row>
    <row r="36" spans="1:19" x14ac:dyDescent="0.25">
      <c r="A36" s="79">
        <v>22</v>
      </c>
      <c r="B36" s="80"/>
      <c r="C36" s="81"/>
      <c r="D36" s="82"/>
      <c r="E36" s="83"/>
      <c r="F36" s="84"/>
      <c r="G36" s="85"/>
      <c r="H36" s="84"/>
      <c r="I36" s="125"/>
      <c r="J36" s="125"/>
      <c r="K36" s="125"/>
      <c r="L36" s="86"/>
      <c r="M36" s="87"/>
      <c r="N36" s="85"/>
      <c r="O36" s="84"/>
      <c r="P36" s="24" t="str">
        <f t="shared" si="2"/>
        <v/>
      </c>
      <c r="Q36" s="25" t="str">
        <f t="shared" si="3"/>
        <v/>
      </c>
      <c r="R36" s="166" t="str">
        <f t="shared" si="4"/>
        <v/>
      </c>
      <c r="S36" s="162" t="str">
        <f t="shared" si="5"/>
        <v/>
      </c>
    </row>
    <row r="37" spans="1:19" x14ac:dyDescent="0.25">
      <c r="A37" s="79">
        <v>23</v>
      </c>
      <c r="B37" s="80"/>
      <c r="C37" s="81"/>
      <c r="D37" s="82"/>
      <c r="E37" s="83"/>
      <c r="F37" s="84"/>
      <c r="G37" s="85"/>
      <c r="H37" s="84"/>
      <c r="I37" s="125"/>
      <c r="J37" s="125"/>
      <c r="K37" s="125"/>
      <c r="L37" s="86"/>
      <c r="M37" s="87"/>
      <c r="N37" s="85"/>
      <c r="O37" s="84"/>
      <c r="P37" s="24" t="str">
        <f t="shared" si="2"/>
        <v/>
      </c>
      <c r="Q37" s="25" t="str">
        <f t="shared" si="3"/>
        <v/>
      </c>
      <c r="R37" s="166" t="str">
        <f t="shared" si="4"/>
        <v/>
      </c>
      <c r="S37" s="162" t="str">
        <f t="shared" si="5"/>
        <v/>
      </c>
    </row>
    <row r="38" spans="1:19" x14ac:dyDescent="0.25">
      <c r="A38" s="79">
        <v>24</v>
      </c>
      <c r="B38" s="80"/>
      <c r="C38" s="81"/>
      <c r="D38" s="82"/>
      <c r="E38" s="83"/>
      <c r="F38" s="84"/>
      <c r="G38" s="85"/>
      <c r="H38" s="84"/>
      <c r="I38" s="125"/>
      <c r="J38" s="125"/>
      <c r="K38" s="125"/>
      <c r="L38" s="86"/>
      <c r="M38" s="87"/>
      <c r="N38" s="85"/>
      <c r="O38" s="84"/>
      <c r="P38" s="24" t="str">
        <f t="shared" si="2"/>
        <v/>
      </c>
      <c r="Q38" s="25" t="str">
        <f t="shared" si="3"/>
        <v/>
      </c>
      <c r="R38" s="166" t="str">
        <f t="shared" si="4"/>
        <v/>
      </c>
      <c r="S38" s="162" t="str">
        <f t="shared" si="5"/>
        <v/>
      </c>
    </row>
    <row r="39" spans="1:19" ht="15.75" thickBot="1" x14ac:dyDescent="0.3">
      <c r="A39" s="88">
        <v>25</v>
      </c>
      <c r="B39" s="89"/>
      <c r="C39" s="90"/>
      <c r="D39" s="91"/>
      <c r="E39" s="92"/>
      <c r="F39" s="93"/>
      <c r="G39" s="94"/>
      <c r="H39" s="93"/>
      <c r="I39" s="126"/>
      <c r="J39" s="126"/>
      <c r="K39" s="126"/>
      <c r="L39" s="95"/>
      <c r="M39" s="96"/>
      <c r="N39" s="94"/>
      <c r="O39" s="93"/>
      <c r="P39" s="26" t="str">
        <f t="shared" si="2"/>
        <v/>
      </c>
      <c r="Q39" s="27" t="str">
        <f t="shared" si="3"/>
        <v/>
      </c>
      <c r="R39" s="167" t="str">
        <f t="shared" si="4"/>
        <v/>
      </c>
      <c r="S39" s="163" t="str">
        <f t="shared" si="5"/>
        <v/>
      </c>
    </row>
    <row r="40" spans="1:19" x14ac:dyDescent="0.25">
      <c r="A40" s="70">
        <v>26</v>
      </c>
      <c r="B40" s="71"/>
      <c r="C40" s="72"/>
      <c r="D40" s="73"/>
      <c r="E40" s="74"/>
      <c r="F40" s="75"/>
      <c r="G40" s="76"/>
      <c r="H40" s="75"/>
      <c r="I40" s="124"/>
      <c r="J40" s="124"/>
      <c r="K40" s="124"/>
      <c r="L40" s="77"/>
      <c r="M40" s="78"/>
      <c r="N40" s="76"/>
      <c r="O40" s="75"/>
      <c r="P40" s="22" t="str">
        <f t="shared" si="2"/>
        <v/>
      </c>
      <c r="Q40" s="23" t="str">
        <f t="shared" si="3"/>
        <v/>
      </c>
      <c r="R40" s="165" t="str">
        <f t="shared" si="4"/>
        <v/>
      </c>
      <c r="S40" s="161" t="str">
        <f t="shared" si="5"/>
        <v/>
      </c>
    </row>
    <row r="41" spans="1:19" x14ac:dyDescent="0.25">
      <c r="A41" s="79">
        <v>27</v>
      </c>
      <c r="B41" s="80"/>
      <c r="C41" s="81"/>
      <c r="D41" s="82"/>
      <c r="E41" s="83"/>
      <c r="F41" s="84"/>
      <c r="G41" s="85"/>
      <c r="H41" s="84"/>
      <c r="I41" s="125"/>
      <c r="J41" s="125"/>
      <c r="K41" s="125"/>
      <c r="L41" s="86"/>
      <c r="M41" s="87"/>
      <c r="N41" s="85"/>
      <c r="O41" s="84"/>
      <c r="P41" s="24" t="str">
        <f t="shared" si="2"/>
        <v/>
      </c>
      <c r="Q41" s="25" t="str">
        <f t="shared" si="3"/>
        <v/>
      </c>
      <c r="R41" s="166" t="str">
        <f t="shared" si="4"/>
        <v/>
      </c>
      <c r="S41" s="162" t="str">
        <f t="shared" si="5"/>
        <v/>
      </c>
    </row>
    <row r="42" spans="1:19" x14ac:dyDescent="0.25">
      <c r="A42" s="79">
        <v>28</v>
      </c>
      <c r="B42" s="80"/>
      <c r="C42" s="81"/>
      <c r="D42" s="82"/>
      <c r="E42" s="83"/>
      <c r="F42" s="84"/>
      <c r="G42" s="85"/>
      <c r="H42" s="84"/>
      <c r="I42" s="125"/>
      <c r="J42" s="125"/>
      <c r="K42" s="125"/>
      <c r="L42" s="86"/>
      <c r="M42" s="87"/>
      <c r="N42" s="85"/>
      <c r="O42" s="84"/>
      <c r="P42" s="24" t="str">
        <f t="shared" si="2"/>
        <v/>
      </c>
      <c r="Q42" s="25" t="str">
        <f t="shared" si="3"/>
        <v/>
      </c>
      <c r="R42" s="166" t="str">
        <f t="shared" si="4"/>
        <v/>
      </c>
      <c r="S42" s="162" t="str">
        <f t="shared" si="5"/>
        <v/>
      </c>
    </row>
    <row r="43" spans="1:19" x14ac:dyDescent="0.25">
      <c r="A43" s="79">
        <v>29</v>
      </c>
      <c r="B43" s="80"/>
      <c r="C43" s="81"/>
      <c r="D43" s="82"/>
      <c r="E43" s="83"/>
      <c r="F43" s="84"/>
      <c r="G43" s="85"/>
      <c r="H43" s="84"/>
      <c r="I43" s="125"/>
      <c r="J43" s="125"/>
      <c r="K43" s="125"/>
      <c r="L43" s="86"/>
      <c r="M43" s="87"/>
      <c r="N43" s="85"/>
      <c r="O43" s="84"/>
      <c r="P43" s="24" t="str">
        <f t="shared" si="2"/>
        <v/>
      </c>
      <c r="Q43" s="25" t="str">
        <f t="shared" si="3"/>
        <v/>
      </c>
      <c r="R43" s="166" t="str">
        <f t="shared" si="4"/>
        <v/>
      </c>
      <c r="S43" s="162" t="str">
        <f t="shared" si="5"/>
        <v/>
      </c>
    </row>
    <row r="44" spans="1:19" ht="15.75" thickBot="1" x14ac:dyDescent="0.3">
      <c r="A44" s="88">
        <v>30</v>
      </c>
      <c r="B44" s="89"/>
      <c r="C44" s="90"/>
      <c r="D44" s="91"/>
      <c r="E44" s="92"/>
      <c r="F44" s="93"/>
      <c r="G44" s="94"/>
      <c r="H44" s="93"/>
      <c r="I44" s="126"/>
      <c r="J44" s="126"/>
      <c r="K44" s="126"/>
      <c r="L44" s="95"/>
      <c r="M44" s="96"/>
      <c r="N44" s="94"/>
      <c r="O44" s="93"/>
      <c r="P44" s="26" t="str">
        <f t="shared" si="2"/>
        <v/>
      </c>
      <c r="Q44" s="27" t="str">
        <f t="shared" si="3"/>
        <v/>
      </c>
      <c r="R44" s="167" t="str">
        <f t="shared" si="4"/>
        <v/>
      </c>
      <c r="S44" s="163" t="str">
        <f t="shared" si="5"/>
        <v/>
      </c>
    </row>
    <row r="45" spans="1:19" x14ac:dyDescent="0.25">
      <c r="A45" s="70">
        <v>31</v>
      </c>
      <c r="B45" s="71"/>
      <c r="C45" s="72"/>
      <c r="D45" s="73"/>
      <c r="E45" s="74"/>
      <c r="F45" s="75"/>
      <c r="G45" s="76"/>
      <c r="H45" s="75"/>
      <c r="I45" s="124"/>
      <c r="J45" s="124"/>
      <c r="K45" s="124"/>
      <c r="L45" s="77"/>
      <c r="M45" s="78"/>
      <c r="N45" s="76"/>
      <c r="O45" s="75"/>
      <c r="P45" s="22" t="str">
        <f t="shared" si="2"/>
        <v/>
      </c>
      <c r="Q45" s="23" t="str">
        <f t="shared" si="3"/>
        <v/>
      </c>
      <c r="R45" s="165" t="str">
        <f t="shared" si="4"/>
        <v/>
      </c>
      <c r="S45" s="161" t="str">
        <f t="shared" si="5"/>
        <v/>
      </c>
    </row>
    <row r="46" spans="1:19" x14ac:dyDescent="0.25">
      <c r="A46" s="79">
        <v>32</v>
      </c>
      <c r="B46" s="80"/>
      <c r="C46" s="81"/>
      <c r="D46" s="82"/>
      <c r="E46" s="83"/>
      <c r="F46" s="84"/>
      <c r="G46" s="85"/>
      <c r="H46" s="84"/>
      <c r="I46" s="125"/>
      <c r="J46" s="125"/>
      <c r="K46" s="125"/>
      <c r="L46" s="86"/>
      <c r="M46" s="87"/>
      <c r="N46" s="85"/>
      <c r="O46" s="84"/>
      <c r="P46" s="24" t="str">
        <f t="shared" si="2"/>
        <v/>
      </c>
      <c r="Q46" s="25" t="str">
        <f t="shared" si="3"/>
        <v/>
      </c>
      <c r="R46" s="166" t="str">
        <f t="shared" si="4"/>
        <v/>
      </c>
      <c r="S46" s="162" t="str">
        <f t="shared" si="5"/>
        <v/>
      </c>
    </row>
    <row r="47" spans="1:19" x14ac:dyDescent="0.25">
      <c r="A47" s="79">
        <v>33</v>
      </c>
      <c r="B47" s="80"/>
      <c r="C47" s="81"/>
      <c r="D47" s="82"/>
      <c r="E47" s="83"/>
      <c r="F47" s="84"/>
      <c r="G47" s="85"/>
      <c r="H47" s="84"/>
      <c r="I47" s="125"/>
      <c r="J47" s="125"/>
      <c r="K47" s="125"/>
      <c r="L47" s="86"/>
      <c r="M47" s="87"/>
      <c r="N47" s="85"/>
      <c r="O47" s="84"/>
      <c r="P47" s="24" t="str">
        <f t="shared" si="2"/>
        <v/>
      </c>
      <c r="Q47" s="25" t="str">
        <f t="shared" si="3"/>
        <v/>
      </c>
      <c r="R47" s="166" t="str">
        <f t="shared" si="4"/>
        <v/>
      </c>
      <c r="S47" s="162" t="str">
        <f t="shared" si="5"/>
        <v/>
      </c>
    </row>
    <row r="48" spans="1:19" x14ac:dyDescent="0.25">
      <c r="A48" s="79">
        <v>34</v>
      </c>
      <c r="B48" s="80"/>
      <c r="C48" s="81"/>
      <c r="D48" s="82"/>
      <c r="E48" s="83"/>
      <c r="F48" s="84"/>
      <c r="G48" s="85"/>
      <c r="H48" s="84"/>
      <c r="I48" s="125"/>
      <c r="J48" s="125"/>
      <c r="K48" s="125"/>
      <c r="L48" s="86"/>
      <c r="M48" s="87"/>
      <c r="N48" s="85"/>
      <c r="O48" s="84"/>
      <c r="P48" s="24" t="str">
        <f t="shared" si="2"/>
        <v/>
      </c>
      <c r="Q48" s="25" t="str">
        <f t="shared" si="3"/>
        <v/>
      </c>
      <c r="R48" s="166" t="str">
        <f t="shared" si="4"/>
        <v/>
      </c>
      <c r="S48" s="162" t="str">
        <f t="shared" si="5"/>
        <v/>
      </c>
    </row>
    <row r="49" spans="1:19" ht="15.75" thickBot="1" x14ac:dyDescent="0.3">
      <c r="A49" s="88">
        <v>35</v>
      </c>
      <c r="B49" s="89"/>
      <c r="C49" s="90"/>
      <c r="D49" s="91"/>
      <c r="E49" s="92"/>
      <c r="F49" s="93"/>
      <c r="G49" s="94"/>
      <c r="H49" s="93"/>
      <c r="I49" s="126"/>
      <c r="J49" s="126"/>
      <c r="K49" s="126"/>
      <c r="L49" s="95"/>
      <c r="M49" s="96"/>
      <c r="N49" s="94"/>
      <c r="O49" s="93"/>
      <c r="P49" s="26" t="str">
        <f t="shared" si="2"/>
        <v/>
      </c>
      <c r="Q49" s="27" t="str">
        <f t="shared" si="3"/>
        <v/>
      </c>
      <c r="R49" s="167" t="str">
        <f t="shared" si="4"/>
        <v/>
      </c>
      <c r="S49" s="163" t="str">
        <f t="shared" si="5"/>
        <v/>
      </c>
    </row>
    <row r="50" spans="1:19" x14ac:dyDescent="0.25">
      <c r="A50" s="70">
        <v>36</v>
      </c>
      <c r="B50" s="71"/>
      <c r="C50" s="72"/>
      <c r="D50" s="73"/>
      <c r="E50" s="74"/>
      <c r="F50" s="75"/>
      <c r="G50" s="76"/>
      <c r="H50" s="75"/>
      <c r="I50" s="124"/>
      <c r="J50" s="124"/>
      <c r="K50" s="124"/>
      <c r="L50" s="77"/>
      <c r="M50" s="78"/>
      <c r="N50" s="76"/>
      <c r="O50" s="75"/>
      <c r="P50" s="22" t="str">
        <f t="shared" si="2"/>
        <v/>
      </c>
      <c r="Q50" s="23" t="str">
        <f t="shared" si="3"/>
        <v/>
      </c>
      <c r="R50" s="165" t="str">
        <f t="shared" si="4"/>
        <v/>
      </c>
      <c r="S50" s="161" t="str">
        <f t="shared" si="5"/>
        <v/>
      </c>
    </row>
    <row r="51" spans="1:19" x14ac:dyDescent="0.25">
      <c r="A51" s="79">
        <v>37</v>
      </c>
      <c r="B51" s="80"/>
      <c r="C51" s="81"/>
      <c r="D51" s="82"/>
      <c r="E51" s="83"/>
      <c r="F51" s="84"/>
      <c r="G51" s="85"/>
      <c r="H51" s="84"/>
      <c r="I51" s="125"/>
      <c r="J51" s="125"/>
      <c r="K51" s="125"/>
      <c r="L51" s="86"/>
      <c r="M51" s="87"/>
      <c r="N51" s="85"/>
      <c r="O51" s="84"/>
      <c r="P51" s="24" t="str">
        <f t="shared" si="2"/>
        <v/>
      </c>
      <c r="Q51" s="25" t="str">
        <f t="shared" si="3"/>
        <v/>
      </c>
      <c r="R51" s="166" t="str">
        <f t="shared" si="4"/>
        <v/>
      </c>
      <c r="S51" s="162" t="str">
        <f t="shared" si="5"/>
        <v/>
      </c>
    </row>
    <row r="52" spans="1:19" x14ac:dyDescent="0.25">
      <c r="A52" s="79">
        <v>38</v>
      </c>
      <c r="B52" s="80"/>
      <c r="C52" s="81"/>
      <c r="D52" s="82"/>
      <c r="E52" s="83"/>
      <c r="F52" s="84"/>
      <c r="G52" s="85"/>
      <c r="H52" s="84"/>
      <c r="I52" s="125"/>
      <c r="J52" s="125"/>
      <c r="K52" s="125"/>
      <c r="L52" s="86"/>
      <c r="M52" s="87"/>
      <c r="N52" s="85"/>
      <c r="O52" s="84"/>
      <c r="P52" s="24" t="str">
        <f t="shared" si="2"/>
        <v/>
      </c>
      <c r="Q52" s="25" t="str">
        <f t="shared" si="3"/>
        <v/>
      </c>
      <c r="R52" s="166" t="str">
        <f t="shared" si="4"/>
        <v/>
      </c>
      <c r="S52" s="162" t="str">
        <f t="shared" si="5"/>
        <v/>
      </c>
    </row>
    <row r="53" spans="1:19" x14ac:dyDescent="0.25">
      <c r="A53" s="79">
        <v>39</v>
      </c>
      <c r="B53" s="80"/>
      <c r="C53" s="81"/>
      <c r="D53" s="82"/>
      <c r="E53" s="83"/>
      <c r="F53" s="84"/>
      <c r="G53" s="85"/>
      <c r="H53" s="84"/>
      <c r="I53" s="125"/>
      <c r="J53" s="125"/>
      <c r="K53" s="125"/>
      <c r="L53" s="86"/>
      <c r="M53" s="87"/>
      <c r="N53" s="85"/>
      <c r="O53" s="84"/>
      <c r="P53" s="24" t="str">
        <f t="shared" si="2"/>
        <v/>
      </c>
      <c r="Q53" s="25" t="str">
        <f t="shared" si="3"/>
        <v/>
      </c>
      <c r="R53" s="166" t="str">
        <f t="shared" si="4"/>
        <v/>
      </c>
      <c r="S53" s="162" t="str">
        <f t="shared" si="5"/>
        <v/>
      </c>
    </row>
    <row r="54" spans="1:19" ht="15.75" thickBot="1" x14ac:dyDescent="0.3">
      <c r="A54" s="88">
        <v>40</v>
      </c>
      <c r="B54" s="89"/>
      <c r="C54" s="90"/>
      <c r="D54" s="91"/>
      <c r="E54" s="92"/>
      <c r="F54" s="93"/>
      <c r="G54" s="94"/>
      <c r="H54" s="93"/>
      <c r="I54" s="126"/>
      <c r="J54" s="126"/>
      <c r="K54" s="126"/>
      <c r="L54" s="95"/>
      <c r="M54" s="96"/>
      <c r="N54" s="94"/>
      <c r="O54" s="93"/>
      <c r="P54" s="26" t="str">
        <f t="shared" si="2"/>
        <v/>
      </c>
      <c r="Q54" s="27" t="str">
        <f t="shared" si="3"/>
        <v/>
      </c>
      <c r="R54" s="167" t="str">
        <f t="shared" si="4"/>
        <v/>
      </c>
      <c r="S54" s="163" t="str">
        <f t="shared" si="5"/>
        <v/>
      </c>
    </row>
    <row r="56" spans="1:19" x14ac:dyDescent="0.25">
      <c r="B56" s="9" t="s">
        <v>94</v>
      </c>
      <c r="D56" s="9" t="s">
        <v>90</v>
      </c>
    </row>
    <row r="57" spans="1:19" x14ac:dyDescent="0.25">
      <c r="B57" s="9">
        <v>1</v>
      </c>
      <c r="D57" s="9" t="s">
        <v>89</v>
      </c>
    </row>
    <row r="58" spans="1:19" x14ac:dyDescent="0.25">
      <c r="B58" s="9">
        <v>2</v>
      </c>
      <c r="D58" s="9" t="s">
        <v>91</v>
      </c>
    </row>
    <row r="59" spans="1:19" x14ac:dyDescent="0.25">
      <c r="A59" s="32"/>
      <c r="B59" s="9">
        <v>3</v>
      </c>
      <c r="D59" s="9" t="s">
        <v>115</v>
      </c>
    </row>
  </sheetData>
  <sheetProtection password="D2A5" sheet="1" objects="1" scenarios="1" formatColumns="0" formatRows="0"/>
  <conditionalFormatting sqref="E15:O54">
    <cfRule type="expression" dxfId="64" priority="5" stopIfTrue="1">
      <formula>E15&gt;E$11</formula>
    </cfRule>
  </conditionalFormatting>
  <conditionalFormatting sqref="N1 P1 D6 E5">
    <cfRule type="containsBlanks" dxfId="63" priority="4" stopIfTrue="1">
      <formula>LEN(TRIM(D1))=0</formula>
    </cfRule>
  </conditionalFormatting>
  <conditionalFormatting sqref="C15:C54">
    <cfRule type="expression" dxfId="62" priority="10">
      <formula>AND(SUM($D15:$O15)&lt;&gt;0,$C15="")</formula>
    </cfRule>
  </conditionalFormatting>
  <conditionalFormatting sqref="D15:O54">
    <cfRule type="expression" dxfId="61" priority="11" stopIfTrue="1">
      <formula>AND($B15&lt;&gt;"",$C15="да",$D15="")</formula>
    </cfRule>
    <cfRule type="expression" dxfId="60" priority="12" stopIfTrue="1">
      <formula>AND(SUM($D15)=0,COUNTA($E15:$O15)&gt;0)</formula>
    </cfRule>
  </conditionalFormatting>
  <dataValidations count="5">
    <dataValidation allowBlank="1" prompt="Укажите класс с литерой (если есть)" sqref="N1"/>
    <dataValidation allowBlank="1" showInputMessage="1" showErrorMessage="1" prompt="Укажите наименование образовательной организации, например, СОШ №3" sqref="P1"/>
    <dataValidation type="whole" allowBlank="1" showInputMessage="1" showErrorMessage="1" sqref="E15:O54">
      <formula1>0</formula1>
      <formula2>E$11</formula2>
    </dataValidation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$S$3:$S$9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4">
    <pageSetUpPr fitToPage="1"/>
  </sheetPr>
  <dimension ref="A1:S59"/>
  <sheetViews>
    <sheetView view="pageBreakPreview" zoomScale="90" zoomScaleSheetLayoutView="90" workbookViewId="0">
      <selection activeCell="R15" sqref="R15:R54"/>
    </sheetView>
  </sheetViews>
  <sheetFormatPr defaultRowHeight="15" x14ac:dyDescent="0.25"/>
  <cols>
    <col min="1" max="1" width="9.140625" style="9"/>
    <col min="2" max="2" width="19.140625" style="9" customWidth="1"/>
    <col min="3" max="3" width="8.28515625" style="9" hidden="1" customWidth="1"/>
    <col min="4" max="4" width="7.5703125" style="9" customWidth="1"/>
    <col min="5" max="15" width="6.140625" style="9" customWidth="1"/>
    <col min="16" max="16" width="6.5703125" style="9" customWidth="1"/>
    <col min="17" max="17" width="12.5703125" style="9" customWidth="1"/>
    <col min="18" max="18" width="17.7109375" style="9" customWidth="1"/>
    <col min="19" max="19" width="12.7109375" style="9" hidden="1" customWidth="1"/>
    <col min="20" max="16384" width="9.140625" style="9"/>
  </cols>
  <sheetData>
    <row r="1" spans="1:19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68" t="s">
        <v>135</v>
      </c>
      <c r="N1" s="100"/>
      <c r="O1" s="33" t="s">
        <v>16</v>
      </c>
      <c r="P1" s="101"/>
      <c r="R1" s="37" t="s">
        <v>0</v>
      </c>
    </row>
    <row r="2" spans="1:19" x14ac:dyDescent="0.25">
      <c r="A2" s="34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S2" s="9" t="s">
        <v>8</v>
      </c>
    </row>
    <row r="3" spans="1:19" x14ac:dyDescent="0.25">
      <c r="A3" s="33"/>
      <c r="B3" s="33"/>
      <c r="C3" s="35"/>
      <c r="D3" s="35" t="s">
        <v>5</v>
      </c>
      <c r="E3" s="36" t="s">
        <v>134</v>
      </c>
      <c r="F3" s="36"/>
      <c r="G3" s="36"/>
      <c r="H3" s="36"/>
      <c r="I3" s="122"/>
      <c r="J3" s="122"/>
      <c r="K3" s="122"/>
      <c r="L3" s="33"/>
      <c r="M3" s="33"/>
      <c r="N3" s="33"/>
      <c r="O3" s="33"/>
      <c r="P3" s="33"/>
      <c r="Q3" s="33"/>
      <c r="R3" s="33"/>
      <c r="S3" s="9" t="s">
        <v>24</v>
      </c>
    </row>
    <row r="4" spans="1:19" x14ac:dyDescent="0.25">
      <c r="A4" s="34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9" t="s">
        <v>109</v>
      </c>
    </row>
    <row r="5" spans="1:19" x14ac:dyDescent="0.25">
      <c r="A5" s="45"/>
      <c r="B5" s="45"/>
      <c r="C5" s="45"/>
      <c r="D5" s="35" t="s">
        <v>108</v>
      </c>
      <c r="E5" s="99"/>
      <c r="F5" s="36"/>
      <c r="G5" s="36"/>
      <c r="H5" s="36"/>
      <c r="I5" s="122"/>
      <c r="J5" s="122"/>
      <c r="K5" s="122"/>
      <c r="L5" s="33"/>
      <c r="M5" s="33"/>
      <c r="N5" s="33"/>
      <c r="O5" s="33"/>
      <c r="P5" s="11" t="s">
        <v>14</v>
      </c>
      <c r="Q5" s="11" t="s">
        <v>99</v>
      </c>
      <c r="S5" s="9" t="s">
        <v>110</v>
      </c>
    </row>
    <row r="6" spans="1:19" x14ac:dyDescent="0.25">
      <c r="A6" s="12"/>
      <c r="B6" s="60" t="s">
        <v>8</v>
      </c>
      <c r="D6" s="99"/>
      <c r="E6" s="10"/>
      <c r="F6" s="10"/>
      <c r="P6" s="13"/>
      <c r="Q6" s="13"/>
      <c r="S6" s="9" t="s">
        <v>111</v>
      </c>
    </row>
    <row r="7" spans="1:19" x14ac:dyDescent="0.25">
      <c r="A7" s="14"/>
      <c r="B7" s="9" t="s">
        <v>11</v>
      </c>
      <c r="P7" s="120">
        <v>10</v>
      </c>
      <c r="Q7" s="13" t="s">
        <v>100</v>
      </c>
      <c r="S7" s="9" t="s">
        <v>112</v>
      </c>
    </row>
    <row r="8" spans="1:19" x14ac:dyDescent="0.25">
      <c r="A8" s="14"/>
      <c r="B8" s="9" t="s">
        <v>15</v>
      </c>
      <c r="P8" s="120">
        <v>8</v>
      </c>
      <c r="Q8" s="13" t="s">
        <v>101</v>
      </c>
      <c r="S8" s="9" t="s">
        <v>113</v>
      </c>
    </row>
    <row r="9" spans="1:19" x14ac:dyDescent="0.25">
      <c r="A9" s="14"/>
      <c r="B9" s="16" t="s">
        <v>12</v>
      </c>
      <c r="P9" s="120">
        <v>5</v>
      </c>
      <c r="Q9" s="13" t="s">
        <v>102</v>
      </c>
      <c r="S9" s="9" t="s">
        <v>114</v>
      </c>
    </row>
    <row r="10" spans="1:19" x14ac:dyDescent="0.25">
      <c r="A10" s="14"/>
      <c r="B10" s="9" t="s">
        <v>83</v>
      </c>
      <c r="P10" s="15">
        <v>0</v>
      </c>
      <c r="Q10" s="13" t="s">
        <v>103</v>
      </c>
      <c r="R10" s="17"/>
      <c r="S10" s="17"/>
    </row>
    <row r="11" spans="1:19" x14ac:dyDescent="0.25">
      <c r="A11" s="12"/>
      <c r="B11" s="13"/>
      <c r="C11" s="13"/>
      <c r="D11" s="11" t="s">
        <v>13</v>
      </c>
      <c r="E11" s="51">
        <v>1</v>
      </c>
      <c r="F11" s="51">
        <v>1</v>
      </c>
      <c r="G11" s="51">
        <v>1</v>
      </c>
      <c r="H11" s="51">
        <v>1</v>
      </c>
      <c r="I11" s="51">
        <v>1</v>
      </c>
      <c r="J11" s="51">
        <v>1</v>
      </c>
      <c r="K11" s="51">
        <v>1</v>
      </c>
      <c r="L11" s="51">
        <v>1</v>
      </c>
      <c r="M11" s="51">
        <v>1</v>
      </c>
      <c r="N11" s="51">
        <v>1</v>
      </c>
      <c r="O11" s="51">
        <v>1</v>
      </c>
      <c r="R11" s="17"/>
      <c r="S11" s="18" t="s">
        <v>17</v>
      </c>
    </row>
    <row r="12" spans="1:19" x14ac:dyDescent="0.25">
      <c r="A12" s="12"/>
      <c r="B12" s="13"/>
      <c r="C12" s="13"/>
      <c r="D12" s="11" t="s">
        <v>116</v>
      </c>
      <c r="E12" s="52" t="str">
        <f t="shared" ref="E12:O12" si="0">IF(COUNTIF($D$15:$D$54,"&gt;0")=0,"",SUMIFS(E$15:E$54,$D$15:$D$54,"&gt;0")/COUNTIF($D$15:$D$54,"&gt;0"))</f>
        <v/>
      </c>
      <c r="F12" s="52" t="str">
        <f t="shared" si="0"/>
        <v/>
      </c>
      <c r="G12" s="52" t="str">
        <f t="shared" si="0"/>
        <v/>
      </c>
      <c r="H12" s="52" t="str">
        <f t="shared" si="0"/>
        <v/>
      </c>
      <c r="I12" s="52" t="str">
        <f t="shared" si="0"/>
        <v/>
      </c>
      <c r="J12" s="52" t="str">
        <f t="shared" si="0"/>
        <v/>
      </c>
      <c r="K12" s="52" t="str">
        <f t="shared" si="0"/>
        <v/>
      </c>
      <c r="L12" s="52" t="str">
        <f t="shared" si="0"/>
        <v/>
      </c>
      <c r="M12" s="52" t="str">
        <f t="shared" si="0"/>
        <v/>
      </c>
      <c r="N12" s="52" t="str">
        <f t="shared" si="0"/>
        <v/>
      </c>
      <c r="O12" s="52" t="str">
        <f t="shared" si="0"/>
        <v/>
      </c>
      <c r="R12" s="17"/>
      <c r="S12" s="18"/>
    </row>
    <row r="13" spans="1:19" ht="15.75" thickBot="1" x14ac:dyDescent="0.3">
      <c r="A13" s="12"/>
      <c r="B13" s="54"/>
      <c r="C13" s="54"/>
      <c r="D13" s="55" t="s">
        <v>117</v>
      </c>
      <c r="E13" s="53" t="str">
        <f>IF(COUNTIF($D$15:$D$54,"&gt;0")=0,"",E12/E11)</f>
        <v/>
      </c>
      <c r="F13" s="53" t="str">
        <f t="shared" ref="F13:N13" si="1">IF(COUNTIF($D$15:$D$54,"&gt;0")=0,"",F12/F11)</f>
        <v/>
      </c>
      <c r="G13" s="53" t="str">
        <f t="shared" si="1"/>
        <v/>
      </c>
      <c r="H13" s="53" t="str">
        <f t="shared" si="1"/>
        <v/>
      </c>
      <c r="I13" s="53" t="str">
        <f t="shared" si="1"/>
        <v/>
      </c>
      <c r="J13" s="53" t="str">
        <f t="shared" si="1"/>
        <v/>
      </c>
      <c r="K13" s="53" t="str">
        <f t="shared" si="1"/>
        <v/>
      </c>
      <c r="L13" s="53" t="str">
        <f t="shared" si="1"/>
        <v/>
      </c>
      <c r="M13" s="53" t="str">
        <f t="shared" si="1"/>
        <v/>
      </c>
      <c r="N13" s="53" t="str">
        <f t="shared" si="1"/>
        <v/>
      </c>
      <c r="O13" s="53" t="str">
        <f>IF(COUNTIF($D$15:$D$54,"&gt;0")=0,"",O12/O11)</f>
        <v/>
      </c>
      <c r="R13" s="17"/>
      <c r="S13" s="18"/>
    </row>
    <row r="14" spans="1:19" ht="60.75" thickBot="1" x14ac:dyDescent="0.3">
      <c r="A14" s="56" t="s">
        <v>1</v>
      </c>
      <c r="B14" s="57" t="s">
        <v>2</v>
      </c>
      <c r="C14" s="58" t="s">
        <v>10</v>
      </c>
      <c r="D14" s="59" t="s">
        <v>3</v>
      </c>
      <c r="E14" s="46">
        <v>1</v>
      </c>
      <c r="F14" s="47">
        <v>2</v>
      </c>
      <c r="G14" s="48">
        <v>3</v>
      </c>
      <c r="H14" s="47">
        <v>4</v>
      </c>
      <c r="I14" s="123">
        <v>5</v>
      </c>
      <c r="J14" s="123">
        <v>6</v>
      </c>
      <c r="K14" s="123">
        <v>7</v>
      </c>
      <c r="L14" s="49">
        <v>8</v>
      </c>
      <c r="M14" s="50">
        <v>9</v>
      </c>
      <c r="N14" s="48">
        <v>10</v>
      </c>
      <c r="O14" s="47">
        <v>11</v>
      </c>
      <c r="P14" s="19" t="s">
        <v>4</v>
      </c>
      <c r="Q14" s="20" t="str">
        <f>Q5</f>
        <v>Оценка</v>
      </c>
      <c r="R14" s="164" t="s">
        <v>93</v>
      </c>
      <c r="S14" s="21" t="s">
        <v>92</v>
      </c>
    </row>
    <row r="15" spans="1:19" x14ac:dyDescent="0.25">
      <c r="A15" s="70">
        <v>1</v>
      </c>
      <c r="B15" s="71"/>
      <c r="C15" s="72"/>
      <c r="D15" s="73"/>
      <c r="E15" s="74"/>
      <c r="F15" s="75"/>
      <c r="G15" s="76"/>
      <c r="H15" s="75"/>
      <c r="I15" s="124"/>
      <c r="J15" s="124"/>
      <c r="K15" s="124"/>
      <c r="L15" s="77"/>
      <c r="M15" s="78"/>
      <c r="N15" s="76"/>
      <c r="O15" s="75"/>
      <c r="P15" s="22" t="str">
        <f t="shared" ref="P15:P54" si="2">IF(SUM(D15)&gt;0,SUM(E15:O15),"")</f>
        <v/>
      </c>
      <c r="Q15" s="23" t="str">
        <f t="shared" ref="Q15:Q54" si="3">IF(SUM(D15)&gt;0,IF(P15&gt;=$P$7,$Q$7,IF(P15&gt;=$P$8,$Q$8,IF(P15&gt;=$P$9,$Q$9,$Q$10))),"")</f>
        <v/>
      </c>
      <c r="R15" s="165" t="str">
        <f>IF(B15="","",IF(AND(SUM($D15)=0,COUNTA($E15:$O15)&gt;0),$D$57,IF(OR(E15&gt;E$11,F15&gt;F$11,G15&gt;G$11,H15&gt;H$11,I15&gt;I$11,J15&gt;J$11,K15&gt;K$11,L15&gt;L$11,M15&gt;M$11,N15&gt;N$11,O15&gt;O$11),$D$58,IF(AND($D15="",$C15="да"),$D$59,"нет"))))</f>
        <v/>
      </c>
      <c r="S15" s="161" t="str">
        <f>IF(R15="","",IF(R15="нет",0,1))</f>
        <v/>
      </c>
    </row>
    <row r="16" spans="1:19" x14ac:dyDescent="0.25">
      <c r="A16" s="79">
        <v>2</v>
      </c>
      <c r="B16" s="80"/>
      <c r="C16" s="81"/>
      <c r="D16" s="82"/>
      <c r="E16" s="83"/>
      <c r="F16" s="84"/>
      <c r="G16" s="85"/>
      <c r="H16" s="84"/>
      <c r="I16" s="125"/>
      <c r="J16" s="125"/>
      <c r="K16" s="125"/>
      <c r="L16" s="86"/>
      <c r="M16" s="87"/>
      <c r="N16" s="85"/>
      <c r="O16" s="84"/>
      <c r="P16" s="24" t="str">
        <f t="shared" si="2"/>
        <v/>
      </c>
      <c r="Q16" s="25" t="str">
        <f t="shared" si="3"/>
        <v/>
      </c>
      <c r="R16" s="166" t="str">
        <f t="shared" ref="R16:R54" si="4">IF(B16="","",IF(AND(SUM($D16)=0,COUNTA($E16:$O16)&gt;0),$D$57,IF(OR(E16&gt;E$11,F16&gt;F$11,G16&gt;G$11,H16&gt;H$11,I16&gt;I$11,J16&gt;J$11,K16&gt;K$11,L16&gt;L$11,M16&gt;M$11,N16&gt;N$11,O16&gt;O$11),$D$58,IF(AND($D16="",$C16="да"),$D$59,"нет"))))</f>
        <v/>
      </c>
      <c r="S16" s="162" t="str">
        <f t="shared" ref="S16:S54" si="5">IF(R16="","",IF(R16="нет",0,1))</f>
        <v/>
      </c>
    </row>
    <row r="17" spans="1:19" x14ac:dyDescent="0.25">
      <c r="A17" s="79">
        <v>3</v>
      </c>
      <c r="B17" s="80"/>
      <c r="C17" s="81"/>
      <c r="D17" s="82"/>
      <c r="E17" s="83"/>
      <c r="F17" s="84"/>
      <c r="G17" s="85"/>
      <c r="H17" s="84"/>
      <c r="I17" s="125"/>
      <c r="J17" s="125"/>
      <c r="K17" s="125"/>
      <c r="L17" s="86"/>
      <c r="M17" s="87"/>
      <c r="N17" s="85"/>
      <c r="O17" s="84"/>
      <c r="P17" s="24" t="str">
        <f t="shared" si="2"/>
        <v/>
      </c>
      <c r="Q17" s="25" t="str">
        <f t="shared" si="3"/>
        <v/>
      </c>
      <c r="R17" s="166" t="str">
        <f t="shared" si="4"/>
        <v/>
      </c>
      <c r="S17" s="162" t="str">
        <f t="shared" si="5"/>
        <v/>
      </c>
    </row>
    <row r="18" spans="1:19" x14ac:dyDescent="0.25">
      <c r="A18" s="79">
        <v>4</v>
      </c>
      <c r="B18" s="80"/>
      <c r="C18" s="81"/>
      <c r="D18" s="82"/>
      <c r="E18" s="83"/>
      <c r="F18" s="84"/>
      <c r="G18" s="85"/>
      <c r="H18" s="84"/>
      <c r="I18" s="125"/>
      <c r="J18" s="125"/>
      <c r="K18" s="125"/>
      <c r="L18" s="86"/>
      <c r="M18" s="87"/>
      <c r="N18" s="85"/>
      <c r="O18" s="84"/>
      <c r="P18" s="24" t="str">
        <f t="shared" si="2"/>
        <v/>
      </c>
      <c r="Q18" s="25" t="str">
        <f t="shared" si="3"/>
        <v/>
      </c>
      <c r="R18" s="166" t="str">
        <f t="shared" si="4"/>
        <v/>
      </c>
      <c r="S18" s="162" t="str">
        <f t="shared" si="5"/>
        <v/>
      </c>
    </row>
    <row r="19" spans="1:19" ht="15.75" thickBot="1" x14ac:dyDescent="0.3">
      <c r="A19" s="88">
        <v>5</v>
      </c>
      <c r="B19" s="89"/>
      <c r="C19" s="90"/>
      <c r="D19" s="91"/>
      <c r="E19" s="92"/>
      <c r="F19" s="93"/>
      <c r="G19" s="94"/>
      <c r="H19" s="93"/>
      <c r="I19" s="126"/>
      <c r="J19" s="126"/>
      <c r="K19" s="126"/>
      <c r="L19" s="95"/>
      <c r="M19" s="96"/>
      <c r="N19" s="94"/>
      <c r="O19" s="93"/>
      <c r="P19" s="26" t="str">
        <f t="shared" si="2"/>
        <v/>
      </c>
      <c r="Q19" s="27" t="str">
        <f t="shared" si="3"/>
        <v/>
      </c>
      <c r="R19" s="167" t="str">
        <f t="shared" si="4"/>
        <v/>
      </c>
      <c r="S19" s="163" t="str">
        <f t="shared" si="5"/>
        <v/>
      </c>
    </row>
    <row r="20" spans="1:19" x14ac:dyDescent="0.25">
      <c r="A20" s="97">
        <v>6</v>
      </c>
      <c r="B20" s="71"/>
      <c r="C20" s="72"/>
      <c r="D20" s="73"/>
      <c r="E20" s="74"/>
      <c r="F20" s="75"/>
      <c r="G20" s="76"/>
      <c r="H20" s="75"/>
      <c r="I20" s="124"/>
      <c r="J20" s="124"/>
      <c r="K20" s="124"/>
      <c r="L20" s="77"/>
      <c r="M20" s="78"/>
      <c r="N20" s="76"/>
      <c r="O20" s="75"/>
      <c r="P20" s="28" t="str">
        <f t="shared" si="2"/>
        <v/>
      </c>
      <c r="Q20" s="29" t="str">
        <f t="shared" si="3"/>
        <v/>
      </c>
      <c r="R20" s="165" t="str">
        <f t="shared" si="4"/>
        <v/>
      </c>
      <c r="S20" s="161" t="str">
        <f t="shared" si="5"/>
        <v/>
      </c>
    </row>
    <row r="21" spans="1:19" x14ac:dyDescent="0.25">
      <c r="A21" s="79">
        <v>7</v>
      </c>
      <c r="B21" s="80"/>
      <c r="C21" s="81"/>
      <c r="D21" s="82"/>
      <c r="E21" s="83"/>
      <c r="F21" s="84"/>
      <c r="G21" s="85"/>
      <c r="H21" s="84"/>
      <c r="I21" s="125"/>
      <c r="J21" s="125"/>
      <c r="K21" s="125"/>
      <c r="L21" s="86"/>
      <c r="M21" s="87"/>
      <c r="N21" s="85"/>
      <c r="O21" s="84"/>
      <c r="P21" s="24" t="str">
        <f t="shared" si="2"/>
        <v/>
      </c>
      <c r="Q21" s="25" t="str">
        <f t="shared" si="3"/>
        <v/>
      </c>
      <c r="R21" s="166" t="str">
        <f t="shared" si="4"/>
        <v/>
      </c>
      <c r="S21" s="162" t="str">
        <f t="shared" si="5"/>
        <v/>
      </c>
    </row>
    <row r="22" spans="1:19" x14ac:dyDescent="0.25">
      <c r="A22" s="79">
        <v>8</v>
      </c>
      <c r="B22" s="80"/>
      <c r="C22" s="81"/>
      <c r="D22" s="82"/>
      <c r="E22" s="83"/>
      <c r="F22" s="84"/>
      <c r="G22" s="85"/>
      <c r="H22" s="84"/>
      <c r="I22" s="125"/>
      <c r="J22" s="125"/>
      <c r="K22" s="125"/>
      <c r="L22" s="86"/>
      <c r="M22" s="87"/>
      <c r="N22" s="85"/>
      <c r="O22" s="84"/>
      <c r="P22" s="24" t="str">
        <f t="shared" si="2"/>
        <v/>
      </c>
      <c r="Q22" s="25" t="str">
        <f t="shared" si="3"/>
        <v/>
      </c>
      <c r="R22" s="166" t="str">
        <f t="shared" si="4"/>
        <v/>
      </c>
      <c r="S22" s="162" t="str">
        <f t="shared" si="5"/>
        <v/>
      </c>
    </row>
    <row r="23" spans="1:19" x14ac:dyDescent="0.25">
      <c r="A23" s="79">
        <v>9</v>
      </c>
      <c r="B23" s="80"/>
      <c r="C23" s="81"/>
      <c r="D23" s="82"/>
      <c r="E23" s="83"/>
      <c r="F23" s="84"/>
      <c r="G23" s="85"/>
      <c r="H23" s="84"/>
      <c r="I23" s="125"/>
      <c r="J23" s="125"/>
      <c r="K23" s="125"/>
      <c r="L23" s="86"/>
      <c r="M23" s="87"/>
      <c r="N23" s="85"/>
      <c r="O23" s="84"/>
      <c r="P23" s="24" t="str">
        <f t="shared" si="2"/>
        <v/>
      </c>
      <c r="Q23" s="25" t="str">
        <f t="shared" si="3"/>
        <v/>
      </c>
      <c r="R23" s="166" t="str">
        <f t="shared" si="4"/>
        <v/>
      </c>
      <c r="S23" s="162" t="str">
        <f t="shared" si="5"/>
        <v/>
      </c>
    </row>
    <row r="24" spans="1:19" ht="15.75" thickBot="1" x14ac:dyDescent="0.3">
      <c r="A24" s="98">
        <v>10</v>
      </c>
      <c r="B24" s="89"/>
      <c r="C24" s="90"/>
      <c r="D24" s="91"/>
      <c r="E24" s="92"/>
      <c r="F24" s="93"/>
      <c r="G24" s="94"/>
      <c r="H24" s="93"/>
      <c r="I24" s="126"/>
      <c r="J24" s="126"/>
      <c r="K24" s="126"/>
      <c r="L24" s="95"/>
      <c r="M24" s="96"/>
      <c r="N24" s="94"/>
      <c r="O24" s="93"/>
      <c r="P24" s="30" t="str">
        <f t="shared" si="2"/>
        <v/>
      </c>
      <c r="Q24" s="31" t="str">
        <f t="shared" si="3"/>
        <v/>
      </c>
      <c r="R24" s="167" t="str">
        <f t="shared" si="4"/>
        <v/>
      </c>
      <c r="S24" s="163" t="str">
        <f t="shared" si="5"/>
        <v/>
      </c>
    </row>
    <row r="25" spans="1:19" x14ac:dyDescent="0.25">
      <c r="A25" s="70">
        <v>11</v>
      </c>
      <c r="B25" s="71"/>
      <c r="C25" s="72"/>
      <c r="D25" s="73"/>
      <c r="E25" s="74"/>
      <c r="F25" s="75"/>
      <c r="G25" s="76"/>
      <c r="H25" s="75"/>
      <c r="I25" s="124"/>
      <c r="J25" s="124"/>
      <c r="K25" s="124"/>
      <c r="L25" s="77"/>
      <c r="M25" s="78"/>
      <c r="N25" s="76"/>
      <c r="O25" s="75"/>
      <c r="P25" s="22" t="str">
        <f t="shared" si="2"/>
        <v/>
      </c>
      <c r="Q25" s="23" t="str">
        <f t="shared" si="3"/>
        <v/>
      </c>
      <c r="R25" s="165" t="str">
        <f t="shared" si="4"/>
        <v/>
      </c>
      <c r="S25" s="161" t="str">
        <f t="shared" si="5"/>
        <v/>
      </c>
    </row>
    <row r="26" spans="1:19" x14ac:dyDescent="0.25">
      <c r="A26" s="79">
        <v>12</v>
      </c>
      <c r="B26" s="80"/>
      <c r="C26" s="81"/>
      <c r="D26" s="82"/>
      <c r="E26" s="83"/>
      <c r="F26" s="84"/>
      <c r="G26" s="85"/>
      <c r="H26" s="84"/>
      <c r="I26" s="125"/>
      <c r="J26" s="125"/>
      <c r="K26" s="125"/>
      <c r="L26" s="86"/>
      <c r="M26" s="87"/>
      <c r="N26" s="85"/>
      <c r="O26" s="84"/>
      <c r="P26" s="24" t="str">
        <f t="shared" si="2"/>
        <v/>
      </c>
      <c r="Q26" s="25" t="str">
        <f t="shared" si="3"/>
        <v/>
      </c>
      <c r="R26" s="166" t="str">
        <f t="shared" si="4"/>
        <v/>
      </c>
      <c r="S26" s="162" t="str">
        <f t="shared" si="5"/>
        <v/>
      </c>
    </row>
    <row r="27" spans="1:19" x14ac:dyDescent="0.25">
      <c r="A27" s="79">
        <v>13</v>
      </c>
      <c r="B27" s="80"/>
      <c r="C27" s="81"/>
      <c r="D27" s="82"/>
      <c r="E27" s="83"/>
      <c r="F27" s="84"/>
      <c r="G27" s="85"/>
      <c r="H27" s="84"/>
      <c r="I27" s="125"/>
      <c r="J27" s="125"/>
      <c r="K27" s="125"/>
      <c r="L27" s="86"/>
      <c r="M27" s="87"/>
      <c r="N27" s="85"/>
      <c r="O27" s="84"/>
      <c r="P27" s="24" t="str">
        <f t="shared" si="2"/>
        <v/>
      </c>
      <c r="Q27" s="25" t="str">
        <f t="shared" si="3"/>
        <v/>
      </c>
      <c r="R27" s="166" t="str">
        <f t="shared" si="4"/>
        <v/>
      </c>
      <c r="S27" s="162" t="str">
        <f t="shared" si="5"/>
        <v/>
      </c>
    </row>
    <row r="28" spans="1:19" x14ac:dyDescent="0.25">
      <c r="A28" s="79">
        <v>14</v>
      </c>
      <c r="B28" s="80"/>
      <c r="C28" s="81"/>
      <c r="D28" s="82"/>
      <c r="E28" s="83"/>
      <c r="F28" s="84"/>
      <c r="G28" s="85"/>
      <c r="H28" s="84"/>
      <c r="I28" s="125"/>
      <c r="J28" s="125"/>
      <c r="K28" s="125"/>
      <c r="L28" s="86"/>
      <c r="M28" s="87"/>
      <c r="N28" s="85"/>
      <c r="O28" s="84"/>
      <c r="P28" s="24" t="str">
        <f t="shared" si="2"/>
        <v/>
      </c>
      <c r="Q28" s="25" t="str">
        <f t="shared" si="3"/>
        <v/>
      </c>
      <c r="R28" s="166" t="str">
        <f t="shared" si="4"/>
        <v/>
      </c>
      <c r="S28" s="162" t="str">
        <f t="shared" si="5"/>
        <v/>
      </c>
    </row>
    <row r="29" spans="1:19" ht="15.75" thickBot="1" x14ac:dyDescent="0.3">
      <c r="A29" s="88">
        <v>15</v>
      </c>
      <c r="B29" s="89"/>
      <c r="C29" s="90"/>
      <c r="D29" s="91"/>
      <c r="E29" s="92"/>
      <c r="F29" s="93"/>
      <c r="G29" s="94"/>
      <c r="H29" s="93"/>
      <c r="I29" s="126"/>
      <c r="J29" s="126"/>
      <c r="K29" s="126"/>
      <c r="L29" s="95"/>
      <c r="M29" s="96"/>
      <c r="N29" s="94"/>
      <c r="O29" s="93"/>
      <c r="P29" s="26" t="str">
        <f t="shared" si="2"/>
        <v/>
      </c>
      <c r="Q29" s="27" t="str">
        <f t="shared" si="3"/>
        <v/>
      </c>
      <c r="R29" s="167" t="str">
        <f t="shared" si="4"/>
        <v/>
      </c>
      <c r="S29" s="163" t="str">
        <f t="shared" si="5"/>
        <v/>
      </c>
    </row>
    <row r="30" spans="1:19" x14ac:dyDescent="0.25">
      <c r="A30" s="97">
        <v>16</v>
      </c>
      <c r="B30" s="71"/>
      <c r="C30" s="72"/>
      <c r="D30" s="73"/>
      <c r="E30" s="74"/>
      <c r="F30" s="75"/>
      <c r="G30" s="76"/>
      <c r="H30" s="75"/>
      <c r="I30" s="124"/>
      <c r="J30" s="124"/>
      <c r="K30" s="124"/>
      <c r="L30" s="77"/>
      <c r="M30" s="78"/>
      <c r="N30" s="76"/>
      <c r="O30" s="75"/>
      <c r="P30" s="28" t="str">
        <f t="shared" si="2"/>
        <v/>
      </c>
      <c r="Q30" s="29" t="str">
        <f t="shared" si="3"/>
        <v/>
      </c>
      <c r="R30" s="165" t="str">
        <f t="shared" si="4"/>
        <v/>
      </c>
      <c r="S30" s="161" t="str">
        <f t="shared" si="5"/>
        <v/>
      </c>
    </row>
    <row r="31" spans="1:19" x14ac:dyDescent="0.25">
      <c r="A31" s="79">
        <v>17</v>
      </c>
      <c r="B31" s="80"/>
      <c r="C31" s="81"/>
      <c r="D31" s="82"/>
      <c r="E31" s="83"/>
      <c r="F31" s="84"/>
      <c r="G31" s="85"/>
      <c r="H31" s="84"/>
      <c r="I31" s="125"/>
      <c r="J31" s="125"/>
      <c r="K31" s="125"/>
      <c r="L31" s="86"/>
      <c r="M31" s="87"/>
      <c r="N31" s="85"/>
      <c r="O31" s="84"/>
      <c r="P31" s="24" t="str">
        <f t="shared" si="2"/>
        <v/>
      </c>
      <c r="Q31" s="25" t="str">
        <f t="shared" si="3"/>
        <v/>
      </c>
      <c r="R31" s="166" t="str">
        <f t="shared" si="4"/>
        <v/>
      </c>
      <c r="S31" s="162" t="str">
        <f t="shared" si="5"/>
        <v/>
      </c>
    </row>
    <row r="32" spans="1:19" x14ac:dyDescent="0.25">
      <c r="A32" s="79">
        <v>18</v>
      </c>
      <c r="B32" s="80"/>
      <c r="C32" s="81"/>
      <c r="D32" s="82"/>
      <c r="E32" s="83"/>
      <c r="F32" s="84"/>
      <c r="G32" s="85"/>
      <c r="H32" s="84"/>
      <c r="I32" s="125"/>
      <c r="J32" s="125"/>
      <c r="K32" s="125"/>
      <c r="L32" s="86"/>
      <c r="M32" s="87"/>
      <c r="N32" s="85"/>
      <c r="O32" s="84"/>
      <c r="P32" s="24" t="str">
        <f t="shared" si="2"/>
        <v/>
      </c>
      <c r="Q32" s="25" t="str">
        <f t="shared" si="3"/>
        <v/>
      </c>
      <c r="R32" s="166" t="str">
        <f t="shared" si="4"/>
        <v/>
      </c>
      <c r="S32" s="162" t="str">
        <f t="shared" si="5"/>
        <v/>
      </c>
    </row>
    <row r="33" spans="1:19" x14ac:dyDescent="0.25">
      <c r="A33" s="79">
        <v>19</v>
      </c>
      <c r="B33" s="80"/>
      <c r="C33" s="81"/>
      <c r="D33" s="82"/>
      <c r="E33" s="83"/>
      <c r="F33" s="84"/>
      <c r="G33" s="85"/>
      <c r="H33" s="84"/>
      <c r="I33" s="125"/>
      <c r="J33" s="125"/>
      <c r="K33" s="125"/>
      <c r="L33" s="86"/>
      <c r="M33" s="87"/>
      <c r="N33" s="85"/>
      <c r="O33" s="84"/>
      <c r="P33" s="24" t="str">
        <f t="shared" si="2"/>
        <v/>
      </c>
      <c r="Q33" s="25" t="str">
        <f t="shared" si="3"/>
        <v/>
      </c>
      <c r="R33" s="166" t="str">
        <f t="shared" si="4"/>
        <v/>
      </c>
      <c r="S33" s="162" t="str">
        <f t="shared" si="5"/>
        <v/>
      </c>
    </row>
    <row r="34" spans="1:19" ht="15.75" thickBot="1" x14ac:dyDescent="0.3">
      <c r="A34" s="98">
        <v>20</v>
      </c>
      <c r="B34" s="89"/>
      <c r="C34" s="90"/>
      <c r="D34" s="91"/>
      <c r="E34" s="92"/>
      <c r="F34" s="93"/>
      <c r="G34" s="94"/>
      <c r="H34" s="93"/>
      <c r="I34" s="126"/>
      <c r="J34" s="126"/>
      <c r="K34" s="126"/>
      <c r="L34" s="95"/>
      <c r="M34" s="96"/>
      <c r="N34" s="94"/>
      <c r="O34" s="93"/>
      <c r="P34" s="30" t="str">
        <f t="shared" si="2"/>
        <v/>
      </c>
      <c r="Q34" s="31" t="str">
        <f t="shared" si="3"/>
        <v/>
      </c>
      <c r="R34" s="167" t="str">
        <f t="shared" si="4"/>
        <v/>
      </c>
      <c r="S34" s="163" t="str">
        <f t="shared" si="5"/>
        <v/>
      </c>
    </row>
    <row r="35" spans="1:19" x14ac:dyDescent="0.25">
      <c r="A35" s="70">
        <v>21</v>
      </c>
      <c r="B35" s="71"/>
      <c r="C35" s="72"/>
      <c r="D35" s="73"/>
      <c r="E35" s="74"/>
      <c r="F35" s="75"/>
      <c r="G35" s="76"/>
      <c r="H35" s="75"/>
      <c r="I35" s="124"/>
      <c r="J35" s="124"/>
      <c r="K35" s="124"/>
      <c r="L35" s="77"/>
      <c r="M35" s="78"/>
      <c r="N35" s="76"/>
      <c r="O35" s="75"/>
      <c r="P35" s="22" t="str">
        <f t="shared" si="2"/>
        <v/>
      </c>
      <c r="Q35" s="23" t="str">
        <f t="shared" si="3"/>
        <v/>
      </c>
      <c r="R35" s="165" t="str">
        <f t="shared" si="4"/>
        <v/>
      </c>
      <c r="S35" s="161" t="str">
        <f t="shared" si="5"/>
        <v/>
      </c>
    </row>
    <row r="36" spans="1:19" x14ac:dyDescent="0.25">
      <c r="A36" s="79">
        <v>22</v>
      </c>
      <c r="B36" s="80"/>
      <c r="C36" s="81"/>
      <c r="D36" s="82"/>
      <c r="E36" s="83"/>
      <c r="F36" s="84"/>
      <c r="G36" s="85"/>
      <c r="H36" s="84"/>
      <c r="I36" s="125"/>
      <c r="J36" s="125"/>
      <c r="K36" s="125"/>
      <c r="L36" s="86"/>
      <c r="M36" s="87"/>
      <c r="N36" s="85"/>
      <c r="O36" s="84"/>
      <c r="P36" s="24" t="str">
        <f t="shared" si="2"/>
        <v/>
      </c>
      <c r="Q36" s="25" t="str">
        <f t="shared" si="3"/>
        <v/>
      </c>
      <c r="R36" s="166" t="str">
        <f t="shared" si="4"/>
        <v/>
      </c>
      <c r="S36" s="162" t="str">
        <f t="shared" si="5"/>
        <v/>
      </c>
    </row>
    <row r="37" spans="1:19" x14ac:dyDescent="0.25">
      <c r="A37" s="79">
        <v>23</v>
      </c>
      <c r="B37" s="80"/>
      <c r="C37" s="81"/>
      <c r="D37" s="82"/>
      <c r="E37" s="83"/>
      <c r="F37" s="84"/>
      <c r="G37" s="85"/>
      <c r="H37" s="84"/>
      <c r="I37" s="125"/>
      <c r="J37" s="125"/>
      <c r="K37" s="125"/>
      <c r="L37" s="86"/>
      <c r="M37" s="87"/>
      <c r="N37" s="85"/>
      <c r="O37" s="84"/>
      <c r="P37" s="24" t="str">
        <f t="shared" si="2"/>
        <v/>
      </c>
      <c r="Q37" s="25" t="str">
        <f t="shared" si="3"/>
        <v/>
      </c>
      <c r="R37" s="166" t="str">
        <f t="shared" si="4"/>
        <v/>
      </c>
      <c r="S37" s="162" t="str">
        <f t="shared" si="5"/>
        <v/>
      </c>
    </row>
    <row r="38" spans="1:19" x14ac:dyDescent="0.25">
      <c r="A38" s="79">
        <v>24</v>
      </c>
      <c r="B38" s="80"/>
      <c r="C38" s="81"/>
      <c r="D38" s="82"/>
      <c r="E38" s="83"/>
      <c r="F38" s="84"/>
      <c r="G38" s="85"/>
      <c r="H38" s="84"/>
      <c r="I38" s="125"/>
      <c r="J38" s="125"/>
      <c r="K38" s="125"/>
      <c r="L38" s="86"/>
      <c r="M38" s="87"/>
      <c r="N38" s="85"/>
      <c r="O38" s="84"/>
      <c r="P38" s="24" t="str">
        <f t="shared" si="2"/>
        <v/>
      </c>
      <c r="Q38" s="25" t="str">
        <f t="shared" si="3"/>
        <v/>
      </c>
      <c r="R38" s="166" t="str">
        <f t="shared" si="4"/>
        <v/>
      </c>
      <c r="S38" s="162" t="str">
        <f t="shared" si="5"/>
        <v/>
      </c>
    </row>
    <row r="39" spans="1:19" ht="15.75" thickBot="1" x14ac:dyDescent="0.3">
      <c r="A39" s="88">
        <v>25</v>
      </c>
      <c r="B39" s="89"/>
      <c r="C39" s="90"/>
      <c r="D39" s="91"/>
      <c r="E39" s="92"/>
      <c r="F39" s="93"/>
      <c r="G39" s="94"/>
      <c r="H39" s="93"/>
      <c r="I39" s="126"/>
      <c r="J39" s="126"/>
      <c r="K39" s="126"/>
      <c r="L39" s="95"/>
      <c r="M39" s="96"/>
      <c r="N39" s="94"/>
      <c r="O39" s="93"/>
      <c r="P39" s="26" t="str">
        <f t="shared" si="2"/>
        <v/>
      </c>
      <c r="Q39" s="27" t="str">
        <f t="shared" si="3"/>
        <v/>
      </c>
      <c r="R39" s="167" t="str">
        <f t="shared" si="4"/>
        <v/>
      </c>
      <c r="S39" s="163" t="str">
        <f t="shared" si="5"/>
        <v/>
      </c>
    </row>
    <row r="40" spans="1:19" x14ac:dyDescent="0.25">
      <c r="A40" s="70">
        <v>26</v>
      </c>
      <c r="B40" s="71"/>
      <c r="C40" s="72"/>
      <c r="D40" s="73"/>
      <c r="E40" s="74"/>
      <c r="F40" s="75"/>
      <c r="G40" s="76"/>
      <c r="H40" s="75"/>
      <c r="I40" s="124"/>
      <c r="J40" s="124"/>
      <c r="K40" s="124"/>
      <c r="L40" s="77"/>
      <c r="M40" s="78"/>
      <c r="N40" s="76"/>
      <c r="O40" s="75"/>
      <c r="P40" s="22" t="str">
        <f t="shared" si="2"/>
        <v/>
      </c>
      <c r="Q40" s="23" t="str">
        <f t="shared" si="3"/>
        <v/>
      </c>
      <c r="R40" s="165" t="str">
        <f t="shared" si="4"/>
        <v/>
      </c>
      <c r="S40" s="161" t="str">
        <f t="shared" si="5"/>
        <v/>
      </c>
    </row>
    <row r="41" spans="1:19" x14ac:dyDescent="0.25">
      <c r="A41" s="79">
        <v>27</v>
      </c>
      <c r="B41" s="80"/>
      <c r="C41" s="81"/>
      <c r="D41" s="82"/>
      <c r="E41" s="83"/>
      <c r="F41" s="84"/>
      <c r="G41" s="85"/>
      <c r="H41" s="84"/>
      <c r="I41" s="125"/>
      <c r="J41" s="125"/>
      <c r="K41" s="125"/>
      <c r="L41" s="86"/>
      <c r="M41" s="87"/>
      <c r="N41" s="85"/>
      <c r="O41" s="84"/>
      <c r="P41" s="24" t="str">
        <f t="shared" si="2"/>
        <v/>
      </c>
      <c r="Q41" s="25" t="str">
        <f t="shared" si="3"/>
        <v/>
      </c>
      <c r="R41" s="166" t="str">
        <f t="shared" si="4"/>
        <v/>
      </c>
      <c r="S41" s="162" t="str">
        <f t="shared" si="5"/>
        <v/>
      </c>
    </row>
    <row r="42" spans="1:19" x14ac:dyDescent="0.25">
      <c r="A42" s="79">
        <v>28</v>
      </c>
      <c r="B42" s="80"/>
      <c r="C42" s="81"/>
      <c r="D42" s="82"/>
      <c r="E42" s="83"/>
      <c r="F42" s="84"/>
      <c r="G42" s="85"/>
      <c r="H42" s="84"/>
      <c r="I42" s="125"/>
      <c r="J42" s="125"/>
      <c r="K42" s="125"/>
      <c r="L42" s="86"/>
      <c r="M42" s="87"/>
      <c r="N42" s="85"/>
      <c r="O42" s="84"/>
      <c r="P42" s="24" t="str">
        <f t="shared" si="2"/>
        <v/>
      </c>
      <c r="Q42" s="25" t="str">
        <f t="shared" si="3"/>
        <v/>
      </c>
      <c r="R42" s="166" t="str">
        <f t="shared" si="4"/>
        <v/>
      </c>
      <c r="S42" s="162" t="str">
        <f t="shared" si="5"/>
        <v/>
      </c>
    </row>
    <row r="43" spans="1:19" x14ac:dyDescent="0.25">
      <c r="A43" s="79">
        <v>29</v>
      </c>
      <c r="B43" s="80"/>
      <c r="C43" s="81"/>
      <c r="D43" s="82"/>
      <c r="E43" s="83"/>
      <c r="F43" s="84"/>
      <c r="G43" s="85"/>
      <c r="H43" s="84"/>
      <c r="I43" s="125"/>
      <c r="J43" s="125"/>
      <c r="K43" s="125"/>
      <c r="L43" s="86"/>
      <c r="M43" s="87"/>
      <c r="N43" s="85"/>
      <c r="O43" s="84"/>
      <c r="P43" s="24" t="str">
        <f t="shared" si="2"/>
        <v/>
      </c>
      <c r="Q43" s="25" t="str">
        <f t="shared" si="3"/>
        <v/>
      </c>
      <c r="R43" s="166" t="str">
        <f t="shared" si="4"/>
        <v/>
      </c>
      <c r="S43" s="162" t="str">
        <f t="shared" si="5"/>
        <v/>
      </c>
    </row>
    <row r="44" spans="1:19" ht="15.75" thickBot="1" x14ac:dyDescent="0.3">
      <c r="A44" s="88">
        <v>30</v>
      </c>
      <c r="B44" s="89"/>
      <c r="C44" s="90"/>
      <c r="D44" s="91"/>
      <c r="E44" s="92"/>
      <c r="F44" s="93"/>
      <c r="G44" s="94"/>
      <c r="H44" s="93"/>
      <c r="I44" s="126"/>
      <c r="J44" s="126"/>
      <c r="K44" s="126"/>
      <c r="L44" s="95"/>
      <c r="M44" s="96"/>
      <c r="N44" s="94"/>
      <c r="O44" s="93"/>
      <c r="P44" s="26" t="str">
        <f t="shared" si="2"/>
        <v/>
      </c>
      <c r="Q44" s="27" t="str">
        <f t="shared" si="3"/>
        <v/>
      </c>
      <c r="R44" s="167" t="str">
        <f t="shared" si="4"/>
        <v/>
      </c>
      <c r="S44" s="163" t="str">
        <f t="shared" si="5"/>
        <v/>
      </c>
    </row>
    <row r="45" spans="1:19" x14ac:dyDescent="0.25">
      <c r="A45" s="70">
        <v>31</v>
      </c>
      <c r="B45" s="71"/>
      <c r="C45" s="72"/>
      <c r="D45" s="73"/>
      <c r="E45" s="74"/>
      <c r="F45" s="75"/>
      <c r="G45" s="76"/>
      <c r="H45" s="75"/>
      <c r="I45" s="124"/>
      <c r="J45" s="124"/>
      <c r="K45" s="124"/>
      <c r="L45" s="77"/>
      <c r="M45" s="78"/>
      <c r="N45" s="76"/>
      <c r="O45" s="75"/>
      <c r="P45" s="22" t="str">
        <f t="shared" si="2"/>
        <v/>
      </c>
      <c r="Q45" s="23" t="str">
        <f t="shared" si="3"/>
        <v/>
      </c>
      <c r="R45" s="165" t="str">
        <f t="shared" si="4"/>
        <v/>
      </c>
      <c r="S45" s="161" t="str">
        <f t="shared" si="5"/>
        <v/>
      </c>
    </row>
    <row r="46" spans="1:19" x14ac:dyDescent="0.25">
      <c r="A46" s="79">
        <v>32</v>
      </c>
      <c r="B46" s="80"/>
      <c r="C46" s="81"/>
      <c r="D46" s="82"/>
      <c r="E46" s="83"/>
      <c r="F46" s="84"/>
      <c r="G46" s="85"/>
      <c r="H46" s="84"/>
      <c r="I46" s="125"/>
      <c r="J46" s="125"/>
      <c r="K46" s="125"/>
      <c r="L46" s="86"/>
      <c r="M46" s="87"/>
      <c r="N46" s="85"/>
      <c r="O46" s="84"/>
      <c r="P46" s="24" t="str">
        <f t="shared" si="2"/>
        <v/>
      </c>
      <c r="Q46" s="25" t="str">
        <f t="shared" si="3"/>
        <v/>
      </c>
      <c r="R46" s="166" t="str">
        <f t="shared" si="4"/>
        <v/>
      </c>
      <c r="S46" s="162" t="str">
        <f t="shared" si="5"/>
        <v/>
      </c>
    </row>
    <row r="47" spans="1:19" x14ac:dyDescent="0.25">
      <c r="A47" s="79">
        <v>33</v>
      </c>
      <c r="B47" s="80"/>
      <c r="C47" s="81"/>
      <c r="D47" s="82"/>
      <c r="E47" s="83"/>
      <c r="F47" s="84"/>
      <c r="G47" s="85"/>
      <c r="H47" s="84"/>
      <c r="I47" s="125"/>
      <c r="J47" s="125"/>
      <c r="K47" s="125"/>
      <c r="L47" s="86"/>
      <c r="M47" s="87"/>
      <c r="N47" s="85"/>
      <c r="O47" s="84"/>
      <c r="P47" s="24" t="str">
        <f t="shared" si="2"/>
        <v/>
      </c>
      <c r="Q47" s="25" t="str">
        <f t="shared" si="3"/>
        <v/>
      </c>
      <c r="R47" s="166" t="str">
        <f t="shared" si="4"/>
        <v/>
      </c>
      <c r="S47" s="162" t="str">
        <f t="shared" si="5"/>
        <v/>
      </c>
    </row>
    <row r="48" spans="1:19" x14ac:dyDescent="0.25">
      <c r="A48" s="79">
        <v>34</v>
      </c>
      <c r="B48" s="80"/>
      <c r="C48" s="81"/>
      <c r="D48" s="82"/>
      <c r="E48" s="83"/>
      <c r="F48" s="84"/>
      <c r="G48" s="85"/>
      <c r="H48" s="84"/>
      <c r="I48" s="125"/>
      <c r="J48" s="125"/>
      <c r="K48" s="125"/>
      <c r="L48" s="86"/>
      <c r="M48" s="87"/>
      <c r="N48" s="85"/>
      <c r="O48" s="84"/>
      <c r="P48" s="24" t="str">
        <f t="shared" si="2"/>
        <v/>
      </c>
      <c r="Q48" s="25" t="str">
        <f t="shared" si="3"/>
        <v/>
      </c>
      <c r="R48" s="166" t="str">
        <f t="shared" si="4"/>
        <v/>
      </c>
      <c r="S48" s="162" t="str">
        <f t="shared" si="5"/>
        <v/>
      </c>
    </row>
    <row r="49" spans="1:19" ht="15.75" thickBot="1" x14ac:dyDescent="0.3">
      <c r="A49" s="88">
        <v>35</v>
      </c>
      <c r="B49" s="89"/>
      <c r="C49" s="90"/>
      <c r="D49" s="91"/>
      <c r="E49" s="92"/>
      <c r="F49" s="93"/>
      <c r="G49" s="94"/>
      <c r="H49" s="93"/>
      <c r="I49" s="126"/>
      <c r="J49" s="126"/>
      <c r="K49" s="126"/>
      <c r="L49" s="95"/>
      <c r="M49" s="96"/>
      <c r="N49" s="94"/>
      <c r="O49" s="93"/>
      <c r="P49" s="26" t="str">
        <f t="shared" si="2"/>
        <v/>
      </c>
      <c r="Q49" s="27" t="str">
        <f t="shared" si="3"/>
        <v/>
      </c>
      <c r="R49" s="167" t="str">
        <f t="shared" si="4"/>
        <v/>
      </c>
      <c r="S49" s="163" t="str">
        <f t="shared" si="5"/>
        <v/>
      </c>
    </row>
    <row r="50" spans="1:19" x14ac:dyDescent="0.25">
      <c r="A50" s="70">
        <v>36</v>
      </c>
      <c r="B50" s="71"/>
      <c r="C50" s="72"/>
      <c r="D50" s="73"/>
      <c r="E50" s="74"/>
      <c r="F50" s="75"/>
      <c r="G50" s="76"/>
      <c r="H50" s="75"/>
      <c r="I50" s="124"/>
      <c r="J50" s="124"/>
      <c r="K50" s="124"/>
      <c r="L50" s="77"/>
      <c r="M50" s="78"/>
      <c r="N50" s="76"/>
      <c r="O50" s="75"/>
      <c r="P50" s="22" t="str">
        <f t="shared" si="2"/>
        <v/>
      </c>
      <c r="Q50" s="23" t="str">
        <f t="shared" si="3"/>
        <v/>
      </c>
      <c r="R50" s="165" t="str">
        <f t="shared" si="4"/>
        <v/>
      </c>
      <c r="S50" s="161" t="str">
        <f t="shared" si="5"/>
        <v/>
      </c>
    </row>
    <row r="51" spans="1:19" x14ac:dyDescent="0.25">
      <c r="A51" s="79">
        <v>37</v>
      </c>
      <c r="B51" s="80"/>
      <c r="C51" s="81"/>
      <c r="D51" s="82"/>
      <c r="E51" s="83"/>
      <c r="F51" s="84"/>
      <c r="G51" s="85"/>
      <c r="H51" s="84"/>
      <c r="I51" s="125"/>
      <c r="J51" s="125"/>
      <c r="K51" s="125"/>
      <c r="L51" s="86"/>
      <c r="M51" s="87"/>
      <c r="N51" s="85"/>
      <c r="O51" s="84"/>
      <c r="P51" s="24" t="str">
        <f t="shared" si="2"/>
        <v/>
      </c>
      <c r="Q51" s="25" t="str">
        <f t="shared" si="3"/>
        <v/>
      </c>
      <c r="R51" s="166" t="str">
        <f t="shared" si="4"/>
        <v/>
      </c>
      <c r="S51" s="162" t="str">
        <f t="shared" si="5"/>
        <v/>
      </c>
    </row>
    <row r="52" spans="1:19" x14ac:dyDescent="0.25">
      <c r="A52" s="79">
        <v>38</v>
      </c>
      <c r="B52" s="80"/>
      <c r="C52" s="81"/>
      <c r="D52" s="82"/>
      <c r="E52" s="83"/>
      <c r="F52" s="84"/>
      <c r="G52" s="85"/>
      <c r="H52" s="84"/>
      <c r="I52" s="125"/>
      <c r="J52" s="125"/>
      <c r="K52" s="125"/>
      <c r="L52" s="86"/>
      <c r="M52" s="87"/>
      <c r="N52" s="85"/>
      <c r="O52" s="84"/>
      <c r="P52" s="24" t="str">
        <f t="shared" si="2"/>
        <v/>
      </c>
      <c r="Q52" s="25" t="str">
        <f t="shared" si="3"/>
        <v/>
      </c>
      <c r="R52" s="166" t="str">
        <f t="shared" si="4"/>
        <v/>
      </c>
      <c r="S52" s="162" t="str">
        <f t="shared" si="5"/>
        <v/>
      </c>
    </row>
    <row r="53" spans="1:19" x14ac:dyDescent="0.25">
      <c r="A53" s="79">
        <v>39</v>
      </c>
      <c r="B53" s="80"/>
      <c r="C53" s="81"/>
      <c r="D53" s="82"/>
      <c r="E53" s="83"/>
      <c r="F53" s="84"/>
      <c r="G53" s="85"/>
      <c r="H53" s="84"/>
      <c r="I53" s="125"/>
      <c r="J53" s="125"/>
      <c r="K53" s="125"/>
      <c r="L53" s="86"/>
      <c r="M53" s="87"/>
      <c r="N53" s="85"/>
      <c r="O53" s="84"/>
      <c r="P53" s="24" t="str">
        <f t="shared" si="2"/>
        <v/>
      </c>
      <c r="Q53" s="25" t="str">
        <f t="shared" si="3"/>
        <v/>
      </c>
      <c r="R53" s="166" t="str">
        <f t="shared" si="4"/>
        <v/>
      </c>
      <c r="S53" s="162" t="str">
        <f t="shared" si="5"/>
        <v/>
      </c>
    </row>
    <row r="54" spans="1:19" ht="15.75" thickBot="1" x14ac:dyDescent="0.3">
      <c r="A54" s="88">
        <v>40</v>
      </c>
      <c r="B54" s="89"/>
      <c r="C54" s="90"/>
      <c r="D54" s="91"/>
      <c r="E54" s="92"/>
      <c r="F54" s="93"/>
      <c r="G54" s="94"/>
      <c r="H54" s="93"/>
      <c r="I54" s="126"/>
      <c r="J54" s="126"/>
      <c r="K54" s="126"/>
      <c r="L54" s="95"/>
      <c r="M54" s="96"/>
      <c r="N54" s="94"/>
      <c r="O54" s="93"/>
      <c r="P54" s="26" t="str">
        <f t="shared" si="2"/>
        <v/>
      </c>
      <c r="Q54" s="27" t="str">
        <f t="shared" si="3"/>
        <v/>
      </c>
      <c r="R54" s="167" t="str">
        <f t="shared" si="4"/>
        <v/>
      </c>
      <c r="S54" s="163" t="str">
        <f t="shared" si="5"/>
        <v/>
      </c>
    </row>
    <row r="56" spans="1:19" x14ac:dyDescent="0.25">
      <c r="B56" s="9" t="s">
        <v>94</v>
      </c>
      <c r="D56" s="9" t="s">
        <v>90</v>
      </c>
    </row>
    <row r="57" spans="1:19" x14ac:dyDescent="0.25">
      <c r="B57" s="9">
        <v>1</v>
      </c>
      <c r="D57" s="9" t="s">
        <v>89</v>
      </c>
    </row>
    <row r="58" spans="1:19" x14ac:dyDescent="0.25">
      <c r="B58" s="9">
        <v>2</v>
      </c>
      <c r="D58" s="9" t="s">
        <v>91</v>
      </c>
    </row>
    <row r="59" spans="1:19" x14ac:dyDescent="0.25">
      <c r="A59" s="32"/>
      <c r="B59" s="9">
        <v>3</v>
      </c>
      <c r="D59" s="9" t="s">
        <v>115</v>
      </c>
    </row>
  </sheetData>
  <sheetProtection password="D2A5" sheet="1" objects="1" scenarios="1" formatColumns="0" formatRows="0"/>
  <conditionalFormatting sqref="E15:O54">
    <cfRule type="expression" dxfId="59" priority="5" stopIfTrue="1">
      <formula>E15&gt;E$11</formula>
    </cfRule>
  </conditionalFormatting>
  <conditionalFormatting sqref="N1 P1 D6 E5">
    <cfRule type="containsBlanks" dxfId="58" priority="4" stopIfTrue="1">
      <formula>LEN(TRIM(D1))=0</formula>
    </cfRule>
  </conditionalFormatting>
  <conditionalFormatting sqref="C15:C54">
    <cfRule type="expression" dxfId="57" priority="10">
      <formula>AND(SUM($D15:$O15)&lt;&gt;0,$C15="")</formula>
    </cfRule>
  </conditionalFormatting>
  <conditionalFormatting sqref="D15:O54">
    <cfRule type="expression" dxfId="56" priority="11" stopIfTrue="1">
      <formula>AND($B15&lt;&gt;"",$C15="да",$D15="")</formula>
    </cfRule>
    <cfRule type="expression" dxfId="55" priority="12" stopIfTrue="1">
      <formula>AND(SUM($D15)=0,COUNTA($E15:$O15)&gt;0)</formula>
    </cfRule>
  </conditionalFormatting>
  <dataValidations count="5">
    <dataValidation allowBlank="1" prompt="Укажите класс с литерой (если есть)" sqref="N1"/>
    <dataValidation allowBlank="1" showInputMessage="1" showErrorMessage="1" prompt="Укажите наименование образовательной организации, например, СОШ №3" sqref="P1"/>
    <dataValidation type="whole" allowBlank="1" showInputMessage="1" showErrorMessage="1" sqref="E15:O54">
      <formula1>0</formula1>
      <formula2>E$11</formula2>
    </dataValidation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$S$3:$S$9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3">
    <pageSetUpPr fitToPage="1"/>
  </sheetPr>
  <dimension ref="A1:S59"/>
  <sheetViews>
    <sheetView view="pageBreakPreview" zoomScale="90" zoomScaleSheetLayoutView="90" workbookViewId="0">
      <selection activeCell="R15" sqref="R15:R54"/>
    </sheetView>
  </sheetViews>
  <sheetFormatPr defaultRowHeight="15" x14ac:dyDescent="0.25"/>
  <cols>
    <col min="1" max="1" width="9.140625" style="9"/>
    <col min="2" max="2" width="19.140625" style="9" customWidth="1"/>
    <col min="3" max="3" width="8.28515625" style="9" hidden="1" customWidth="1"/>
    <col min="4" max="4" width="7.5703125" style="9" customWidth="1"/>
    <col min="5" max="15" width="6.140625" style="9" customWidth="1"/>
    <col min="16" max="16" width="6.5703125" style="9" customWidth="1"/>
    <col min="17" max="17" width="12.5703125" style="9" customWidth="1"/>
    <col min="18" max="18" width="17.7109375" style="9" customWidth="1"/>
    <col min="19" max="19" width="12.7109375" style="9" hidden="1" customWidth="1"/>
    <col min="20" max="16384" width="9.140625" style="9"/>
  </cols>
  <sheetData>
    <row r="1" spans="1:19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68" t="s">
        <v>135</v>
      </c>
      <c r="N1" s="100"/>
      <c r="O1" s="33" t="s">
        <v>16</v>
      </c>
      <c r="P1" s="101"/>
      <c r="R1" s="37" t="s">
        <v>0</v>
      </c>
    </row>
    <row r="2" spans="1:19" x14ac:dyDescent="0.25">
      <c r="A2" s="34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S2" s="9" t="s">
        <v>8</v>
      </c>
    </row>
    <row r="3" spans="1:19" x14ac:dyDescent="0.25">
      <c r="A3" s="33"/>
      <c r="B3" s="33"/>
      <c r="C3" s="35"/>
      <c r="D3" s="35" t="s">
        <v>5</v>
      </c>
      <c r="E3" s="36" t="s">
        <v>134</v>
      </c>
      <c r="F3" s="36"/>
      <c r="G3" s="36"/>
      <c r="H3" s="36"/>
      <c r="I3" s="122"/>
      <c r="J3" s="122"/>
      <c r="K3" s="122"/>
      <c r="L3" s="33"/>
      <c r="M3" s="33"/>
      <c r="N3" s="33"/>
      <c r="O3" s="33"/>
      <c r="P3" s="33"/>
      <c r="Q3" s="33"/>
      <c r="R3" s="33"/>
      <c r="S3" s="9" t="s">
        <v>24</v>
      </c>
    </row>
    <row r="4" spans="1:19" x14ac:dyDescent="0.25">
      <c r="A4" s="34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9" t="s">
        <v>109</v>
      </c>
    </row>
    <row r="5" spans="1:19" x14ac:dyDescent="0.25">
      <c r="A5" s="45"/>
      <c r="B5" s="45"/>
      <c r="C5" s="45"/>
      <c r="D5" s="35" t="s">
        <v>108</v>
      </c>
      <c r="E5" s="99"/>
      <c r="F5" s="36"/>
      <c r="G5" s="36"/>
      <c r="H5" s="36"/>
      <c r="I5" s="122"/>
      <c r="J5" s="122"/>
      <c r="K5" s="122"/>
      <c r="L5" s="33"/>
      <c r="M5" s="33"/>
      <c r="N5" s="33"/>
      <c r="O5" s="33"/>
      <c r="P5" s="11" t="s">
        <v>14</v>
      </c>
      <c r="Q5" s="11" t="s">
        <v>99</v>
      </c>
      <c r="S5" s="9" t="s">
        <v>110</v>
      </c>
    </row>
    <row r="6" spans="1:19" x14ac:dyDescent="0.25">
      <c r="A6" s="12"/>
      <c r="B6" s="60" t="s">
        <v>8</v>
      </c>
      <c r="D6" s="99"/>
      <c r="E6" s="10"/>
      <c r="F6" s="10"/>
      <c r="P6" s="13"/>
      <c r="Q6" s="13"/>
      <c r="S6" s="9" t="s">
        <v>111</v>
      </c>
    </row>
    <row r="7" spans="1:19" x14ac:dyDescent="0.25">
      <c r="A7" s="14"/>
      <c r="B7" s="9" t="s">
        <v>11</v>
      </c>
      <c r="P7" s="120">
        <v>10</v>
      </c>
      <c r="Q7" s="13" t="s">
        <v>100</v>
      </c>
      <c r="S7" s="9" t="s">
        <v>112</v>
      </c>
    </row>
    <row r="8" spans="1:19" x14ac:dyDescent="0.25">
      <c r="A8" s="14"/>
      <c r="B8" s="9" t="s">
        <v>15</v>
      </c>
      <c r="P8" s="120">
        <v>8</v>
      </c>
      <c r="Q8" s="13" t="s">
        <v>101</v>
      </c>
      <c r="S8" s="9" t="s">
        <v>113</v>
      </c>
    </row>
    <row r="9" spans="1:19" x14ac:dyDescent="0.25">
      <c r="A9" s="14"/>
      <c r="B9" s="16" t="s">
        <v>12</v>
      </c>
      <c r="P9" s="120">
        <v>5</v>
      </c>
      <c r="Q9" s="13" t="s">
        <v>102</v>
      </c>
      <c r="S9" s="9" t="s">
        <v>114</v>
      </c>
    </row>
    <row r="10" spans="1:19" x14ac:dyDescent="0.25">
      <c r="A10" s="14"/>
      <c r="B10" s="9" t="s">
        <v>83</v>
      </c>
      <c r="P10" s="15">
        <v>0</v>
      </c>
      <c r="Q10" s="13" t="s">
        <v>103</v>
      </c>
      <c r="R10" s="17"/>
      <c r="S10" s="17"/>
    </row>
    <row r="11" spans="1:19" x14ac:dyDescent="0.25">
      <c r="A11" s="12"/>
      <c r="B11" s="13"/>
      <c r="C11" s="13"/>
      <c r="D11" s="11" t="s">
        <v>13</v>
      </c>
      <c r="E11" s="51">
        <v>1</v>
      </c>
      <c r="F11" s="51">
        <v>1</v>
      </c>
      <c r="G11" s="51">
        <v>1</v>
      </c>
      <c r="H11" s="51">
        <v>1</v>
      </c>
      <c r="I11" s="51">
        <v>1</v>
      </c>
      <c r="J11" s="51">
        <v>1</v>
      </c>
      <c r="K11" s="51">
        <v>1</v>
      </c>
      <c r="L11" s="51">
        <v>1</v>
      </c>
      <c r="M11" s="51">
        <v>1</v>
      </c>
      <c r="N11" s="51">
        <v>1</v>
      </c>
      <c r="O11" s="51">
        <v>1</v>
      </c>
      <c r="R11" s="17"/>
      <c r="S11" s="18" t="s">
        <v>17</v>
      </c>
    </row>
    <row r="12" spans="1:19" x14ac:dyDescent="0.25">
      <c r="A12" s="12"/>
      <c r="B12" s="13"/>
      <c r="C12" s="13"/>
      <c r="D12" s="11" t="s">
        <v>116</v>
      </c>
      <c r="E12" s="52" t="str">
        <f t="shared" ref="E12:O12" si="0">IF(COUNTIF($D$15:$D$54,"&gt;0")=0,"",SUMIFS(E$15:E$54,$D$15:$D$54,"&gt;0")/COUNTIF($D$15:$D$54,"&gt;0"))</f>
        <v/>
      </c>
      <c r="F12" s="52" t="str">
        <f t="shared" si="0"/>
        <v/>
      </c>
      <c r="G12" s="52" t="str">
        <f t="shared" si="0"/>
        <v/>
      </c>
      <c r="H12" s="52" t="str">
        <f t="shared" si="0"/>
        <v/>
      </c>
      <c r="I12" s="52" t="str">
        <f t="shared" si="0"/>
        <v/>
      </c>
      <c r="J12" s="52" t="str">
        <f t="shared" si="0"/>
        <v/>
      </c>
      <c r="K12" s="52" t="str">
        <f t="shared" si="0"/>
        <v/>
      </c>
      <c r="L12" s="52" t="str">
        <f t="shared" si="0"/>
        <v/>
      </c>
      <c r="M12" s="52" t="str">
        <f t="shared" si="0"/>
        <v/>
      </c>
      <c r="N12" s="52" t="str">
        <f t="shared" si="0"/>
        <v/>
      </c>
      <c r="O12" s="52" t="str">
        <f t="shared" si="0"/>
        <v/>
      </c>
      <c r="R12" s="17"/>
      <c r="S12" s="18"/>
    </row>
    <row r="13" spans="1:19" ht="15.75" thickBot="1" x14ac:dyDescent="0.3">
      <c r="A13" s="12"/>
      <c r="B13" s="54"/>
      <c r="C13" s="54"/>
      <c r="D13" s="55" t="s">
        <v>117</v>
      </c>
      <c r="E13" s="53" t="str">
        <f>IF(COUNTIF($D$15:$D$54,"&gt;0")=0,"",E12/E11)</f>
        <v/>
      </c>
      <c r="F13" s="53" t="str">
        <f t="shared" ref="F13:N13" si="1">IF(COUNTIF($D$15:$D$54,"&gt;0")=0,"",F12/F11)</f>
        <v/>
      </c>
      <c r="G13" s="53" t="str">
        <f t="shared" si="1"/>
        <v/>
      </c>
      <c r="H13" s="53" t="str">
        <f t="shared" si="1"/>
        <v/>
      </c>
      <c r="I13" s="53" t="str">
        <f t="shared" si="1"/>
        <v/>
      </c>
      <c r="J13" s="53" t="str">
        <f t="shared" si="1"/>
        <v/>
      </c>
      <c r="K13" s="53" t="str">
        <f t="shared" si="1"/>
        <v/>
      </c>
      <c r="L13" s="53" t="str">
        <f t="shared" si="1"/>
        <v/>
      </c>
      <c r="M13" s="53" t="str">
        <f t="shared" si="1"/>
        <v/>
      </c>
      <c r="N13" s="53" t="str">
        <f t="shared" si="1"/>
        <v/>
      </c>
      <c r="O13" s="53" t="str">
        <f>IF(COUNTIF($D$15:$D$54,"&gt;0")=0,"",O12/O11)</f>
        <v/>
      </c>
      <c r="R13" s="17"/>
      <c r="S13" s="18"/>
    </row>
    <row r="14" spans="1:19" ht="60.75" thickBot="1" x14ac:dyDescent="0.3">
      <c r="A14" s="56" t="s">
        <v>1</v>
      </c>
      <c r="B14" s="57" t="s">
        <v>2</v>
      </c>
      <c r="C14" s="58" t="s">
        <v>10</v>
      </c>
      <c r="D14" s="59" t="s">
        <v>3</v>
      </c>
      <c r="E14" s="46">
        <v>1</v>
      </c>
      <c r="F14" s="47">
        <v>2</v>
      </c>
      <c r="G14" s="48">
        <v>3</v>
      </c>
      <c r="H14" s="47">
        <v>4</v>
      </c>
      <c r="I14" s="123">
        <v>5</v>
      </c>
      <c r="J14" s="123">
        <v>6</v>
      </c>
      <c r="K14" s="123">
        <v>7</v>
      </c>
      <c r="L14" s="49">
        <v>8</v>
      </c>
      <c r="M14" s="50">
        <v>9</v>
      </c>
      <c r="N14" s="48">
        <v>10</v>
      </c>
      <c r="O14" s="47">
        <v>11</v>
      </c>
      <c r="P14" s="19" t="s">
        <v>4</v>
      </c>
      <c r="Q14" s="20" t="str">
        <f>Q5</f>
        <v>Оценка</v>
      </c>
      <c r="R14" s="164" t="s">
        <v>93</v>
      </c>
      <c r="S14" s="21" t="s">
        <v>92</v>
      </c>
    </row>
    <row r="15" spans="1:19" x14ac:dyDescent="0.25">
      <c r="A15" s="70">
        <v>1</v>
      </c>
      <c r="B15" s="71"/>
      <c r="C15" s="72"/>
      <c r="D15" s="73"/>
      <c r="E15" s="74"/>
      <c r="F15" s="75"/>
      <c r="G15" s="76"/>
      <c r="H15" s="75"/>
      <c r="I15" s="124"/>
      <c r="J15" s="124"/>
      <c r="K15" s="124"/>
      <c r="L15" s="77"/>
      <c r="M15" s="78"/>
      <c r="N15" s="76"/>
      <c r="O15" s="75"/>
      <c r="P15" s="22" t="str">
        <f t="shared" ref="P15:P54" si="2">IF(SUM(D15)&gt;0,SUM(E15:O15),"")</f>
        <v/>
      </c>
      <c r="Q15" s="23" t="str">
        <f t="shared" ref="Q15:Q54" si="3">IF(SUM(D15)&gt;0,IF(P15&gt;=$P$7,$Q$7,IF(P15&gt;=$P$8,$Q$8,IF(P15&gt;=$P$9,$Q$9,$Q$10))),"")</f>
        <v/>
      </c>
      <c r="R15" s="165" t="str">
        <f>IF(B15="","",IF(AND(SUM($D15)=0,COUNTA($E15:$O15)&gt;0),$D$57,IF(OR(E15&gt;E$11,F15&gt;F$11,G15&gt;G$11,H15&gt;H$11,I15&gt;I$11,J15&gt;J$11,K15&gt;K$11,L15&gt;L$11,M15&gt;M$11,N15&gt;N$11,O15&gt;O$11),$D$58,IF(AND($D15="",$C15="да"),$D$59,"нет"))))</f>
        <v/>
      </c>
      <c r="S15" s="161" t="str">
        <f>IF(R15="","",IF(R15="нет",0,1))</f>
        <v/>
      </c>
    </row>
    <row r="16" spans="1:19" x14ac:dyDescent="0.25">
      <c r="A16" s="79">
        <v>2</v>
      </c>
      <c r="B16" s="80"/>
      <c r="C16" s="81"/>
      <c r="D16" s="82"/>
      <c r="E16" s="83"/>
      <c r="F16" s="84"/>
      <c r="G16" s="85"/>
      <c r="H16" s="84"/>
      <c r="I16" s="125"/>
      <c r="J16" s="125"/>
      <c r="K16" s="125"/>
      <c r="L16" s="86"/>
      <c r="M16" s="87"/>
      <c r="N16" s="85"/>
      <c r="O16" s="84"/>
      <c r="P16" s="24" t="str">
        <f t="shared" si="2"/>
        <v/>
      </c>
      <c r="Q16" s="25" t="str">
        <f t="shared" si="3"/>
        <v/>
      </c>
      <c r="R16" s="166" t="str">
        <f t="shared" ref="R16:R54" si="4">IF(B16="","",IF(AND(SUM($D16)=0,COUNTA($E16:$O16)&gt;0),$D$57,IF(OR(E16&gt;E$11,F16&gt;F$11,G16&gt;G$11,H16&gt;H$11,I16&gt;I$11,J16&gt;J$11,K16&gt;K$11,L16&gt;L$11,M16&gt;M$11,N16&gt;N$11,O16&gt;O$11),$D$58,IF(AND($D16="",$C16="да"),$D$59,"нет"))))</f>
        <v/>
      </c>
      <c r="S16" s="162" t="str">
        <f t="shared" ref="S16:S54" si="5">IF(R16="","",IF(R16="нет",0,1))</f>
        <v/>
      </c>
    </row>
    <row r="17" spans="1:19" x14ac:dyDescent="0.25">
      <c r="A17" s="79">
        <v>3</v>
      </c>
      <c r="B17" s="80"/>
      <c r="C17" s="81"/>
      <c r="D17" s="82"/>
      <c r="E17" s="83"/>
      <c r="F17" s="84"/>
      <c r="G17" s="85"/>
      <c r="H17" s="84"/>
      <c r="I17" s="125"/>
      <c r="J17" s="125"/>
      <c r="K17" s="125"/>
      <c r="L17" s="86"/>
      <c r="M17" s="87"/>
      <c r="N17" s="85"/>
      <c r="O17" s="84"/>
      <c r="P17" s="24" t="str">
        <f t="shared" si="2"/>
        <v/>
      </c>
      <c r="Q17" s="25" t="str">
        <f t="shared" si="3"/>
        <v/>
      </c>
      <c r="R17" s="166" t="str">
        <f t="shared" si="4"/>
        <v/>
      </c>
      <c r="S17" s="162" t="str">
        <f t="shared" si="5"/>
        <v/>
      </c>
    </row>
    <row r="18" spans="1:19" x14ac:dyDescent="0.25">
      <c r="A18" s="79">
        <v>4</v>
      </c>
      <c r="B18" s="80"/>
      <c r="C18" s="81"/>
      <c r="D18" s="82"/>
      <c r="E18" s="83"/>
      <c r="F18" s="84"/>
      <c r="G18" s="85"/>
      <c r="H18" s="84"/>
      <c r="I18" s="125"/>
      <c r="J18" s="125"/>
      <c r="K18" s="125"/>
      <c r="L18" s="86"/>
      <c r="M18" s="87"/>
      <c r="N18" s="85"/>
      <c r="O18" s="84"/>
      <c r="P18" s="24" t="str">
        <f t="shared" si="2"/>
        <v/>
      </c>
      <c r="Q18" s="25" t="str">
        <f t="shared" si="3"/>
        <v/>
      </c>
      <c r="R18" s="166" t="str">
        <f t="shared" si="4"/>
        <v/>
      </c>
      <c r="S18" s="162" t="str">
        <f t="shared" si="5"/>
        <v/>
      </c>
    </row>
    <row r="19" spans="1:19" ht="15.75" thickBot="1" x14ac:dyDescent="0.3">
      <c r="A19" s="88">
        <v>5</v>
      </c>
      <c r="B19" s="89"/>
      <c r="C19" s="90"/>
      <c r="D19" s="91"/>
      <c r="E19" s="92"/>
      <c r="F19" s="93"/>
      <c r="G19" s="94"/>
      <c r="H19" s="93"/>
      <c r="I19" s="126"/>
      <c r="J19" s="126"/>
      <c r="K19" s="126"/>
      <c r="L19" s="95"/>
      <c r="M19" s="96"/>
      <c r="N19" s="94"/>
      <c r="O19" s="93"/>
      <c r="P19" s="26" t="str">
        <f t="shared" si="2"/>
        <v/>
      </c>
      <c r="Q19" s="27" t="str">
        <f t="shared" si="3"/>
        <v/>
      </c>
      <c r="R19" s="167" t="str">
        <f t="shared" si="4"/>
        <v/>
      </c>
      <c r="S19" s="163" t="str">
        <f t="shared" si="5"/>
        <v/>
      </c>
    </row>
    <row r="20" spans="1:19" x14ac:dyDescent="0.25">
      <c r="A20" s="97">
        <v>6</v>
      </c>
      <c r="B20" s="71"/>
      <c r="C20" s="72"/>
      <c r="D20" s="73"/>
      <c r="E20" s="74"/>
      <c r="F20" s="75"/>
      <c r="G20" s="76"/>
      <c r="H20" s="75"/>
      <c r="I20" s="124"/>
      <c r="J20" s="124"/>
      <c r="K20" s="124"/>
      <c r="L20" s="77"/>
      <c r="M20" s="78"/>
      <c r="N20" s="76"/>
      <c r="O20" s="75"/>
      <c r="P20" s="28" t="str">
        <f t="shared" si="2"/>
        <v/>
      </c>
      <c r="Q20" s="29" t="str">
        <f t="shared" si="3"/>
        <v/>
      </c>
      <c r="R20" s="165" t="str">
        <f t="shared" si="4"/>
        <v/>
      </c>
      <c r="S20" s="161" t="str">
        <f t="shared" si="5"/>
        <v/>
      </c>
    </row>
    <row r="21" spans="1:19" x14ac:dyDescent="0.25">
      <c r="A21" s="79">
        <v>7</v>
      </c>
      <c r="B21" s="80"/>
      <c r="C21" s="81"/>
      <c r="D21" s="82"/>
      <c r="E21" s="83"/>
      <c r="F21" s="84"/>
      <c r="G21" s="85"/>
      <c r="H21" s="84"/>
      <c r="I21" s="125"/>
      <c r="J21" s="125"/>
      <c r="K21" s="125"/>
      <c r="L21" s="86"/>
      <c r="M21" s="87"/>
      <c r="N21" s="85"/>
      <c r="O21" s="84"/>
      <c r="P21" s="24" t="str">
        <f t="shared" si="2"/>
        <v/>
      </c>
      <c r="Q21" s="25" t="str">
        <f t="shared" si="3"/>
        <v/>
      </c>
      <c r="R21" s="166" t="str">
        <f t="shared" si="4"/>
        <v/>
      </c>
      <c r="S21" s="162" t="str">
        <f t="shared" si="5"/>
        <v/>
      </c>
    </row>
    <row r="22" spans="1:19" x14ac:dyDescent="0.25">
      <c r="A22" s="79">
        <v>8</v>
      </c>
      <c r="B22" s="80"/>
      <c r="C22" s="81"/>
      <c r="D22" s="82"/>
      <c r="E22" s="83"/>
      <c r="F22" s="84"/>
      <c r="G22" s="85"/>
      <c r="H22" s="84"/>
      <c r="I22" s="125"/>
      <c r="J22" s="125"/>
      <c r="K22" s="125"/>
      <c r="L22" s="86"/>
      <c r="M22" s="87"/>
      <c r="N22" s="85"/>
      <c r="O22" s="84"/>
      <c r="P22" s="24" t="str">
        <f t="shared" si="2"/>
        <v/>
      </c>
      <c r="Q22" s="25" t="str">
        <f t="shared" si="3"/>
        <v/>
      </c>
      <c r="R22" s="166" t="str">
        <f t="shared" si="4"/>
        <v/>
      </c>
      <c r="S22" s="162" t="str">
        <f t="shared" si="5"/>
        <v/>
      </c>
    </row>
    <row r="23" spans="1:19" x14ac:dyDescent="0.25">
      <c r="A23" s="79">
        <v>9</v>
      </c>
      <c r="B23" s="80"/>
      <c r="C23" s="81"/>
      <c r="D23" s="82"/>
      <c r="E23" s="83"/>
      <c r="F23" s="84"/>
      <c r="G23" s="85"/>
      <c r="H23" s="84"/>
      <c r="I23" s="125"/>
      <c r="J23" s="125"/>
      <c r="K23" s="125"/>
      <c r="L23" s="86"/>
      <c r="M23" s="87"/>
      <c r="N23" s="85"/>
      <c r="O23" s="84"/>
      <c r="P23" s="24" t="str">
        <f t="shared" si="2"/>
        <v/>
      </c>
      <c r="Q23" s="25" t="str">
        <f t="shared" si="3"/>
        <v/>
      </c>
      <c r="R23" s="166" t="str">
        <f t="shared" si="4"/>
        <v/>
      </c>
      <c r="S23" s="162" t="str">
        <f t="shared" si="5"/>
        <v/>
      </c>
    </row>
    <row r="24" spans="1:19" ht="15.75" thickBot="1" x14ac:dyDescent="0.3">
      <c r="A24" s="98">
        <v>10</v>
      </c>
      <c r="B24" s="89"/>
      <c r="C24" s="90"/>
      <c r="D24" s="91"/>
      <c r="E24" s="92"/>
      <c r="F24" s="93"/>
      <c r="G24" s="94"/>
      <c r="H24" s="93"/>
      <c r="I24" s="126"/>
      <c r="J24" s="126"/>
      <c r="K24" s="126"/>
      <c r="L24" s="95"/>
      <c r="M24" s="96"/>
      <c r="N24" s="94"/>
      <c r="O24" s="93"/>
      <c r="P24" s="30" t="str">
        <f t="shared" si="2"/>
        <v/>
      </c>
      <c r="Q24" s="31" t="str">
        <f t="shared" si="3"/>
        <v/>
      </c>
      <c r="R24" s="167" t="str">
        <f t="shared" si="4"/>
        <v/>
      </c>
      <c r="S24" s="163" t="str">
        <f t="shared" si="5"/>
        <v/>
      </c>
    </row>
    <row r="25" spans="1:19" x14ac:dyDescent="0.25">
      <c r="A25" s="70">
        <v>11</v>
      </c>
      <c r="B25" s="71"/>
      <c r="C25" s="72"/>
      <c r="D25" s="73"/>
      <c r="E25" s="74"/>
      <c r="F25" s="75"/>
      <c r="G25" s="76"/>
      <c r="H25" s="75"/>
      <c r="I25" s="124"/>
      <c r="J25" s="124"/>
      <c r="K25" s="124"/>
      <c r="L25" s="77"/>
      <c r="M25" s="78"/>
      <c r="N25" s="76"/>
      <c r="O25" s="75"/>
      <c r="P25" s="22" t="str">
        <f t="shared" si="2"/>
        <v/>
      </c>
      <c r="Q25" s="23" t="str">
        <f t="shared" si="3"/>
        <v/>
      </c>
      <c r="R25" s="165" t="str">
        <f t="shared" si="4"/>
        <v/>
      </c>
      <c r="S25" s="161" t="str">
        <f t="shared" si="5"/>
        <v/>
      </c>
    </row>
    <row r="26" spans="1:19" x14ac:dyDescent="0.25">
      <c r="A26" s="79">
        <v>12</v>
      </c>
      <c r="B26" s="80"/>
      <c r="C26" s="81"/>
      <c r="D26" s="82"/>
      <c r="E26" s="83"/>
      <c r="F26" s="84"/>
      <c r="G26" s="85"/>
      <c r="H26" s="84"/>
      <c r="I26" s="125"/>
      <c r="J26" s="125"/>
      <c r="K26" s="125"/>
      <c r="L26" s="86"/>
      <c r="M26" s="87"/>
      <c r="N26" s="85"/>
      <c r="O26" s="84"/>
      <c r="P26" s="24" t="str">
        <f t="shared" si="2"/>
        <v/>
      </c>
      <c r="Q26" s="25" t="str">
        <f t="shared" si="3"/>
        <v/>
      </c>
      <c r="R26" s="166" t="str">
        <f t="shared" si="4"/>
        <v/>
      </c>
      <c r="S26" s="162" t="str">
        <f t="shared" si="5"/>
        <v/>
      </c>
    </row>
    <row r="27" spans="1:19" x14ac:dyDescent="0.25">
      <c r="A27" s="79">
        <v>13</v>
      </c>
      <c r="B27" s="80"/>
      <c r="C27" s="81"/>
      <c r="D27" s="82"/>
      <c r="E27" s="83"/>
      <c r="F27" s="84"/>
      <c r="G27" s="85"/>
      <c r="H27" s="84"/>
      <c r="I27" s="125"/>
      <c r="J27" s="125"/>
      <c r="K27" s="125"/>
      <c r="L27" s="86"/>
      <c r="M27" s="87"/>
      <c r="N27" s="85"/>
      <c r="O27" s="84"/>
      <c r="P27" s="24" t="str">
        <f t="shared" si="2"/>
        <v/>
      </c>
      <c r="Q27" s="25" t="str">
        <f t="shared" si="3"/>
        <v/>
      </c>
      <c r="R27" s="166" t="str">
        <f t="shared" si="4"/>
        <v/>
      </c>
      <c r="S27" s="162" t="str">
        <f t="shared" si="5"/>
        <v/>
      </c>
    </row>
    <row r="28" spans="1:19" x14ac:dyDescent="0.25">
      <c r="A28" s="79">
        <v>14</v>
      </c>
      <c r="B28" s="80"/>
      <c r="C28" s="81"/>
      <c r="D28" s="82"/>
      <c r="E28" s="83"/>
      <c r="F28" s="84"/>
      <c r="G28" s="85"/>
      <c r="H28" s="84"/>
      <c r="I28" s="125"/>
      <c r="J28" s="125"/>
      <c r="K28" s="125"/>
      <c r="L28" s="86"/>
      <c r="M28" s="87"/>
      <c r="N28" s="85"/>
      <c r="O28" s="84"/>
      <c r="P28" s="24" t="str">
        <f t="shared" si="2"/>
        <v/>
      </c>
      <c r="Q28" s="25" t="str">
        <f t="shared" si="3"/>
        <v/>
      </c>
      <c r="R28" s="166" t="str">
        <f t="shared" si="4"/>
        <v/>
      </c>
      <c r="S28" s="162" t="str">
        <f t="shared" si="5"/>
        <v/>
      </c>
    </row>
    <row r="29" spans="1:19" ht="15.75" thickBot="1" x14ac:dyDescent="0.3">
      <c r="A29" s="88">
        <v>15</v>
      </c>
      <c r="B29" s="89"/>
      <c r="C29" s="90"/>
      <c r="D29" s="91"/>
      <c r="E29" s="92"/>
      <c r="F29" s="93"/>
      <c r="G29" s="94"/>
      <c r="H29" s="93"/>
      <c r="I29" s="126"/>
      <c r="J29" s="126"/>
      <c r="K29" s="126"/>
      <c r="L29" s="95"/>
      <c r="M29" s="96"/>
      <c r="N29" s="94"/>
      <c r="O29" s="93"/>
      <c r="P29" s="26" t="str">
        <f t="shared" si="2"/>
        <v/>
      </c>
      <c r="Q29" s="27" t="str">
        <f t="shared" si="3"/>
        <v/>
      </c>
      <c r="R29" s="167" t="str">
        <f t="shared" si="4"/>
        <v/>
      </c>
      <c r="S29" s="163" t="str">
        <f t="shared" si="5"/>
        <v/>
      </c>
    </row>
    <row r="30" spans="1:19" x14ac:dyDescent="0.25">
      <c r="A30" s="97">
        <v>16</v>
      </c>
      <c r="B30" s="71"/>
      <c r="C30" s="72"/>
      <c r="D30" s="73"/>
      <c r="E30" s="74"/>
      <c r="F30" s="75"/>
      <c r="G30" s="76"/>
      <c r="H30" s="75"/>
      <c r="I30" s="124"/>
      <c r="J30" s="124"/>
      <c r="K30" s="124"/>
      <c r="L30" s="77"/>
      <c r="M30" s="78"/>
      <c r="N30" s="76"/>
      <c r="O30" s="75"/>
      <c r="P30" s="28" t="str">
        <f t="shared" si="2"/>
        <v/>
      </c>
      <c r="Q30" s="29" t="str">
        <f t="shared" si="3"/>
        <v/>
      </c>
      <c r="R30" s="165" t="str">
        <f t="shared" si="4"/>
        <v/>
      </c>
      <c r="S30" s="161" t="str">
        <f t="shared" si="5"/>
        <v/>
      </c>
    </row>
    <row r="31" spans="1:19" x14ac:dyDescent="0.25">
      <c r="A31" s="79">
        <v>17</v>
      </c>
      <c r="B31" s="80"/>
      <c r="C31" s="81"/>
      <c r="D31" s="82"/>
      <c r="E31" s="83"/>
      <c r="F31" s="84"/>
      <c r="G31" s="85"/>
      <c r="H31" s="84"/>
      <c r="I31" s="125"/>
      <c r="J31" s="125"/>
      <c r="K31" s="125"/>
      <c r="L31" s="86"/>
      <c r="M31" s="87"/>
      <c r="N31" s="85"/>
      <c r="O31" s="84"/>
      <c r="P31" s="24" t="str">
        <f t="shared" si="2"/>
        <v/>
      </c>
      <c r="Q31" s="25" t="str">
        <f t="shared" si="3"/>
        <v/>
      </c>
      <c r="R31" s="166" t="str">
        <f t="shared" si="4"/>
        <v/>
      </c>
      <c r="S31" s="162" t="str">
        <f t="shared" si="5"/>
        <v/>
      </c>
    </row>
    <row r="32" spans="1:19" x14ac:dyDescent="0.25">
      <c r="A32" s="79">
        <v>18</v>
      </c>
      <c r="B32" s="80"/>
      <c r="C32" s="81"/>
      <c r="D32" s="82"/>
      <c r="E32" s="83"/>
      <c r="F32" s="84"/>
      <c r="G32" s="85"/>
      <c r="H32" s="84"/>
      <c r="I32" s="125"/>
      <c r="J32" s="125"/>
      <c r="K32" s="125"/>
      <c r="L32" s="86"/>
      <c r="M32" s="87"/>
      <c r="N32" s="85"/>
      <c r="O32" s="84"/>
      <c r="P32" s="24" t="str">
        <f t="shared" si="2"/>
        <v/>
      </c>
      <c r="Q32" s="25" t="str">
        <f t="shared" si="3"/>
        <v/>
      </c>
      <c r="R32" s="166" t="str">
        <f t="shared" si="4"/>
        <v/>
      </c>
      <c r="S32" s="162" t="str">
        <f t="shared" si="5"/>
        <v/>
      </c>
    </row>
    <row r="33" spans="1:19" x14ac:dyDescent="0.25">
      <c r="A33" s="79">
        <v>19</v>
      </c>
      <c r="B33" s="80"/>
      <c r="C33" s="81"/>
      <c r="D33" s="82"/>
      <c r="E33" s="83"/>
      <c r="F33" s="84"/>
      <c r="G33" s="85"/>
      <c r="H33" s="84"/>
      <c r="I33" s="125"/>
      <c r="J33" s="125"/>
      <c r="K33" s="125"/>
      <c r="L33" s="86"/>
      <c r="M33" s="87"/>
      <c r="N33" s="85"/>
      <c r="O33" s="84"/>
      <c r="P33" s="24" t="str">
        <f t="shared" si="2"/>
        <v/>
      </c>
      <c r="Q33" s="25" t="str">
        <f t="shared" si="3"/>
        <v/>
      </c>
      <c r="R33" s="166" t="str">
        <f t="shared" si="4"/>
        <v/>
      </c>
      <c r="S33" s="162" t="str">
        <f t="shared" si="5"/>
        <v/>
      </c>
    </row>
    <row r="34" spans="1:19" ht="15.75" thickBot="1" x14ac:dyDescent="0.3">
      <c r="A34" s="98">
        <v>20</v>
      </c>
      <c r="B34" s="89"/>
      <c r="C34" s="90"/>
      <c r="D34" s="91"/>
      <c r="E34" s="92"/>
      <c r="F34" s="93"/>
      <c r="G34" s="94"/>
      <c r="H34" s="93"/>
      <c r="I34" s="126"/>
      <c r="J34" s="126"/>
      <c r="K34" s="126"/>
      <c r="L34" s="95"/>
      <c r="M34" s="96"/>
      <c r="N34" s="94"/>
      <c r="O34" s="93"/>
      <c r="P34" s="30" t="str">
        <f t="shared" si="2"/>
        <v/>
      </c>
      <c r="Q34" s="31" t="str">
        <f t="shared" si="3"/>
        <v/>
      </c>
      <c r="R34" s="167" t="str">
        <f t="shared" si="4"/>
        <v/>
      </c>
      <c r="S34" s="163" t="str">
        <f t="shared" si="5"/>
        <v/>
      </c>
    </row>
    <row r="35" spans="1:19" x14ac:dyDescent="0.25">
      <c r="A35" s="70">
        <v>21</v>
      </c>
      <c r="B35" s="71"/>
      <c r="C35" s="72"/>
      <c r="D35" s="73"/>
      <c r="E35" s="74"/>
      <c r="F35" s="75"/>
      <c r="G35" s="76"/>
      <c r="H35" s="75"/>
      <c r="I35" s="124"/>
      <c r="J35" s="124"/>
      <c r="K35" s="124"/>
      <c r="L35" s="77"/>
      <c r="M35" s="78"/>
      <c r="N35" s="76"/>
      <c r="O35" s="75"/>
      <c r="P35" s="22" t="str">
        <f t="shared" si="2"/>
        <v/>
      </c>
      <c r="Q35" s="23" t="str">
        <f t="shared" si="3"/>
        <v/>
      </c>
      <c r="R35" s="165" t="str">
        <f t="shared" si="4"/>
        <v/>
      </c>
      <c r="S35" s="161" t="str">
        <f t="shared" si="5"/>
        <v/>
      </c>
    </row>
    <row r="36" spans="1:19" x14ac:dyDescent="0.25">
      <c r="A36" s="79">
        <v>22</v>
      </c>
      <c r="B36" s="80"/>
      <c r="C36" s="81"/>
      <c r="D36" s="82"/>
      <c r="E36" s="83"/>
      <c r="F36" s="84"/>
      <c r="G36" s="85"/>
      <c r="H36" s="84"/>
      <c r="I36" s="125"/>
      <c r="J36" s="125"/>
      <c r="K36" s="125"/>
      <c r="L36" s="86"/>
      <c r="M36" s="87"/>
      <c r="N36" s="85"/>
      <c r="O36" s="84"/>
      <c r="P36" s="24" t="str">
        <f t="shared" si="2"/>
        <v/>
      </c>
      <c r="Q36" s="25" t="str">
        <f t="shared" si="3"/>
        <v/>
      </c>
      <c r="R36" s="166" t="str">
        <f t="shared" si="4"/>
        <v/>
      </c>
      <c r="S36" s="162" t="str">
        <f t="shared" si="5"/>
        <v/>
      </c>
    </row>
    <row r="37" spans="1:19" x14ac:dyDescent="0.25">
      <c r="A37" s="79">
        <v>23</v>
      </c>
      <c r="B37" s="80"/>
      <c r="C37" s="81"/>
      <c r="D37" s="82"/>
      <c r="E37" s="83"/>
      <c r="F37" s="84"/>
      <c r="G37" s="85"/>
      <c r="H37" s="84"/>
      <c r="I37" s="125"/>
      <c r="J37" s="125"/>
      <c r="K37" s="125"/>
      <c r="L37" s="86"/>
      <c r="M37" s="87"/>
      <c r="N37" s="85"/>
      <c r="O37" s="84"/>
      <c r="P37" s="24" t="str">
        <f t="shared" si="2"/>
        <v/>
      </c>
      <c r="Q37" s="25" t="str">
        <f t="shared" si="3"/>
        <v/>
      </c>
      <c r="R37" s="166" t="str">
        <f t="shared" si="4"/>
        <v/>
      </c>
      <c r="S37" s="162" t="str">
        <f t="shared" si="5"/>
        <v/>
      </c>
    </row>
    <row r="38" spans="1:19" x14ac:dyDescent="0.25">
      <c r="A38" s="79">
        <v>24</v>
      </c>
      <c r="B38" s="80"/>
      <c r="C38" s="81"/>
      <c r="D38" s="82"/>
      <c r="E38" s="83"/>
      <c r="F38" s="84"/>
      <c r="G38" s="85"/>
      <c r="H38" s="84"/>
      <c r="I38" s="125"/>
      <c r="J38" s="125"/>
      <c r="K38" s="125"/>
      <c r="L38" s="86"/>
      <c r="M38" s="87"/>
      <c r="N38" s="85"/>
      <c r="O38" s="84"/>
      <c r="P38" s="24" t="str">
        <f t="shared" si="2"/>
        <v/>
      </c>
      <c r="Q38" s="25" t="str">
        <f t="shared" si="3"/>
        <v/>
      </c>
      <c r="R38" s="166" t="str">
        <f t="shared" si="4"/>
        <v/>
      </c>
      <c r="S38" s="162" t="str">
        <f t="shared" si="5"/>
        <v/>
      </c>
    </row>
    <row r="39" spans="1:19" ht="15.75" thickBot="1" x14ac:dyDescent="0.3">
      <c r="A39" s="88">
        <v>25</v>
      </c>
      <c r="B39" s="89"/>
      <c r="C39" s="90"/>
      <c r="D39" s="91"/>
      <c r="E39" s="92"/>
      <c r="F39" s="93"/>
      <c r="G39" s="94"/>
      <c r="H39" s="93"/>
      <c r="I39" s="126"/>
      <c r="J39" s="126"/>
      <c r="K39" s="126"/>
      <c r="L39" s="95"/>
      <c r="M39" s="96"/>
      <c r="N39" s="94"/>
      <c r="O39" s="93"/>
      <c r="P39" s="26" t="str">
        <f t="shared" si="2"/>
        <v/>
      </c>
      <c r="Q39" s="27" t="str">
        <f t="shared" si="3"/>
        <v/>
      </c>
      <c r="R39" s="167" t="str">
        <f t="shared" si="4"/>
        <v/>
      </c>
      <c r="S39" s="163" t="str">
        <f t="shared" si="5"/>
        <v/>
      </c>
    </row>
    <row r="40" spans="1:19" x14ac:dyDescent="0.25">
      <c r="A40" s="70">
        <v>26</v>
      </c>
      <c r="B40" s="71"/>
      <c r="C40" s="72"/>
      <c r="D40" s="73"/>
      <c r="E40" s="74"/>
      <c r="F40" s="75"/>
      <c r="G40" s="76"/>
      <c r="H40" s="75"/>
      <c r="I40" s="124"/>
      <c r="J40" s="124"/>
      <c r="K40" s="124"/>
      <c r="L40" s="77"/>
      <c r="M40" s="78"/>
      <c r="N40" s="76"/>
      <c r="O40" s="75"/>
      <c r="P40" s="22" t="str">
        <f t="shared" si="2"/>
        <v/>
      </c>
      <c r="Q40" s="23" t="str">
        <f t="shared" si="3"/>
        <v/>
      </c>
      <c r="R40" s="165" t="str">
        <f t="shared" si="4"/>
        <v/>
      </c>
      <c r="S40" s="161" t="str">
        <f t="shared" si="5"/>
        <v/>
      </c>
    </row>
    <row r="41" spans="1:19" x14ac:dyDescent="0.25">
      <c r="A41" s="79">
        <v>27</v>
      </c>
      <c r="B41" s="80"/>
      <c r="C41" s="81"/>
      <c r="D41" s="82"/>
      <c r="E41" s="83"/>
      <c r="F41" s="84"/>
      <c r="G41" s="85"/>
      <c r="H41" s="84"/>
      <c r="I41" s="125"/>
      <c r="J41" s="125"/>
      <c r="K41" s="125"/>
      <c r="L41" s="86"/>
      <c r="M41" s="87"/>
      <c r="N41" s="85"/>
      <c r="O41" s="84"/>
      <c r="P41" s="24" t="str">
        <f t="shared" si="2"/>
        <v/>
      </c>
      <c r="Q41" s="25" t="str">
        <f t="shared" si="3"/>
        <v/>
      </c>
      <c r="R41" s="166" t="str">
        <f t="shared" si="4"/>
        <v/>
      </c>
      <c r="S41" s="162" t="str">
        <f t="shared" si="5"/>
        <v/>
      </c>
    </row>
    <row r="42" spans="1:19" x14ac:dyDescent="0.25">
      <c r="A42" s="79">
        <v>28</v>
      </c>
      <c r="B42" s="80"/>
      <c r="C42" s="81"/>
      <c r="D42" s="82"/>
      <c r="E42" s="83"/>
      <c r="F42" s="84"/>
      <c r="G42" s="85"/>
      <c r="H42" s="84"/>
      <c r="I42" s="125"/>
      <c r="J42" s="125"/>
      <c r="K42" s="125"/>
      <c r="L42" s="86"/>
      <c r="M42" s="87"/>
      <c r="N42" s="85"/>
      <c r="O42" s="84"/>
      <c r="P42" s="24" t="str">
        <f t="shared" si="2"/>
        <v/>
      </c>
      <c r="Q42" s="25" t="str">
        <f t="shared" si="3"/>
        <v/>
      </c>
      <c r="R42" s="166" t="str">
        <f t="shared" si="4"/>
        <v/>
      </c>
      <c r="S42" s="162" t="str">
        <f t="shared" si="5"/>
        <v/>
      </c>
    </row>
    <row r="43" spans="1:19" x14ac:dyDescent="0.25">
      <c r="A43" s="79">
        <v>29</v>
      </c>
      <c r="B43" s="80"/>
      <c r="C43" s="81"/>
      <c r="D43" s="82"/>
      <c r="E43" s="83"/>
      <c r="F43" s="84"/>
      <c r="G43" s="85"/>
      <c r="H43" s="84"/>
      <c r="I43" s="125"/>
      <c r="J43" s="125"/>
      <c r="K43" s="125"/>
      <c r="L43" s="86"/>
      <c r="M43" s="87"/>
      <c r="N43" s="85"/>
      <c r="O43" s="84"/>
      <c r="P43" s="24" t="str">
        <f t="shared" si="2"/>
        <v/>
      </c>
      <c r="Q43" s="25" t="str">
        <f t="shared" si="3"/>
        <v/>
      </c>
      <c r="R43" s="166" t="str">
        <f t="shared" si="4"/>
        <v/>
      </c>
      <c r="S43" s="162" t="str">
        <f t="shared" si="5"/>
        <v/>
      </c>
    </row>
    <row r="44" spans="1:19" ht="15.75" thickBot="1" x14ac:dyDescent="0.3">
      <c r="A44" s="88">
        <v>30</v>
      </c>
      <c r="B44" s="89"/>
      <c r="C44" s="90"/>
      <c r="D44" s="91"/>
      <c r="E44" s="92"/>
      <c r="F44" s="93"/>
      <c r="G44" s="94"/>
      <c r="H44" s="93"/>
      <c r="I44" s="126"/>
      <c r="J44" s="126"/>
      <c r="K44" s="126"/>
      <c r="L44" s="95"/>
      <c r="M44" s="96"/>
      <c r="N44" s="94"/>
      <c r="O44" s="93"/>
      <c r="P44" s="26" t="str">
        <f t="shared" si="2"/>
        <v/>
      </c>
      <c r="Q44" s="27" t="str">
        <f t="shared" si="3"/>
        <v/>
      </c>
      <c r="R44" s="167" t="str">
        <f t="shared" si="4"/>
        <v/>
      </c>
      <c r="S44" s="163" t="str">
        <f t="shared" si="5"/>
        <v/>
      </c>
    </row>
    <row r="45" spans="1:19" x14ac:dyDescent="0.25">
      <c r="A45" s="70">
        <v>31</v>
      </c>
      <c r="B45" s="71"/>
      <c r="C45" s="72"/>
      <c r="D45" s="73"/>
      <c r="E45" s="74"/>
      <c r="F45" s="75"/>
      <c r="G45" s="76"/>
      <c r="H45" s="75"/>
      <c r="I45" s="124"/>
      <c r="J45" s="124"/>
      <c r="K45" s="124"/>
      <c r="L45" s="77"/>
      <c r="M45" s="78"/>
      <c r="N45" s="76"/>
      <c r="O45" s="75"/>
      <c r="P45" s="22" t="str">
        <f t="shared" si="2"/>
        <v/>
      </c>
      <c r="Q45" s="23" t="str">
        <f t="shared" si="3"/>
        <v/>
      </c>
      <c r="R45" s="165" t="str">
        <f t="shared" si="4"/>
        <v/>
      </c>
      <c r="S45" s="161" t="str">
        <f t="shared" si="5"/>
        <v/>
      </c>
    </row>
    <row r="46" spans="1:19" x14ac:dyDescent="0.25">
      <c r="A46" s="79">
        <v>32</v>
      </c>
      <c r="B46" s="80"/>
      <c r="C46" s="81"/>
      <c r="D46" s="82"/>
      <c r="E46" s="83"/>
      <c r="F46" s="84"/>
      <c r="G46" s="85"/>
      <c r="H46" s="84"/>
      <c r="I46" s="125"/>
      <c r="J46" s="125"/>
      <c r="K46" s="125"/>
      <c r="L46" s="86"/>
      <c r="M46" s="87"/>
      <c r="N46" s="85"/>
      <c r="O46" s="84"/>
      <c r="P46" s="24" t="str">
        <f t="shared" si="2"/>
        <v/>
      </c>
      <c r="Q46" s="25" t="str">
        <f t="shared" si="3"/>
        <v/>
      </c>
      <c r="R46" s="166" t="str">
        <f t="shared" si="4"/>
        <v/>
      </c>
      <c r="S46" s="162" t="str">
        <f t="shared" si="5"/>
        <v/>
      </c>
    </row>
    <row r="47" spans="1:19" x14ac:dyDescent="0.25">
      <c r="A47" s="79">
        <v>33</v>
      </c>
      <c r="B47" s="80"/>
      <c r="C47" s="81"/>
      <c r="D47" s="82"/>
      <c r="E47" s="83"/>
      <c r="F47" s="84"/>
      <c r="G47" s="85"/>
      <c r="H47" s="84"/>
      <c r="I47" s="125"/>
      <c r="J47" s="125"/>
      <c r="K47" s="125"/>
      <c r="L47" s="86"/>
      <c r="M47" s="87"/>
      <c r="N47" s="85"/>
      <c r="O47" s="84"/>
      <c r="P47" s="24" t="str">
        <f t="shared" si="2"/>
        <v/>
      </c>
      <c r="Q47" s="25" t="str">
        <f t="shared" si="3"/>
        <v/>
      </c>
      <c r="R47" s="166" t="str">
        <f t="shared" si="4"/>
        <v/>
      </c>
      <c r="S47" s="162" t="str">
        <f t="shared" si="5"/>
        <v/>
      </c>
    </row>
    <row r="48" spans="1:19" x14ac:dyDescent="0.25">
      <c r="A48" s="79">
        <v>34</v>
      </c>
      <c r="B48" s="80"/>
      <c r="C48" s="81"/>
      <c r="D48" s="82"/>
      <c r="E48" s="83"/>
      <c r="F48" s="84"/>
      <c r="G48" s="85"/>
      <c r="H48" s="84"/>
      <c r="I48" s="125"/>
      <c r="J48" s="125"/>
      <c r="K48" s="125"/>
      <c r="L48" s="86"/>
      <c r="M48" s="87"/>
      <c r="N48" s="85"/>
      <c r="O48" s="84"/>
      <c r="P48" s="24" t="str">
        <f t="shared" si="2"/>
        <v/>
      </c>
      <c r="Q48" s="25" t="str">
        <f t="shared" si="3"/>
        <v/>
      </c>
      <c r="R48" s="166" t="str">
        <f t="shared" si="4"/>
        <v/>
      </c>
      <c r="S48" s="162" t="str">
        <f t="shared" si="5"/>
        <v/>
      </c>
    </row>
    <row r="49" spans="1:19" ht="15.75" thickBot="1" x14ac:dyDescent="0.3">
      <c r="A49" s="88">
        <v>35</v>
      </c>
      <c r="B49" s="89"/>
      <c r="C49" s="90"/>
      <c r="D49" s="91"/>
      <c r="E49" s="92"/>
      <c r="F49" s="93"/>
      <c r="G49" s="94"/>
      <c r="H49" s="93"/>
      <c r="I49" s="126"/>
      <c r="J49" s="126"/>
      <c r="K49" s="126"/>
      <c r="L49" s="95"/>
      <c r="M49" s="96"/>
      <c r="N49" s="94"/>
      <c r="O49" s="93"/>
      <c r="P49" s="26" t="str">
        <f t="shared" si="2"/>
        <v/>
      </c>
      <c r="Q49" s="27" t="str">
        <f t="shared" si="3"/>
        <v/>
      </c>
      <c r="R49" s="167" t="str">
        <f t="shared" si="4"/>
        <v/>
      </c>
      <c r="S49" s="163" t="str">
        <f t="shared" si="5"/>
        <v/>
      </c>
    </row>
    <row r="50" spans="1:19" x14ac:dyDescent="0.25">
      <c r="A50" s="70">
        <v>36</v>
      </c>
      <c r="B50" s="71"/>
      <c r="C50" s="72"/>
      <c r="D50" s="73"/>
      <c r="E50" s="74"/>
      <c r="F50" s="75"/>
      <c r="G50" s="76"/>
      <c r="H50" s="75"/>
      <c r="I50" s="124"/>
      <c r="J50" s="124"/>
      <c r="K50" s="124"/>
      <c r="L50" s="77"/>
      <c r="M50" s="78"/>
      <c r="N50" s="76"/>
      <c r="O50" s="75"/>
      <c r="P50" s="22" t="str">
        <f t="shared" si="2"/>
        <v/>
      </c>
      <c r="Q50" s="23" t="str">
        <f t="shared" si="3"/>
        <v/>
      </c>
      <c r="R50" s="165" t="str">
        <f t="shared" si="4"/>
        <v/>
      </c>
      <c r="S50" s="161" t="str">
        <f t="shared" si="5"/>
        <v/>
      </c>
    </row>
    <row r="51" spans="1:19" x14ac:dyDescent="0.25">
      <c r="A51" s="79">
        <v>37</v>
      </c>
      <c r="B51" s="80"/>
      <c r="C51" s="81"/>
      <c r="D51" s="82"/>
      <c r="E51" s="83"/>
      <c r="F51" s="84"/>
      <c r="G51" s="85"/>
      <c r="H51" s="84"/>
      <c r="I51" s="125"/>
      <c r="J51" s="125"/>
      <c r="K51" s="125"/>
      <c r="L51" s="86"/>
      <c r="M51" s="87"/>
      <c r="N51" s="85"/>
      <c r="O51" s="84"/>
      <c r="P51" s="24" t="str">
        <f t="shared" si="2"/>
        <v/>
      </c>
      <c r="Q51" s="25" t="str">
        <f t="shared" si="3"/>
        <v/>
      </c>
      <c r="R51" s="166" t="str">
        <f t="shared" si="4"/>
        <v/>
      </c>
      <c r="S51" s="162" t="str">
        <f t="shared" si="5"/>
        <v/>
      </c>
    </row>
    <row r="52" spans="1:19" x14ac:dyDescent="0.25">
      <c r="A52" s="79">
        <v>38</v>
      </c>
      <c r="B52" s="80"/>
      <c r="C52" s="81"/>
      <c r="D52" s="82"/>
      <c r="E52" s="83"/>
      <c r="F52" s="84"/>
      <c r="G52" s="85"/>
      <c r="H52" s="84"/>
      <c r="I52" s="125"/>
      <c r="J52" s="125"/>
      <c r="K52" s="125"/>
      <c r="L52" s="86"/>
      <c r="M52" s="87"/>
      <c r="N52" s="85"/>
      <c r="O52" s="84"/>
      <c r="P52" s="24" t="str">
        <f t="shared" si="2"/>
        <v/>
      </c>
      <c r="Q52" s="25" t="str">
        <f t="shared" si="3"/>
        <v/>
      </c>
      <c r="R52" s="166" t="str">
        <f t="shared" si="4"/>
        <v/>
      </c>
      <c r="S52" s="162" t="str">
        <f t="shared" si="5"/>
        <v/>
      </c>
    </row>
    <row r="53" spans="1:19" x14ac:dyDescent="0.25">
      <c r="A53" s="79">
        <v>39</v>
      </c>
      <c r="B53" s="80"/>
      <c r="C53" s="81"/>
      <c r="D53" s="82"/>
      <c r="E53" s="83"/>
      <c r="F53" s="84"/>
      <c r="G53" s="85"/>
      <c r="H53" s="84"/>
      <c r="I53" s="125"/>
      <c r="J53" s="125"/>
      <c r="K53" s="125"/>
      <c r="L53" s="86"/>
      <c r="M53" s="87"/>
      <c r="N53" s="85"/>
      <c r="O53" s="84"/>
      <c r="P53" s="24" t="str">
        <f t="shared" si="2"/>
        <v/>
      </c>
      <c r="Q53" s="25" t="str">
        <f t="shared" si="3"/>
        <v/>
      </c>
      <c r="R53" s="166" t="str">
        <f t="shared" si="4"/>
        <v/>
      </c>
      <c r="S53" s="162" t="str">
        <f t="shared" si="5"/>
        <v/>
      </c>
    </row>
    <row r="54" spans="1:19" ht="15.75" thickBot="1" x14ac:dyDescent="0.3">
      <c r="A54" s="88">
        <v>40</v>
      </c>
      <c r="B54" s="89"/>
      <c r="C54" s="90"/>
      <c r="D54" s="91"/>
      <c r="E54" s="92"/>
      <c r="F54" s="93"/>
      <c r="G54" s="94"/>
      <c r="H54" s="93"/>
      <c r="I54" s="126"/>
      <c r="J54" s="126"/>
      <c r="K54" s="126"/>
      <c r="L54" s="95"/>
      <c r="M54" s="96"/>
      <c r="N54" s="94"/>
      <c r="O54" s="93"/>
      <c r="P54" s="26" t="str">
        <f t="shared" si="2"/>
        <v/>
      </c>
      <c r="Q54" s="27" t="str">
        <f t="shared" si="3"/>
        <v/>
      </c>
      <c r="R54" s="167" t="str">
        <f t="shared" si="4"/>
        <v/>
      </c>
      <c r="S54" s="163" t="str">
        <f t="shared" si="5"/>
        <v/>
      </c>
    </row>
    <row r="56" spans="1:19" x14ac:dyDescent="0.25">
      <c r="B56" s="9" t="s">
        <v>94</v>
      </c>
      <c r="D56" s="9" t="s">
        <v>90</v>
      </c>
    </row>
    <row r="57" spans="1:19" x14ac:dyDescent="0.25">
      <c r="B57" s="9">
        <v>1</v>
      </c>
      <c r="D57" s="9" t="s">
        <v>89</v>
      </c>
    </row>
    <row r="58" spans="1:19" x14ac:dyDescent="0.25">
      <c r="B58" s="9">
        <v>2</v>
      </c>
      <c r="D58" s="9" t="s">
        <v>91</v>
      </c>
    </row>
    <row r="59" spans="1:19" x14ac:dyDescent="0.25">
      <c r="A59" s="32"/>
      <c r="B59" s="9">
        <v>3</v>
      </c>
      <c r="D59" s="9" t="s">
        <v>115</v>
      </c>
    </row>
  </sheetData>
  <sheetProtection password="D2A5" sheet="1" objects="1" scenarios="1" formatColumns="0" formatRows="0"/>
  <conditionalFormatting sqref="E15:O54">
    <cfRule type="expression" dxfId="54" priority="5" stopIfTrue="1">
      <formula>E15&gt;E$11</formula>
    </cfRule>
  </conditionalFormatting>
  <conditionalFormatting sqref="N1 P1 D6 E5">
    <cfRule type="containsBlanks" dxfId="53" priority="4" stopIfTrue="1">
      <formula>LEN(TRIM(D1))=0</formula>
    </cfRule>
  </conditionalFormatting>
  <conditionalFormatting sqref="C15:C54">
    <cfRule type="expression" dxfId="52" priority="10">
      <formula>AND(SUM($D15:$O15)&lt;&gt;0,$C15="")</formula>
    </cfRule>
  </conditionalFormatting>
  <conditionalFormatting sqref="D15:O54">
    <cfRule type="expression" dxfId="51" priority="11" stopIfTrue="1">
      <formula>AND($B15&lt;&gt;"",$C15="да",$D15="")</formula>
    </cfRule>
    <cfRule type="expression" dxfId="50" priority="12" stopIfTrue="1">
      <formula>AND(SUM($D15)=0,COUNTA($E15:$O15)&gt;0)</formula>
    </cfRule>
  </conditionalFormatting>
  <dataValidations count="5">
    <dataValidation allowBlank="1" prompt="Укажите класс с литерой (если есть)" sqref="N1"/>
    <dataValidation allowBlank="1" showInputMessage="1" showErrorMessage="1" prompt="Укажите наименование образовательной организации, например, СОШ №3" sqref="P1"/>
    <dataValidation type="whole" allowBlank="1" showInputMessage="1" showErrorMessage="1" sqref="E15:O54">
      <formula1>0</formula1>
      <formula2>E$11</formula2>
    </dataValidation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$S$3:$S$9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2">
    <pageSetUpPr fitToPage="1"/>
  </sheetPr>
  <dimension ref="A1:S59"/>
  <sheetViews>
    <sheetView view="pageBreakPreview" zoomScale="90" zoomScaleSheetLayoutView="90" workbookViewId="0">
      <selection activeCell="R15" sqref="R15:R54"/>
    </sheetView>
  </sheetViews>
  <sheetFormatPr defaultRowHeight="15" x14ac:dyDescent="0.25"/>
  <cols>
    <col min="1" max="1" width="9.140625" style="9"/>
    <col min="2" max="2" width="19.140625" style="9" customWidth="1"/>
    <col min="3" max="3" width="8.28515625" style="9" hidden="1" customWidth="1"/>
    <col min="4" max="4" width="7.5703125" style="9" customWidth="1"/>
    <col min="5" max="15" width="6.140625" style="9" customWidth="1"/>
    <col min="16" max="16" width="6.5703125" style="9" customWidth="1"/>
    <col min="17" max="17" width="12.5703125" style="9" customWidth="1"/>
    <col min="18" max="18" width="17.7109375" style="9" customWidth="1"/>
    <col min="19" max="19" width="12.7109375" style="9" hidden="1" customWidth="1"/>
    <col min="20" max="16384" width="9.140625" style="9"/>
  </cols>
  <sheetData>
    <row r="1" spans="1:19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68" t="s">
        <v>135</v>
      </c>
      <c r="N1" s="100"/>
      <c r="O1" s="33" t="s">
        <v>16</v>
      </c>
      <c r="P1" s="101"/>
      <c r="R1" s="37" t="s">
        <v>0</v>
      </c>
    </row>
    <row r="2" spans="1:19" x14ac:dyDescent="0.25">
      <c r="A2" s="34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S2" s="9" t="s">
        <v>8</v>
      </c>
    </row>
    <row r="3" spans="1:19" x14ac:dyDescent="0.25">
      <c r="A3" s="33"/>
      <c r="B3" s="33"/>
      <c r="C3" s="35"/>
      <c r="D3" s="35" t="s">
        <v>5</v>
      </c>
      <c r="E3" s="36" t="s">
        <v>134</v>
      </c>
      <c r="F3" s="36"/>
      <c r="G3" s="36"/>
      <c r="H3" s="36"/>
      <c r="I3" s="122"/>
      <c r="J3" s="122"/>
      <c r="K3" s="122"/>
      <c r="L3" s="33"/>
      <c r="M3" s="33"/>
      <c r="N3" s="33"/>
      <c r="O3" s="33"/>
      <c r="P3" s="33"/>
      <c r="Q3" s="33"/>
      <c r="R3" s="33"/>
      <c r="S3" s="9" t="s">
        <v>24</v>
      </c>
    </row>
    <row r="4" spans="1:19" x14ac:dyDescent="0.25">
      <c r="A4" s="34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9" t="s">
        <v>109</v>
      </c>
    </row>
    <row r="5" spans="1:19" x14ac:dyDescent="0.25">
      <c r="A5" s="45"/>
      <c r="B5" s="45"/>
      <c r="C5" s="45"/>
      <c r="D5" s="35" t="s">
        <v>108</v>
      </c>
      <c r="E5" s="99"/>
      <c r="F5" s="36"/>
      <c r="G5" s="36"/>
      <c r="H5" s="36"/>
      <c r="I5" s="122"/>
      <c r="J5" s="122"/>
      <c r="K5" s="122"/>
      <c r="L5" s="33"/>
      <c r="M5" s="33"/>
      <c r="N5" s="33"/>
      <c r="O5" s="33"/>
      <c r="P5" s="11" t="s">
        <v>14</v>
      </c>
      <c r="Q5" s="11" t="s">
        <v>99</v>
      </c>
      <c r="S5" s="9" t="s">
        <v>110</v>
      </c>
    </row>
    <row r="6" spans="1:19" x14ac:dyDescent="0.25">
      <c r="A6" s="12"/>
      <c r="B6" s="60" t="s">
        <v>8</v>
      </c>
      <c r="D6" s="99"/>
      <c r="E6" s="10"/>
      <c r="F6" s="10"/>
      <c r="P6" s="13"/>
      <c r="Q6" s="13"/>
      <c r="S6" s="9" t="s">
        <v>111</v>
      </c>
    </row>
    <row r="7" spans="1:19" x14ac:dyDescent="0.25">
      <c r="A7" s="14"/>
      <c r="B7" s="9" t="s">
        <v>11</v>
      </c>
      <c r="P7" s="120">
        <v>10</v>
      </c>
      <c r="Q7" s="13" t="s">
        <v>100</v>
      </c>
      <c r="S7" s="9" t="s">
        <v>112</v>
      </c>
    </row>
    <row r="8" spans="1:19" x14ac:dyDescent="0.25">
      <c r="A8" s="14"/>
      <c r="B8" s="9" t="s">
        <v>15</v>
      </c>
      <c r="P8" s="120">
        <v>8</v>
      </c>
      <c r="Q8" s="13" t="s">
        <v>101</v>
      </c>
      <c r="S8" s="9" t="s">
        <v>113</v>
      </c>
    </row>
    <row r="9" spans="1:19" x14ac:dyDescent="0.25">
      <c r="A9" s="14"/>
      <c r="B9" s="16" t="s">
        <v>12</v>
      </c>
      <c r="P9" s="120">
        <v>5</v>
      </c>
      <c r="Q9" s="13" t="s">
        <v>102</v>
      </c>
      <c r="S9" s="9" t="s">
        <v>114</v>
      </c>
    </row>
    <row r="10" spans="1:19" x14ac:dyDescent="0.25">
      <c r="A10" s="14"/>
      <c r="B10" s="9" t="s">
        <v>83</v>
      </c>
      <c r="P10" s="15">
        <v>0</v>
      </c>
      <c r="Q10" s="13" t="s">
        <v>103</v>
      </c>
      <c r="R10" s="17"/>
      <c r="S10" s="17"/>
    </row>
    <row r="11" spans="1:19" x14ac:dyDescent="0.25">
      <c r="A11" s="12"/>
      <c r="B11" s="13"/>
      <c r="C11" s="13"/>
      <c r="D11" s="11" t="s">
        <v>13</v>
      </c>
      <c r="E11" s="51">
        <v>1</v>
      </c>
      <c r="F11" s="51">
        <v>1</v>
      </c>
      <c r="G11" s="51">
        <v>1</v>
      </c>
      <c r="H11" s="51">
        <v>1</v>
      </c>
      <c r="I11" s="51">
        <v>1</v>
      </c>
      <c r="J11" s="51">
        <v>1</v>
      </c>
      <c r="K11" s="51">
        <v>1</v>
      </c>
      <c r="L11" s="51">
        <v>1</v>
      </c>
      <c r="M11" s="51">
        <v>1</v>
      </c>
      <c r="N11" s="51">
        <v>1</v>
      </c>
      <c r="O11" s="51">
        <v>1</v>
      </c>
      <c r="R11" s="17"/>
      <c r="S11" s="18" t="s">
        <v>17</v>
      </c>
    </row>
    <row r="12" spans="1:19" x14ac:dyDescent="0.25">
      <c r="A12" s="12"/>
      <c r="B12" s="13"/>
      <c r="C12" s="13"/>
      <c r="D12" s="11" t="s">
        <v>116</v>
      </c>
      <c r="E12" s="52" t="str">
        <f t="shared" ref="E12:O12" si="0">IF(COUNTIF($D$15:$D$54,"&gt;0")=0,"",SUMIFS(E$15:E$54,$D$15:$D$54,"&gt;0")/COUNTIF($D$15:$D$54,"&gt;0"))</f>
        <v/>
      </c>
      <c r="F12" s="52" t="str">
        <f t="shared" si="0"/>
        <v/>
      </c>
      <c r="G12" s="52" t="str">
        <f t="shared" si="0"/>
        <v/>
      </c>
      <c r="H12" s="52" t="str">
        <f t="shared" si="0"/>
        <v/>
      </c>
      <c r="I12" s="52" t="str">
        <f t="shared" si="0"/>
        <v/>
      </c>
      <c r="J12" s="52" t="str">
        <f t="shared" si="0"/>
        <v/>
      </c>
      <c r="K12" s="52" t="str">
        <f t="shared" si="0"/>
        <v/>
      </c>
      <c r="L12" s="52" t="str">
        <f t="shared" si="0"/>
        <v/>
      </c>
      <c r="M12" s="52" t="str">
        <f t="shared" si="0"/>
        <v/>
      </c>
      <c r="N12" s="52" t="str">
        <f t="shared" si="0"/>
        <v/>
      </c>
      <c r="O12" s="52" t="str">
        <f t="shared" si="0"/>
        <v/>
      </c>
      <c r="R12" s="17"/>
      <c r="S12" s="18"/>
    </row>
    <row r="13" spans="1:19" ht="15.75" thickBot="1" x14ac:dyDescent="0.3">
      <c r="A13" s="12"/>
      <c r="B13" s="54"/>
      <c r="C13" s="54"/>
      <c r="D13" s="55" t="s">
        <v>117</v>
      </c>
      <c r="E13" s="53" t="str">
        <f>IF(COUNTIF($D$15:$D$54,"&gt;0")=0,"",E12/E11)</f>
        <v/>
      </c>
      <c r="F13" s="53" t="str">
        <f t="shared" ref="F13:N13" si="1">IF(COUNTIF($D$15:$D$54,"&gt;0")=0,"",F12/F11)</f>
        <v/>
      </c>
      <c r="G13" s="53" t="str">
        <f t="shared" si="1"/>
        <v/>
      </c>
      <c r="H13" s="53" t="str">
        <f t="shared" si="1"/>
        <v/>
      </c>
      <c r="I13" s="53" t="str">
        <f t="shared" si="1"/>
        <v/>
      </c>
      <c r="J13" s="53" t="str">
        <f t="shared" si="1"/>
        <v/>
      </c>
      <c r="K13" s="53" t="str">
        <f t="shared" si="1"/>
        <v/>
      </c>
      <c r="L13" s="53" t="str">
        <f t="shared" si="1"/>
        <v/>
      </c>
      <c r="M13" s="53" t="str">
        <f t="shared" si="1"/>
        <v/>
      </c>
      <c r="N13" s="53" t="str">
        <f t="shared" si="1"/>
        <v/>
      </c>
      <c r="O13" s="53" t="str">
        <f>IF(COUNTIF($D$15:$D$54,"&gt;0")=0,"",O12/O11)</f>
        <v/>
      </c>
      <c r="R13" s="17"/>
      <c r="S13" s="18"/>
    </row>
    <row r="14" spans="1:19" ht="60.75" thickBot="1" x14ac:dyDescent="0.3">
      <c r="A14" s="56" t="s">
        <v>1</v>
      </c>
      <c r="B14" s="57" t="s">
        <v>2</v>
      </c>
      <c r="C14" s="58" t="s">
        <v>10</v>
      </c>
      <c r="D14" s="59" t="s">
        <v>3</v>
      </c>
      <c r="E14" s="46">
        <v>1</v>
      </c>
      <c r="F14" s="47">
        <v>2</v>
      </c>
      <c r="G14" s="48">
        <v>3</v>
      </c>
      <c r="H14" s="47">
        <v>4</v>
      </c>
      <c r="I14" s="123">
        <v>5</v>
      </c>
      <c r="J14" s="123">
        <v>6</v>
      </c>
      <c r="K14" s="123">
        <v>7</v>
      </c>
      <c r="L14" s="49">
        <v>8</v>
      </c>
      <c r="M14" s="50">
        <v>9</v>
      </c>
      <c r="N14" s="48">
        <v>10</v>
      </c>
      <c r="O14" s="47">
        <v>11</v>
      </c>
      <c r="P14" s="19" t="s">
        <v>4</v>
      </c>
      <c r="Q14" s="20" t="str">
        <f>Q5</f>
        <v>Оценка</v>
      </c>
      <c r="R14" s="164" t="s">
        <v>93</v>
      </c>
      <c r="S14" s="21" t="s">
        <v>92</v>
      </c>
    </row>
    <row r="15" spans="1:19" x14ac:dyDescent="0.25">
      <c r="A15" s="70">
        <v>1</v>
      </c>
      <c r="B15" s="71"/>
      <c r="C15" s="72"/>
      <c r="D15" s="73"/>
      <c r="E15" s="74"/>
      <c r="F15" s="75"/>
      <c r="G15" s="76"/>
      <c r="H15" s="75"/>
      <c r="I15" s="124"/>
      <c r="J15" s="124"/>
      <c r="K15" s="124"/>
      <c r="L15" s="77"/>
      <c r="M15" s="78"/>
      <c r="N15" s="76"/>
      <c r="O15" s="75"/>
      <c r="P15" s="22" t="str">
        <f t="shared" ref="P15:P54" si="2">IF(SUM(D15)&gt;0,SUM(E15:O15),"")</f>
        <v/>
      </c>
      <c r="Q15" s="23" t="str">
        <f t="shared" ref="Q15:Q54" si="3">IF(SUM(D15)&gt;0,IF(P15&gt;=$P$7,$Q$7,IF(P15&gt;=$P$8,$Q$8,IF(P15&gt;=$P$9,$Q$9,$Q$10))),"")</f>
        <v/>
      </c>
      <c r="R15" s="165" t="str">
        <f>IF(B15="","",IF(AND(SUM($D15)=0,COUNTA($E15:$O15)&gt;0),$D$57,IF(OR(E15&gt;E$11,F15&gt;F$11,G15&gt;G$11,H15&gt;H$11,I15&gt;I$11,J15&gt;J$11,K15&gt;K$11,L15&gt;L$11,M15&gt;M$11,N15&gt;N$11,O15&gt;O$11),$D$58,IF(AND($D15="",$C15="да"),$D$59,"нет"))))</f>
        <v/>
      </c>
      <c r="S15" s="161" t="str">
        <f>IF(R15="","",IF(R15="нет",0,1))</f>
        <v/>
      </c>
    </row>
    <row r="16" spans="1:19" x14ac:dyDescent="0.25">
      <c r="A16" s="79">
        <v>2</v>
      </c>
      <c r="B16" s="80"/>
      <c r="C16" s="81"/>
      <c r="D16" s="82"/>
      <c r="E16" s="83"/>
      <c r="F16" s="84"/>
      <c r="G16" s="85"/>
      <c r="H16" s="84"/>
      <c r="I16" s="125"/>
      <c r="J16" s="125"/>
      <c r="K16" s="125"/>
      <c r="L16" s="86"/>
      <c r="M16" s="87"/>
      <c r="N16" s="85"/>
      <c r="O16" s="84"/>
      <c r="P16" s="24" t="str">
        <f t="shared" si="2"/>
        <v/>
      </c>
      <c r="Q16" s="25" t="str">
        <f t="shared" si="3"/>
        <v/>
      </c>
      <c r="R16" s="166" t="str">
        <f t="shared" ref="R16:R54" si="4">IF(B16="","",IF(AND(SUM($D16)=0,COUNTA($E16:$O16)&gt;0),$D$57,IF(OR(E16&gt;E$11,F16&gt;F$11,G16&gt;G$11,H16&gt;H$11,I16&gt;I$11,J16&gt;J$11,K16&gt;K$11,L16&gt;L$11,M16&gt;M$11,N16&gt;N$11,O16&gt;O$11),$D$58,IF(AND($D16="",$C16="да"),$D$59,"нет"))))</f>
        <v/>
      </c>
      <c r="S16" s="162" t="str">
        <f t="shared" ref="S16:S54" si="5">IF(R16="","",IF(R16="нет",0,1))</f>
        <v/>
      </c>
    </row>
    <row r="17" spans="1:19" x14ac:dyDescent="0.25">
      <c r="A17" s="79">
        <v>3</v>
      </c>
      <c r="B17" s="80"/>
      <c r="C17" s="81"/>
      <c r="D17" s="82"/>
      <c r="E17" s="83"/>
      <c r="F17" s="84"/>
      <c r="G17" s="85"/>
      <c r="H17" s="84"/>
      <c r="I17" s="125"/>
      <c r="J17" s="125"/>
      <c r="K17" s="125"/>
      <c r="L17" s="86"/>
      <c r="M17" s="87"/>
      <c r="N17" s="85"/>
      <c r="O17" s="84"/>
      <c r="P17" s="24" t="str">
        <f t="shared" si="2"/>
        <v/>
      </c>
      <c r="Q17" s="25" t="str">
        <f t="shared" si="3"/>
        <v/>
      </c>
      <c r="R17" s="166" t="str">
        <f t="shared" si="4"/>
        <v/>
      </c>
      <c r="S17" s="162" t="str">
        <f t="shared" si="5"/>
        <v/>
      </c>
    </row>
    <row r="18" spans="1:19" x14ac:dyDescent="0.25">
      <c r="A18" s="79">
        <v>4</v>
      </c>
      <c r="B18" s="80"/>
      <c r="C18" s="81"/>
      <c r="D18" s="82"/>
      <c r="E18" s="83"/>
      <c r="F18" s="84"/>
      <c r="G18" s="85"/>
      <c r="H18" s="84"/>
      <c r="I18" s="125"/>
      <c r="J18" s="125"/>
      <c r="K18" s="125"/>
      <c r="L18" s="86"/>
      <c r="M18" s="87"/>
      <c r="N18" s="85"/>
      <c r="O18" s="84"/>
      <c r="P18" s="24" t="str">
        <f t="shared" si="2"/>
        <v/>
      </c>
      <c r="Q18" s="25" t="str">
        <f t="shared" si="3"/>
        <v/>
      </c>
      <c r="R18" s="166" t="str">
        <f t="shared" si="4"/>
        <v/>
      </c>
      <c r="S18" s="162" t="str">
        <f t="shared" si="5"/>
        <v/>
      </c>
    </row>
    <row r="19" spans="1:19" ht="15.75" thickBot="1" x14ac:dyDescent="0.3">
      <c r="A19" s="88">
        <v>5</v>
      </c>
      <c r="B19" s="89"/>
      <c r="C19" s="90"/>
      <c r="D19" s="91"/>
      <c r="E19" s="92"/>
      <c r="F19" s="93"/>
      <c r="G19" s="94"/>
      <c r="H19" s="93"/>
      <c r="I19" s="126"/>
      <c r="J19" s="126"/>
      <c r="K19" s="126"/>
      <c r="L19" s="95"/>
      <c r="M19" s="96"/>
      <c r="N19" s="94"/>
      <c r="O19" s="93"/>
      <c r="P19" s="26" t="str">
        <f t="shared" si="2"/>
        <v/>
      </c>
      <c r="Q19" s="27" t="str">
        <f t="shared" si="3"/>
        <v/>
      </c>
      <c r="R19" s="167" t="str">
        <f t="shared" si="4"/>
        <v/>
      </c>
      <c r="S19" s="163" t="str">
        <f t="shared" si="5"/>
        <v/>
      </c>
    </row>
    <row r="20" spans="1:19" x14ac:dyDescent="0.25">
      <c r="A20" s="97">
        <v>6</v>
      </c>
      <c r="B20" s="71"/>
      <c r="C20" s="72"/>
      <c r="D20" s="73"/>
      <c r="E20" s="74"/>
      <c r="F20" s="75"/>
      <c r="G20" s="76"/>
      <c r="H20" s="75"/>
      <c r="I20" s="124"/>
      <c r="J20" s="124"/>
      <c r="K20" s="124"/>
      <c r="L20" s="77"/>
      <c r="M20" s="78"/>
      <c r="N20" s="76"/>
      <c r="O20" s="75"/>
      <c r="P20" s="28" t="str">
        <f t="shared" si="2"/>
        <v/>
      </c>
      <c r="Q20" s="29" t="str">
        <f t="shared" si="3"/>
        <v/>
      </c>
      <c r="R20" s="165" t="str">
        <f t="shared" si="4"/>
        <v/>
      </c>
      <c r="S20" s="161" t="str">
        <f t="shared" si="5"/>
        <v/>
      </c>
    </row>
    <row r="21" spans="1:19" x14ac:dyDescent="0.25">
      <c r="A21" s="79">
        <v>7</v>
      </c>
      <c r="B21" s="80"/>
      <c r="C21" s="81"/>
      <c r="D21" s="82"/>
      <c r="E21" s="83"/>
      <c r="F21" s="84"/>
      <c r="G21" s="85"/>
      <c r="H21" s="84"/>
      <c r="I21" s="125"/>
      <c r="J21" s="125"/>
      <c r="K21" s="125"/>
      <c r="L21" s="86"/>
      <c r="M21" s="87"/>
      <c r="N21" s="85"/>
      <c r="O21" s="84"/>
      <c r="P21" s="24" t="str">
        <f t="shared" si="2"/>
        <v/>
      </c>
      <c r="Q21" s="25" t="str">
        <f t="shared" si="3"/>
        <v/>
      </c>
      <c r="R21" s="166" t="str">
        <f t="shared" si="4"/>
        <v/>
      </c>
      <c r="S21" s="162" t="str">
        <f t="shared" si="5"/>
        <v/>
      </c>
    </row>
    <row r="22" spans="1:19" x14ac:dyDescent="0.25">
      <c r="A22" s="79">
        <v>8</v>
      </c>
      <c r="B22" s="80"/>
      <c r="C22" s="81"/>
      <c r="D22" s="82"/>
      <c r="E22" s="83"/>
      <c r="F22" s="84"/>
      <c r="G22" s="85"/>
      <c r="H22" s="84"/>
      <c r="I22" s="125"/>
      <c r="J22" s="125"/>
      <c r="K22" s="125"/>
      <c r="L22" s="86"/>
      <c r="M22" s="87"/>
      <c r="N22" s="85"/>
      <c r="O22" s="84"/>
      <c r="P22" s="24" t="str">
        <f t="shared" si="2"/>
        <v/>
      </c>
      <c r="Q22" s="25" t="str">
        <f t="shared" si="3"/>
        <v/>
      </c>
      <c r="R22" s="166" t="str">
        <f t="shared" si="4"/>
        <v/>
      </c>
      <c r="S22" s="162" t="str">
        <f t="shared" si="5"/>
        <v/>
      </c>
    </row>
    <row r="23" spans="1:19" x14ac:dyDescent="0.25">
      <c r="A23" s="79">
        <v>9</v>
      </c>
      <c r="B23" s="80"/>
      <c r="C23" s="81"/>
      <c r="D23" s="82"/>
      <c r="E23" s="83"/>
      <c r="F23" s="84"/>
      <c r="G23" s="85"/>
      <c r="H23" s="84"/>
      <c r="I23" s="125"/>
      <c r="J23" s="125"/>
      <c r="K23" s="125"/>
      <c r="L23" s="86"/>
      <c r="M23" s="87"/>
      <c r="N23" s="85"/>
      <c r="O23" s="84"/>
      <c r="P23" s="24" t="str">
        <f t="shared" si="2"/>
        <v/>
      </c>
      <c r="Q23" s="25" t="str">
        <f t="shared" si="3"/>
        <v/>
      </c>
      <c r="R23" s="166" t="str">
        <f t="shared" si="4"/>
        <v/>
      </c>
      <c r="S23" s="162" t="str">
        <f t="shared" si="5"/>
        <v/>
      </c>
    </row>
    <row r="24" spans="1:19" ht="15.75" thickBot="1" x14ac:dyDescent="0.3">
      <c r="A24" s="98">
        <v>10</v>
      </c>
      <c r="B24" s="89"/>
      <c r="C24" s="90"/>
      <c r="D24" s="91"/>
      <c r="E24" s="92"/>
      <c r="F24" s="93"/>
      <c r="G24" s="94"/>
      <c r="H24" s="93"/>
      <c r="I24" s="126"/>
      <c r="J24" s="126"/>
      <c r="K24" s="126"/>
      <c r="L24" s="95"/>
      <c r="M24" s="96"/>
      <c r="N24" s="94"/>
      <c r="O24" s="93"/>
      <c r="P24" s="30" t="str">
        <f t="shared" si="2"/>
        <v/>
      </c>
      <c r="Q24" s="31" t="str">
        <f t="shared" si="3"/>
        <v/>
      </c>
      <c r="R24" s="167" t="str">
        <f t="shared" si="4"/>
        <v/>
      </c>
      <c r="S24" s="163" t="str">
        <f t="shared" si="5"/>
        <v/>
      </c>
    </row>
    <row r="25" spans="1:19" x14ac:dyDescent="0.25">
      <c r="A25" s="70">
        <v>11</v>
      </c>
      <c r="B25" s="71"/>
      <c r="C25" s="72"/>
      <c r="D25" s="73"/>
      <c r="E25" s="74"/>
      <c r="F25" s="75"/>
      <c r="G25" s="76"/>
      <c r="H25" s="75"/>
      <c r="I25" s="124"/>
      <c r="J25" s="124"/>
      <c r="K25" s="124"/>
      <c r="L25" s="77"/>
      <c r="M25" s="78"/>
      <c r="N25" s="76"/>
      <c r="O25" s="75"/>
      <c r="P25" s="22" t="str">
        <f t="shared" si="2"/>
        <v/>
      </c>
      <c r="Q25" s="23" t="str">
        <f t="shared" si="3"/>
        <v/>
      </c>
      <c r="R25" s="165" t="str">
        <f t="shared" si="4"/>
        <v/>
      </c>
      <c r="S25" s="161" t="str">
        <f t="shared" si="5"/>
        <v/>
      </c>
    </row>
    <row r="26" spans="1:19" x14ac:dyDescent="0.25">
      <c r="A26" s="79">
        <v>12</v>
      </c>
      <c r="B26" s="80"/>
      <c r="C26" s="81"/>
      <c r="D26" s="82"/>
      <c r="E26" s="83"/>
      <c r="F26" s="84"/>
      <c r="G26" s="85"/>
      <c r="H26" s="84"/>
      <c r="I26" s="125"/>
      <c r="J26" s="125"/>
      <c r="K26" s="125"/>
      <c r="L26" s="86"/>
      <c r="M26" s="87"/>
      <c r="N26" s="85"/>
      <c r="O26" s="84"/>
      <c r="P26" s="24" t="str">
        <f t="shared" si="2"/>
        <v/>
      </c>
      <c r="Q26" s="25" t="str">
        <f t="shared" si="3"/>
        <v/>
      </c>
      <c r="R26" s="166" t="str">
        <f t="shared" si="4"/>
        <v/>
      </c>
      <c r="S26" s="162" t="str">
        <f t="shared" si="5"/>
        <v/>
      </c>
    </row>
    <row r="27" spans="1:19" x14ac:dyDescent="0.25">
      <c r="A27" s="79">
        <v>13</v>
      </c>
      <c r="B27" s="80"/>
      <c r="C27" s="81"/>
      <c r="D27" s="82"/>
      <c r="E27" s="83"/>
      <c r="F27" s="84"/>
      <c r="G27" s="85"/>
      <c r="H27" s="84"/>
      <c r="I27" s="125"/>
      <c r="J27" s="125"/>
      <c r="K27" s="125"/>
      <c r="L27" s="86"/>
      <c r="M27" s="87"/>
      <c r="N27" s="85"/>
      <c r="O27" s="84"/>
      <c r="P27" s="24" t="str">
        <f t="shared" si="2"/>
        <v/>
      </c>
      <c r="Q27" s="25" t="str">
        <f t="shared" si="3"/>
        <v/>
      </c>
      <c r="R27" s="166" t="str">
        <f t="shared" si="4"/>
        <v/>
      </c>
      <c r="S27" s="162" t="str">
        <f t="shared" si="5"/>
        <v/>
      </c>
    </row>
    <row r="28" spans="1:19" x14ac:dyDescent="0.25">
      <c r="A28" s="79">
        <v>14</v>
      </c>
      <c r="B28" s="80"/>
      <c r="C28" s="81"/>
      <c r="D28" s="82"/>
      <c r="E28" s="83"/>
      <c r="F28" s="84"/>
      <c r="G28" s="85"/>
      <c r="H28" s="84"/>
      <c r="I28" s="125"/>
      <c r="J28" s="125"/>
      <c r="K28" s="125"/>
      <c r="L28" s="86"/>
      <c r="M28" s="87"/>
      <c r="N28" s="85"/>
      <c r="O28" s="84"/>
      <c r="P28" s="24" t="str">
        <f t="shared" si="2"/>
        <v/>
      </c>
      <c r="Q28" s="25" t="str">
        <f t="shared" si="3"/>
        <v/>
      </c>
      <c r="R28" s="166" t="str">
        <f t="shared" si="4"/>
        <v/>
      </c>
      <c r="S28" s="162" t="str">
        <f t="shared" si="5"/>
        <v/>
      </c>
    </row>
    <row r="29" spans="1:19" ht="15.75" thickBot="1" x14ac:dyDescent="0.3">
      <c r="A29" s="88">
        <v>15</v>
      </c>
      <c r="B29" s="89"/>
      <c r="C29" s="90"/>
      <c r="D29" s="91"/>
      <c r="E29" s="92"/>
      <c r="F29" s="93"/>
      <c r="G29" s="94"/>
      <c r="H29" s="93"/>
      <c r="I29" s="126"/>
      <c r="J29" s="126"/>
      <c r="K29" s="126"/>
      <c r="L29" s="95"/>
      <c r="M29" s="96"/>
      <c r="N29" s="94"/>
      <c r="O29" s="93"/>
      <c r="P29" s="26" t="str">
        <f t="shared" si="2"/>
        <v/>
      </c>
      <c r="Q29" s="27" t="str">
        <f t="shared" si="3"/>
        <v/>
      </c>
      <c r="R29" s="167" t="str">
        <f t="shared" si="4"/>
        <v/>
      </c>
      <c r="S29" s="163" t="str">
        <f t="shared" si="5"/>
        <v/>
      </c>
    </row>
    <row r="30" spans="1:19" x14ac:dyDescent="0.25">
      <c r="A30" s="97">
        <v>16</v>
      </c>
      <c r="B30" s="71"/>
      <c r="C30" s="72"/>
      <c r="D30" s="73"/>
      <c r="E30" s="74"/>
      <c r="F30" s="75"/>
      <c r="G30" s="76"/>
      <c r="H30" s="75"/>
      <c r="I30" s="124"/>
      <c r="J30" s="124"/>
      <c r="K30" s="124"/>
      <c r="L30" s="77"/>
      <c r="M30" s="78"/>
      <c r="N30" s="76"/>
      <c r="O30" s="75"/>
      <c r="P30" s="28" t="str">
        <f t="shared" si="2"/>
        <v/>
      </c>
      <c r="Q30" s="29" t="str">
        <f t="shared" si="3"/>
        <v/>
      </c>
      <c r="R30" s="165" t="str">
        <f t="shared" si="4"/>
        <v/>
      </c>
      <c r="S30" s="161" t="str">
        <f t="shared" si="5"/>
        <v/>
      </c>
    </row>
    <row r="31" spans="1:19" x14ac:dyDescent="0.25">
      <c r="A31" s="79">
        <v>17</v>
      </c>
      <c r="B31" s="80"/>
      <c r="C31" s="81"/>
      <c r="D31" s="82"/>
      <c r="E31" s="83"/>
      <c r="F31" s="84"/>
      <c r="G31" s="85"/>
      <c r="H31" s="84"/>
      <c r="I31" s="125"/>
      <c r="J31" s="125"/>
      <c r="K31" s="125"/>
      <c r="L31" s="86"/>
      <c r="M31" s="87"/>
      <c r="N31" s="85"/>
      <c r="O31" s="84"/>
      <c r="P31" s="24" t="str">
        <f t="shared" si="2"/>
        <v/>
      </c>
      <c r="Q31" s="25" t="str">
        <f t="shared" si="3"/>
        <v/>
      </c>
      <c r="R31" s="166" t="str">
        <f t="shared" si="4"/>
        <v/>
      </c>
      <c r="S31" s="162" t="str">
        <f t="shared" si="5"/>
        <v/>
      </c>
    </row>
    <row r="32" spans="1:19" x14ac:dyDescent="0.25">
      <c r="A32" s="79">
        <v>18</v>
      </c>
      <c r="B32" s="80"/>
      <c r="C32" s="81"/>
      <c r="D32" s="82"/>
      <c r="E32" s="83"/>
      <c r="F32" s="84"/>
      <c r="G32" s="85"/>
      <c r="H32" s="84"/>
      <c r="I32" s="125"/>
      <c r="J32" s="125"/>
      <c r="K32" s="125"/>
      <c r="L32" s="86"/>
      <c r="M32" s="87"/>
      <c r="N32" s="85"/>
      <c r="O32" s="84"/>
      <c r="P32" s="24" t="str">
        <f t="shared" si="2"/>
        <v/>
      </c>
      <c r="Q32" s="25" t="str">
        <f t="shared" si="3"/>
        <v/>
      </c>
      <c r="R32" s="166" t="str">
        <f t="shared" si="4"/>
        <v/>
      </c>
      <c r="S32" s="162" t="str">
        <f t="shared" si="5"/>
        <v/>
      </c>
    </row>
    <row r="33" spans="1:19" x14ac:dyDescent="0.25">
      <c r="A33" s="79">
        <v>19</v>
      </c>
      <c r="B33" s="80"/>
      <c r="C33" s="81"/>
      <c r="D33" s="82"/>
      <c r="E33" s="83"/>
      <c r="F33" s="84"/>
      <c r="G33" s="85"/>
      <c r="H33" s="84"/>
      <c r="I33" s="125"/>
      <c r="J33" s="125"/>
      <c r="K33" s="125"/>
      <c r="L33" s="86"/>
      <c r="M33" s="87"/>
      <c r="N33" s="85"/>
      <c r="O33" s="84"/>
      <c r="P33" s="24" t="str">
        <f t="shared" si="2"/>
        <v/>
      </c>
      <c r="Q33" s="25" t="str">
        <f t="shared" si="3"/>
        <v/>
      </c>
      <c r="R33" s="166" t="str">
        <f t="shared" si="4"/>
        <v/>
      </c>
      <c r="S33" s="162" t="str">
        <f t="shared" si="5"/>
        <v/>
      </c>
    </row>
    <row r="34" spans="1:19" ht="15.75" thickBot="1" x14ac:dyDescent="0.3">
      <c r="A34" s="98">
        <v>20</v>
      </c>
      <c r="B34" s="89"/>
      <c r="C34" s="90"/>
      <c r="D34" s="91"/>
      <c r="E34" s="92"/>
      <c r="F34" s="93"/>
      <c r="G34" s="94"/>
      <c r="H34" s="93"/>
      <c r="I34" s="126"/>
      <c r="J34" s="126"/>
      <c r="K34" s="126"/>
      <c r="L34" s="95"/>
      <c r="M34" s="96"/>
      <c r="N34" s="94"/>
      <c r="O34" s="93"/>
      <c r="P34" s="30" t="str">
        <f t="shared" si="2"/>
        <v/>
      </c>
      <c r="Q34" s="31" t="str">
        <f t="shared" si="3"/>
        <v/>
      </c>
      <c r="R34" s="167" t="str">
        <f t="shared" si="4"/>
        <v/>
      </c>
      <c r="S34" s="163" t="str">
        <f t="shared" si="5"/>
        <v/>
      </c>
    </row>
    <row r="35" spans="1:19" x14ac:dyDescent="0.25">
      <c r="A35" s="70">
        <v>21</v>
      </c>
      <c r="B35" s="71"/>
      <c r="C35" s="72"/>
      <c r="D35" s="73"/>
      <c r="E35" s="74"/>
      <c r="F35" s="75"/>
      <c r="G35" s="76"/>
      <c r="H35" s="75"/>
      <c r="I35" s="124"/>
      <c r="J35" s="124"/>
      <c r="K35" s="124"/>
      <c r="L35" s="77"/>
      <c r="M35" s="78"/>
      <c r="N35" s="76"/>
      <c r="O35" s="75"/>
      <c r="P35" s="22" t="str">
        <f t="shared" si="2"/>
        <v/>
      </c>
      <c r="Q35" s="23" t="str">
        <f t="shared" si="3"/>
        <v/>
      </c>
      <c r="R35" s="165" t="str">
        <f t="shared" si="4"/>
        <v/>
      </c>
      <c r="S35" s="161" t="str">
        <f t="shared" si="5"/>
        <v/>
      </c>
    </row>
    <row r="36" spans="1:19" x14ac:dyDescent="0.25">
      <c r="A36" s="79">
        <v>22</v>
      </c>
      <c r="B36" s="80"/>
      <c r="C36" s="81"/>
      <c r="D36" s="82"/>
      <c r="E36" s="83"/>
      <c r="F36" s="84"/>
      <c r="G36" s="85"/>
      <c r="H36" s="84"/>
      <c r="I36" s="125"/>
      <c r="J36" s="125"/>
      <c r="K36" s="125"/>
      <c r="L36" s="86"/>
      <c r="M36" s="87"/>
      <c r="N36" s="85"/>
      <c r="O36" s="84"/>
      <c r="P36" s="24" t="str">
        <f t="shared" si="2"/>
        <v/>
      </c>
      <c r="Q36" s="25" t="str">
        <f t="shared" si="3"/>
        <v/>
      </c>
      <c r="R36" s="166" t="str">
        <f t="shared" si="4"/>
        <v/>
      </c>
      <c r="S36" s="162" t="str">
        <f t="shared" si="5"/>
        <v/>
      </c>
    </row>
    <row r="37" spans="1:19" x14ac:dyDescent="0.25">
      <c r="A37" s="79">
        <v>23</v>
      </c>
      <c r="B37" s="80"/>
      <c r="C37" s="81"/>
      <c r="D37" s="82"/>
      <c r="E37" s="83"/>
      <c r="F37" s="84"/>
      <c r="G37" s="85"/>
      <c r="H37" s="84"/>
      <c r="I37" s="125"/>
      <c r="J37" s="125"/>
      <c r="K37" s="125"/>
      <c r="L37" s="86"/>
      <c r="M37" s="87"/>
      <c r="N37" s="85"/>
      <c r="O37" s="84"/>
      <c r="P37" s="24" t="str">
        <f t="shared" si="2"/>
        <v/>
      </c>
      <c r="Q37" s="25" t="str">
        <f t="shared" si="3"/>
        <v/>
      </c>
      <c r="R37" s="166" t="str">
        <f t="shared" si="4"/>
        <v/>
      </c>
      <c r="S37" s="162" t="str">
        <f t="shared" si="5"/>
        <v/>
      </c>
    </row>
    <row r="38" spans="1:19" x14ac:dyDescent="0.25">
      <c r="A38" s="79">
        <v>24</v>
      </c>
      <c r="B38" s="80"/>
      <c r="C38" s="81"/>
      <c r="D38" s="82"/>
      <c r="E38" s="83"/>
      <c r="F38" s="84"/>
      <c r="G38" s="85"/>
      <c r="H38" s="84"/>
      <c r="I38" s="125"/>
      <c r="J38" s="125"/>
      <c r="K38" s="125"/>
      <c r="L38" s="86"/>
      <c r="M38" s="87"/>
      <c r="N38" s="85"/>
      <c r="O38" s="84"/>
      <c r="P38" s="24" t="str">
        <f t="shared" si="2"/>
        <v/>
      </c>
      <c r="Q38" s="25" t="str">
        <f t="shared" si="3"/>
        <v/>
      </c>
      <c r="R38" s="166" t="str">
        <f t="shared" si="4"/>
        <v/>
      </c>
      <c r="S38" s="162" t="str">
        <f t="shared" si="5"/>
        <v/>
      </c>
    </row>
    <row r="39" spans="1:19" ht="15.75" thickBot="1" x14ac:dyDescent="0.3">
      <c r="A39" s="88">
        <v>25</v>
      </c>
      <c r="B39" s="89"/>
      <c r="C39" s="90"/>
      <c r="D39" s="91"/>
      <c r="E39" s="92"/>
      <c r="F39" s="93"/>
      <c r="G39" s="94"/>
      <c r="H39" s="93"/>
      <c r="I39" s="126"/>
      <c r="J39" s="126"/>
      <c r="K39" s="126"/>
      <c r="L39" s="95"/>
      <c r="M39" s="96"/>
      <c r="N39" s="94"/>
      <c r="O39" s="93"/>
      <c r="P39" s="26" t="str">
        <f t="shared" si="2"/>
        <v/>
      </c>
      <c r="Q39" s="27" t="str">
        <f t="shared" si="3"/>
        <v/>
      </c>
      <c r="R39" s="167" t="str">
        <f t="shared" si="4"/>
        <v/>
      </c>
      <c r="S39" s="163" t="str">
        <f t="shared" si="5"/>
        <v/>
      </c>
    </row>
    <row r="40" spans="1:19" x14ac:dyDescent="0.25">
      <c r="A40" s="70">
        <v>26</v>
      </c>
      <c r="B40" s="71"/>
      <c r="C40" s="72"/>
      <c r="D40" s="73"/>
      <c r="E40" s="74"/>
      <c r="F40" s="75"/>
      <c r="G40" s="76"/>
      <c r="H40" s="75"/>
      <c r="I40" s="124"/>
      <c r="J40" s="124"/>
      <c r="K40" s="124"/>
      <c r="L40" s="77"/>
      <c r="M40" s="78"/>
      <c r="N40" s="76"/>
      <c r="O40" s="75"/>
      <c r="P40" s="22" t="str">
        <f t="shared" si="2"/>
        <v/>
      </c>
      <c r="Q40" s="23" t="str">
        <f t="shared" si="3"/>
        <v/>
      </c>
      <c r="R40" s="165" t="str">
        <f t="shared" si="4"/>
        <v/>
      </c>
      <c r="S40" s="161" t="str">
        <f t="shared" si="5"/>
        <v/>
      </c>
    </row>
    <row r="41" spans="1:19" x14ac:dyDescent="0.25">
      <c r="A41" s="79">
        <v>27</v>
      </c>
      <c r="B41" s="80"/>
      <c r="C41" s="81"/>
      <c r="D41" s="82"/>
      <c r="E41" s="83"/>
      <c r="F41" s="84"/>
      <c r="G41" s="85"/>
      <c r="H41" s="84"/>
      <c r="I41" s="125"/>
      <c r="J41" s="125"/>
      <c r="K41" s="125"/>
      <c r="L41" s="86"/>
      <c r="M41" s="87"/>
      <c r="N41" s="85"/>
      <c r="O41" s="84"/>
      <c r="P41" s="24" t="str">
        <f t="shared" si="2"/>
        <v/>
      </c>
      <c r="Q41" s="25" t="str">
        <f t="shared" si="3"/>
        <v/>
      </c>
      <c r="R41" s="166" t="str">
        <f t="shared" si="4"/>
        <v/>
      </c>
      <c r="S41" s="162" t="str">
        <f t="shared" si="5"/>
        <v/>
      </c>
    </row>
    <row r="42" spans="1:19" x14ac:dyDescent="0.25">
      <c r="A42" s="79">
        <v>28</v>
      </c>
      <c r="B42" s="80"/>
      <c r="C42" s="81"/>
      <c r="D42" s="82"/>
      <c r="E42" s="83"/>
      <c r="F42" s="84"/>
      <c r="G42" s="85"/>
      <c r="H42" s="84"/>
      <c r="I42" s="125"/>
      <c r="J42" s="125"/>
      <c r="K42" s="125"/>
      <c r="L42" s="86"/>
      <c r="M42" s="87"/>
      <c r="N42" s="85"/>
      <c r="O42" s="84"/>
      <c r="P42" s="24" t="str">
        <f t="shared" si="2"/>
        <v/>
      </c>
      <c r="Q42" s="25" t="str">
        <f t="shared" si="3"/>
        <v/>
      </c>
      <c r="R42" s="166" t="str">
        <f t="shared" si="4"/>
        <v/>
      </c>
      <c r="S42" s="162" t="str">
        <f t="shared" si="5"/>
        <v/>
      </c>
    </row>
    <row r="43" spans="1:19" x14ac:dyDescent="0.25">
      <c r="A43" s="79">
        <v>29</v>
      </c>
      <c r="B43" s="80"/>
      <c r="C43" s="81"/>
      <c r="D43" s="82"/>
      <c r="E43" s="83"/>
      <c r="F43" s="84"/>
      <c r="G43" s="85"/>
      <c r="H43" s="84"/>
      <c r="I43" s="125"/>
      <c r="J43" s="125"/>
      <c r="K43" s="125"/>
      <c r="L43" s="86"/>
      <c r="M43" s="87"/>
      <c r="N43" s="85"/>
      <c r="O43" s="84"/>
      <c r="P43" s="24" t="str">
        <f t="shared" si="2"/>
        <v/>
      </c>
      <c r="Q43" s="25" t="str">
        <f t="shared" si="3"/>
        <v/>
      </c>
      <c r="R43" s="166" t="str">
        <f t="shared" si="4"/>
        <v/>
      </c>
      <c r="S43" s="162" t="str">
        <f t="shared" si="5"/>
        <v/>
      </c>
    </row>
    <row r="44" spans="1:19" ht="15.75" thickBot="1" x14ac:dyDescent="0.3">
      <c r="A44" s="88">
        <v>30</v>
      </c>
      <c r="B44" s="89"/>
      <c r="C44" s="90"/>
      <c r="D44" s="91"/>
      <c r="E44" s="92"/>
      <c r="F44" s="93"/>
      <c r="G44" s="94"/>
      <c r="H44" s="93"/>
      <c r="I44" s="126"/>
      <c r="J44" s="126"/>
      <c r="K44" s="126"/>
      <c r="L44" s="95"/>
      <c r="M44" s="96"/>
      <c r="N44" s="94"/>
      <c r="O44" s="93"/>
      <c r="P44" s="26" t="str">
        <f t="shared" si="2"/>
        <v/>
      </c>
      <c r="Q44" s="27" t="str">
        <f t="shared" si="3"/>
        <v/>
      </c>
      <c r="R44" s="167" t="str">
        <f t="shared" si="4"/>
        <v/>
      </c>
      <c r="S44" s="163" t="str">
        <f t="shared" si="5"/>
        <v/>
      </c>
    </row>
    <row r="45" spans="1:19" x14ac:dyDescent="0.25">
      <c r="A45" s="70">
        <v>31</v>
      </c>
      <c r="B45" s="71"/>
      <c r="C45" s="72"/>
      <c r="D45" s="73"/>
      <c r="E45" s="74"/>
      <c r="F45" s="75"/>
      <c r="G45" s="76"/>
      <c r="H45" s="75"/>
      <c r="I45" s="124"/>
      <c r="J45" s="124"/>
      <c r="K45" s="124"/>
      <c r="L45" s="77"/>
      <c r="M45" s="78"/>
      <c r="N45" s="76"/>
      <c r="O45" s="75"/>
      <c r="P45" s="22" t="str">
        <f t="shared" si="2"/>
        <v/>
      </c>
      <c r="Q45" s="23" t="str">
        <f t="shared" si="3"/>
        <v/>
      </c>
      <c r="R45" s="165" t="str">
        <f t="shared" si="4"/>
        <v/>
      </c>
      <c r="S45" s="161" t="str">
        <f t="shared" si="5"/>
        <v/>
      </c>
    </row>
    <row r="46" spans="1:19" x14ac:dyDescent="0.25">
      <c r="A46" s="79">
        <v>32</v>
      </c>
      <c r="B46" s="80"/>
      <c r="C46" s="81"/>
      <c r="D46" s="82"/>
      <c r="E46" s="83"/>
      <c r="F46" s="84"/>
      <c r="G46" s="85"/>
      <c r="H46" s="84"/>
      <c r="I46" s="125"/>
      <c r="J46" s="125"/>
      <c r="K46" s="125"/>
      <c r="L46" s="86"/>
      <c r="M46" s="87"/>
      <c r="N46" s="85"/>
      <c r="O46" s="84"/>
      <c r="P46" s="24" t="str">
        <f t="shared" si="2"/>
        <v/>
      </c>
      <c r="Q46" s="25" t="str">
        <f t="shared" si="3"/>
        <v/>
      </c>
      <c r="R46" s="166" t="str">
        <f t="shared" si="4"/>
        <v/>
      </c>
      <c r="S46" s="162" t="str">
        <f t="shared" si="5"/>
        <v/>
      </c>
    </row>
    <row r="47" spans="1:19" x14ac:dyDescent="0.25">
      <c r="A47" s="79">
        <v>33</v>
      </c>
      <c r="B47" s="80"/>
      <c r="C47" s="81"/>
      <c r="D47" s="82"/>
      <c r="E47" s="83"/>
      <c r="F47" s="84"/>
      <c r="G47" s="85"/>
      <c r="H47" s="84"/>
      <c r="I47" s="125"/>
      <c r="J47" s="125"/>
      <c r="K47" s="125"/>
      <c r="L47" s="86"/>
      <c r="M47" s="87"/>
      <c r="N47" s="85"/>
      <c r="O47" s="84"/>
      <c r="P47" s="24" t="str">
        <f t="shared" si="2"/>
        <v/>
      </c>
      <c r="Q47" s="25" t="str">
        <f t="shared" si="3"/>
        <v/>
      </c>
      <c r="R47" s="166" t="str">
        <f t="shared" si="4"/>
        <v/>
      </c>
      <c r="S47" s="162" t="str">
        <f t="shared" si="5"/>
        <v/>
      </c>
    </row>
    <row r="48" spans="1:19" x14ac:dyDescent="0.25">
      <c r="A48" s="79">
        <v>34</v>
      </c>
      <c r="B48" s="80"/>
      <c r="C48" s="81"/>
      <c r="D48" s="82"/>
      <c r="E48" s="83"/>
      <c r="F48" s="84"/>
      <c r="G48" s="85"/>
      <c r="H48" s="84"/>
      <c r="I48" s="125"/>
      <c r="J48" s="125"/>
      <c r="K48" s="125"/>
      <c r="L48" s="86"/>
      <c r="M48" s="87"/>
      <c r="N48" s="85"/>
      <c r="O48" s="84"/>
      <c r="P48" s="24" t="str">
        <f t="shared" si="2"/>
        <v/>
      </c>
      <c r="Q48" s="25" t="str">
        <f t="shared" si="3"/>
        <v/>
      </c>
      <c r="R48" s="166" t="str">
        <f t="shared" si="4"/>
        <v/>
      </c>
      <c r="S48" s="162" t="str">
        <f t="shared" si="5"/>
        <v/>
      </c>
    </row>
    <row r="49" spans="1:19" ht="15.75" thickBot="1" x14ac:dyDescent="0.3">
      <c r="A49" s="88">
        <v>35</v>
      </c>
      <c r="B49" s="89"/>
      <c r="C49" s="90"/>
      <c r="D49" s="91"/>
      <c r="E49" s="92"/>
      <c r="F49" s="93"/>
      <c r="G49" s="94"/>
      <c r="H49" s="93"/>
      <c r="I49" s="126"/>
      <c r="J49" s="126"/>
      <c r="K49" s="126"/>
      <c r="L49" s="95"/>
      <c r="M49" s="96"/>
      <c r="N49" s="94"/>
      <c r="O49" s="93"/>
      <c r="P49" s="26" t="str">
        <f t="shared" si="2"/>
        <v/>
      </c>
      <c r="Q49" s="27" t="str">
        <f t="shared" si="3"/>
        <v/>
      </c>
      <c r="R49" s="167" t="str">
        <f t="shared" si="4"/>
        <v/>
      </c>
      <c r="S49" s="163" t="str">
        <f t="shared" si="5"/>
        <v/>
      </c>
    </row>
    <row r="50" spans="1:19" x14ac:dyDescent="0.25">
      <c r="A50" s="70">
        <v>36</v>
      </c>
      <c r="B50" s="71"/>
      <c r="C50" s="72"/>
      <c r="D50" s="73"/>
      <c r="E50" s="74"/>
      <c r="F50" s="75"/>
      <c r="G50" s="76"/>
      <c r="H50" s="75"/>
      <c r="I50" s="124"/>
      <c r="J50" s="124"/>
      <c r="K50" s="124"/>
      <c r="L50" s="77"/>
      <c r="M50" s="78"/>
      <c r="N50" s="76"/>
      <c r="O50" s="75"/>
      <c r="P50" s="22" t="str">
        <f t="shared" si="2"/>
        <v/>
      </c>
      <c r="Q50" s="23" t="str">
        <f t="shared" si="3"/>
        <v/>
      </c>
      <c r="R50" s="165" t="str">
        <f t="shared" si="4"/>
        <v/>
      </c>
      <c r="S50" s="161" t="str">
        <f t="shared" si="5"/>
        <v/>
      </c>
    </row>
    <row r="51" spans="1:19" x14ac:dyDescent="0.25">
      <c r="A51" s="79">
        <v>37</v>
      </c>
      <c r="B51" s="80"/>
      <c r="C51" s="81"/>
      <c r="D51" s="82"/>
      <c r="E51" s="83"/>
      <c r="F51" s="84"/>
      <c r="G51" s="85"/>
      <c r="H51" s="84"/>
      <c r="I51" s="125"/>
      <c r="J51" s="125"/>
      <c r="K51" s="125"/>
      <c r="L51" s="86"/>
      <c r="M51" s="87"/>
      <c r="N51" s="85"/>
      <c r="O51" s="84"/>
      <c r="P51" s="24" t="str">
        <f t="shared" si="2"/>
        <v/>
      </c>
      <c r="Q51" s="25" t="str">
        <f t="shared" si="3"/>
        <v/>
      </c>
      <c r="R51" s="166" t="str">
        <f t="shared" si="4"/>
        <v/>
      </c>
      <c r="S51" s="162" t="str">
        <f t="shared" si="5"/>
        <v/>
      </c>
    </row>
    <row r="52" spans="1:19" x14ac:dyDescent="0.25">
      <c r="A52" s="79">
        <v>38</v>
      </c>
      <c r="B52" s="80"/>
      <c r="C52" s="81"/>
      <c r="D52" s="82"/>
      <c r="E52" s="83"/>
      <c r="F52" s="84"/>
      <c r="G52" s="85"/>
      <c r="H52" s="84"/>
      <c r="I52" s="125"/>
      <c r="J52" s="125"/>
      <c r="K52" s="125"/>
      <c r="L52" s="86"/>
      <c r="M52" s="87"/>
      <c r="N52" s="85"/>
      <c r="O52" s="84"/>
      <c r="P52" s="24" t="str">
        <f t="shared" si="2"/>
        <v/>
      </c>
      <c r="Q52" s="25" t="str">
        <f t="shared" si="3"/>
        <v/>
      </c>
      <c r="R52" s="166" t="str">
        <f t="shared" si="4"/>
        <v/>
      </c>
      <c r="S52" s="162" t="str">
        <f t="shared" si="5"/>
        <v/>
      </c>
    </row>
    <row r="53" spans="1:19" x14ac:dyDescent="0.25">
      <c r="A53" s="79">
        <v>39</v>
      </c>
      <c r="B53" s="80"/>
      <c r="C53" s="81"/>
      <c r="D53" s="82"/>
      <c r="E53" s="83"/>
      <c r="F53" s="84"/>
      <c r="G53" s="85"/>
      <c r="H53" s="84"/>
      <c r="I53" s="125"/>
      <c r="J53" s="125"/>
      <c r="K53" s="125"/>
      <c r="L53" s="86"/>
      <c r="M53" s="87"/>
      <c r="N53" s="85"/>
      <c r="O53" s="84"/>
      <c r="P53" s="24" t="str">
        <f t="shared" si="2"/>
        <v/>
      </c>
      <c r="Q53" s="25" t="str">
        <f t="shared" si="3"/>
        <v/>
      </c>
      <c r="R53" s="166" t="str">
        <f t="shared" si="4"/>
        <v/>
      </c>
      <c r="S53" s="162" t="str">
        <f t="shared" si="5"/>
        <v/>
      </c>
    </row>
    <row r="54" spans="1:19" ht="15.75" thickBot="1" x14ac:dyDescent="0.3">
      <c r="A54" s="88">
        <v>40</v>
      </c>
      <c r="B54" s="89"/>
      <c r="C54" s="90"/>
      <c r="D54" s="91"/>
      <c r="E54" s="92"/>
      <c r="F54" s="93"/>
      <c r="G54" s="94"/>
      <c r="H54" s="93"/>
      <c r="I54" s="126"/>
      <c r="J54" s="126"/>
      <c r="K54" s="126"/>
      <c r="L54" s="95"/>
      <c r="M54" s="96"/>
      <c r="N54" s="94"/>
      <c r="O54" s="93"/>
      <c r="P54" s="26" t="str">
        <f t="shared" si="2"/>
        <v/>
      </c>
      <c r="Q54" s="27" t="str">
        <f t="shared" si="3"/>
        <v/>
      </c>
      <c r="R54" s="167" t="str">
        <f t="shared" si="4"/>
        <v/>
      </c>
      <c r="S54" s="163" t="str">
        <f t="shared" si="5"/>
        <v/>
      </c>
    </row>
    <row r="56" spans="1:19" x14ac:dyDescent="0.25">
      <c r="B56" s="9" t="s">
        <v>94</v>
      </c>
      <c r="D56" s="9" t="s">
        <v>90</v>
      </c>
    </row>
    <row r="57" spans="1:19" x14ac:dyDescent="0.25">
      <c r="B57" s="9">
        <v>1</v>
      </c>
      <c r="D57" s="9" t="s">
        <v>89</v>
      </c>
    </row>
    <row r="58" spans="1:19" x14ac:dyDescent="0.25">
      <c r="B58" s="9">
        <v>2</v>
      </c>
      <c r="D58" s="9" t="s">
        <v>91</v>
      </c>
    </row>
    <row r="59" spans="1:19" x14ac:dyDescent="0.25">
      <c r="A59" s="32"/>
      <c r="B59" s="9">
        <v>3</v>
      </c>
      <c r="D59" s="9" t="s">
        <v>115</v>
      </c>
    </row>
  </sheetData>
  <sheetProtection password="D2A5" sheet="1" objects="1" scenarios="1" formatColumns="0" formatRows="0"/>
  <conditionalFormatting sqref="E15:O54">
    <cfRule type="expression" dxfId="49" priority="5" stopIfTrue="1">
      <formula>E15&gt;E$11</formula>
    </cfRule>
  </conditionalFormatting>
  <conditionalFormatting sqref="N1 P1 D6 E5">
    <cfRule type="containsBlanks" dxfId="48" priority="4" stopIfTrue="1">
      <formula>LEN(TRIM(D1))=0</formula>
    </cfRule>
  </conditionalFormatting>
  <conditionalFormatting sqref="C15:C54">
    <cfRule type="expression" dxfId="47" priority="10">
      <formula>AND(SUM($D15:$O15)&lt;&gt;0,$C15="")</formula>
    </cfRule>
  </conditionalFormatting>
  <conditionalFormatting sqref="D15:O54">
    <cfRule type="expression" dxfId="46" priority="11" stopIfTrue="1">
      <formula>AND($B15&lt;&gt;"",$C15="да",$D15="")</formula>
    </cfRule>
    <cfRule type="expression" dxfId="45" priority="12" stopIfTrue="1">
      <formula>AND(SUM($D15)=0,COUNTA($E15:$O15)&gt;0)</formula>
    </cfRule>
  </conditionalFormatting>
  <dataValidations count="5">
    <dataValidation allowBlank="1" prompt="Укажите класс с литерой (если есть)" sqref="N1"/>
    <dataValidation allowBlank="1" showInputMessage="1" showErrorMessage="1" prompt="Укажите наименование образовательной организации, например, СОШ №3" sqref="P1"/>
    <dataValidation type="whole" allowBlank="1" showInputMessage="1" showErrorMessage="1" sqref="E15:O54">
      <formula1>0</formula1>
      <formula2>E$11</formula2>
    </dataValidation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$S$3:$S$9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1">
    <pageSetUpPr fitToPage="1"/>
  </sheetPr>
  <dimension ref="A1:S59"/>
  <sheetViews>
    <sheetView view="pageBreakPreview" zoomScale="90" zoomScaleSheetLayoutView="90" workbookViewId="0">
      <selection activeCell="K15" sqref="K15"/>
    </sheetView>
  </sheetViews>
  <sheetFormatPr defaultRowHeight="15" x14ac:dyDescent="0.25"/>
  <cols>
    <col min="1" max="1" width="9.140625" style="9"/>
    <col min="2" max="2" width="19.140625" style="9" customWidth="1"/>
    <col min="3" max="3" width="8.28515625" style="9" hidden="1" customWidth="1"/>
    <col min="4" max="4" width="7.5703125" style="9" customWidth="1"/>
    <col min="5" max="15" width="6.140625" style="9" customWidth="1"/>
    <col min="16" max="16" width="6.5703125" style="9" customWidth="1"/>
    <col min="17" max="17" width="12.5703125" style="9" customWidth="1"/>
    <col min="18" max="18" width="17.7109375" style="9" customWidth="1"/>
    <col min="19" max="19" width="12.7109375" style="9" hidden="1" customWidth="1"/>
    <col min="20" max="16384" width="9.140625" style="9"/>
  </cols>
  <sheetData>
    <row r="1" spans="1:19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68" t="s">
        <v>135</v>
      </c>
      <c r="N1" s="100"/>
      <c r="O1" s="33" t="s">
        <v>16</v>
      </c>
      <c r="P1" s="101"/>
      <c r="R1" s="37" t="s">
        <v>0</v>
      </c>
    </row>
    <row r="2" spans="1:19" x14ac:dyDescent="0.25">
      <c r="A2" s="34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S2" s="9" t="s">
        <v>8</v>
      </c>
    </row>
    <row r="3" spans="1:19" x14ac:dyDescent="0.25">
      <c r="A3" s="33"/>
      <c r="B3" s="33"/>
      <c r="C3" s="35"/>
      <c r="D3" s="35" t="s">
        <v>5</v>
      </c>
      <c r="E3" s="36" t="s">
        <v>134</v>
      </c>
      <c r="F3" s="36"/>
      <c r="G3" s="36"/>
      <c r="H3" s="36"/>
      <c r="I3" s="122"/>
      <c r="J3" s="122"/>
      <c r="K3" s="122"/>
      <c r="L3" s="33"/>
      <c r="M3" s="33"/>
      <c r="N3" s="33"/>
      <c r="O3" s="33"/>
      <c r="P3" s="33"/>
      <c r="Q3" s="33"/>
      <c r="R3" s="33"/>
      <c r="S3" s="9" t="s">
        <v>24</v>
      </c>
    </row>
    <row r="4" spans="1:19" x14ac:dyDescent="0.25">
      <c r="A4" s="34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9" t="s">
        <v>109</v>
      </c>
    </row>
    <row r="5" spans="1:19" x14ac:dyDescent="0.25">
      <c r="A5" s="45"/>
      <c r="B5" s="45"/>
      <c r="C5" s="45"/>
      <c r="D5" s="35" t="s">
        <v>108</v>
      </c>
      <c r="E5" s="99"/>
      <c r="F5" s="36"/>
      <c r="G5" s="36"/>
      <c r="H5" s="36"/>
      <c r="I5" s="122"/>
      <c r="J5" s="122"/>
      <c r="K5" s="122"/>
      <c r="L5" s="33"/>
      <c r="M5" s="33"/>
      <c r="N5" s="33"/>
      <c r="O5" s="33"/>
      <c r="P5" s="11" t="s">
        <v>14</v>
      </c>
      <c r="Q5" s="11" t="s">
        <v>99</v>
      </c>
      <c r="S5" s="9" t="s">
        <v>110</v>
      </c>
    </row>
    <row r="6" spans="1:19" x14ac:dyDescent="0.25">
      <c r="A6" s="12"/>
      <c r="B6" s="60" t="s">
        <v>8</v>
      </c>
      <c r="D6" s="99"/>
      <c r="E6" s="10"/>
      <c r="F6" s="10"/>
      <c r="P6" s="13"/>
      <c r="Q6" s="13"/>
      <c r="S6" s="9" t="s">
        <v>111</v>
      </c>
    </row>
    <row r="7" spans="1:19" x14ac:dyDescent="0.25">
      <c r="A7" s="14"/>
      <c r="B7" s="9" t="s">
        <v>11</v>
      </c>
      <c r="P7" s="120">
        <v>10</v>
      </c>
      <c r="Q7" s="13" t="s">
        <v>100</v>
      </c>
      <c r="S7" s="9" t="s">
        <v>112</v>
      </c>
    </row>
    <row r="8" spans="1:19" x14ac:dyDescent="0.25">
      <c r="A8" s="14"/>
      <c r="B8" s="9" t="s">
        <v>15</v>
      </c>
      <c r="P8" s="120">
        <v>8</v>
      </c>
      <c r="Q8" s="13" t="s">
        <v>101</v>
      </c>
      <c r="S8" s="9" t="s">
        <v>113</v>
      </c>
    </row>
    <row r="9" spans="1:19" x14ac:dyDescent="0.25">
      <c r="A9" s="14"/>
      <c r="B9" s="16" t="s">
        <v>12</v>
      </c>
      <c r="P9" s="120">
        <v>5</v>
      </c>
      <c r="Q9" s="13" t="s">
        <v>102</v>
      </c>
      <c r="S9" s="9" t="s">
        <v>114</v>
      </c>
    </row>
    <row r="10" spans="1:19" x14ac:dyDescent="0.25">
      <c r="A10" s="14"/>
      <c r="B10" s="9" t="s">
        <v>83</v>
      </c>
      <c r="P10" s="15">
        <v>0</v>
      </c>
      <c r="Q10" s="13" t="s">
        <v>103</v>
      </c>
      <c r="R10" s="17"/>
      <c r="S10" s="17"/>
    </row>
    <row r="11" spans="1:19" x14ac:dyDescent="0.25">
      <c r="A11" s="12"/>
      <c r="B11" s="13"/>
      <c r="C11" s="13"/>
      <c r="D11" s="11" t="s">
        <v>13</v>
      </c>
      <c r="E11" s="51">
        <v>1</v>
      </c>
      <c r="F11" s="51">
        <v>1</v>
      </c>
      <c r="G11" s="51">
        <v>1</v>
      </c>
      <c r="H11" s="51">
        <v>1</v>
      </c>
      <c r="I11" s="51">
        <v>1</v>
      </c>
      <c r="J11" s="51">
        <v>1</v>
      </c>
      <c r="K11" s="51">
        <v>1</v>
      </c>
      <c r="L11" s="51">
        <v>1</v>
      </c>
      <c r="M11" s="51">
        <v>1</v>
      </c>
      <c r="N11" s="51">
        <v>1</v>
      </c>
      <c r="O11" s="51">
        <v>1</v>
      </c>
      <c r="R11" s="17"/>
      <c r="S11" s="18" t="s">
        <v>17</v>
      </c>
    </row>
    <row r="12" spans="1:19" x14ac:dyDescent="0.25">
      <c r="A12" s="12"/>
      <c r="B12" s="13"/>
      <c r="C12" s="13"/>
      <c r="D12" s="11" t="s">
        <v>116</v>
      </c>
      <c r="E12" s="52" t="str">
        <f t="shared" ref="E12:O12" si="0">IF(COUNTIF($D$15:$D$54,"&gt;0")=0,"",SUMIFS(E$15:E$54,$D$15:$D$54,"&gt;0")/COUNTIF($D$15:$D$54,"&gt;0"))</f>
        <v/>
      </c>
      <c r="F12" s="52" t="str">
        <f t="shared" si="0"/>
        <v/>
      </c>
      <c r="G12" s="52" t="str">
        <f t="shared" si="0"/>
        <v/>
      </c>
      <c r="H12" s="52" t="str">
        <f t="shared" si="0"/>
        <v/>
      </c>
      <c r="I12" s="52" t="str">
        <f t="shared" si="0"/>
        <v/>
      </c>
      <c r="J12" s="52" t="str">
        <f t="shared" si="0"/>
        <v/>
      </c>
      <c r="K12" s="52" t="str">
        <f t="shared" si="0"/>
        <v/>
      </c>
      <c r="L12" s="52" t="str">
        <f t="shared" si="0"/>
        <v/>
      </c>
      <c r="M12" s="52" t="str">
        <f t="shared" si="0"/>
        <v/>
      </c>
      <c r="N12" s="52" t="str">
        <f t="shared" si="0"/>
        <v/>
      </c>
      <c r="O12" s="52" t="str">
        <f t="shared" si="0"/>
        <v/>
      </c>
      <c r="R12" s="17"/>
      <c r="S12" s="18"/>
    </row>
    <row r="13" spans="1:19" ht="15.75" thickBot="1" x14ac:dyDescent="0.3">
      <c r="A13" s="12"/>
      <c r="B13" s="54"/>
      <c r="C13" s="54"/>
      <c r="D13" s="55" t="s">
        <v>117</v>
      </c>
      <c r="E13" s="53" t="str">
        <f>IF(COUNTIF($D$15:$D$54,"&gt;0")=0,"",E12/E11)</f>
        <v/>
      </c>
      <c r="F13" s="53" t="str">
        <f t="shared" ref="F13:N13" si="1">IF(COUNTIF($D$15:$D$54,"&gt;0")=0,"",F12/F11)</f>
        <v/>
      </c>
      <c r="G13" s="53" t="str">
        <f t="shared" si="1"/>
        <v/>
      </c>
      <c r="H13" s="53" t="str">
        <f t="shared" si="1"/>
        <v/>
      </c>
      <c r="I13" s="53" t="str">
        <f t="shared" si="1"/>
        <v/>
      </c>
      <c r="J13" s="53" t="str">
        <f t="shared" si="1"/>
        <v/>
      </c>
      <c r="K13" s="53" t="str">
        <f t="shared" si="1"/>
        <v/>
      </c>
      <c r="L13" s="53" t="str">
        <f t="shared" si="1"/>
        <v/>
      </c>
      <c r="M13" s="53" t="str">
        <f t="shared" si="1"/>
        <v/>
      </c>
      <c r="N13" s="53" t="str">
        <f t="shared" si="1"/>
        <v/>
      </c>
      <c r="O13" s="53" t="str">
        <f>IF(COUNTIF($D$15:$D$54,"&gt;0")=0,"",O12/O11)</f>
        <v/>
      </c>
      <c r="R13" s="17"/>
      <c r="S13" s="18"/>
    </row>
    <row r="14" spans="1:19" ht="60.75" thickBot="1" x14ac:dyDescent="0.3">
      <c r="A14" s="56" t="s">
        <v>1</v>
      </c>
      <c r="B14" s="57" t="s">
        <v>2</v>
      </c>
      <c r="C14" s="58" t="s">
        <v>10</v>
      </c>
      <c r="D14" s="59" t="s">
        <v>3</v>
      </c>
      <c r="E14" s="46">
        <v>1</v>
      </c>
      <c r="F14" s="47">
        <v>2</v>
      </c>
      <c r="G14" s="48">
        <v>3</v>
      </c>
      <c r="H14" s="47">
        <v>4</v>
      </c>
      <c r="I14" s="123">
        <v>5</v>
      </c>
      <c r="J14" s="123">
        <v>6</v>
      </c>
      <c r="K14" s="123">
        <v>7</v>
      </c>
      <c r="L14" s="49">
        <v>8</v>
      </c>
      <c r="M14" s="50">
        <v>9</v>
      </c>
      <c r="N14" s="48">
        <v>10</v>
      </c>
      <c r="O14" s="47">
        <v>11</v>
      </c>
      <c r="P14" s="19" t="s">
        <v>4</v>
      </c>
      <c r="Q14" s="20" t="str">
        <f>Q5</f>
        <v>Оценка</v>
      </c>
      <c r="R14" s="164" t="s">
        <v>93</v>
      </c>
      <c r="S14" s="21" t="s">
        <v>92</v>
      </c>
    </row>
    <row r="15" spans="1:19" x14ac:dyDescent="0.25">
      <c r="A15" s="70">
        <v>1</v>
      </c>
      <c r="B15" s="71"/>
      <c r="C15" s="72"/>
      <c r="D15" s="73"/>
      <c r="E15" s="74"/>
      <c r="F15" s="75"/>
      <c r="G15" s="76"/>
      <c r="H15" s="75"/>
      <c r="I15" s="124"/>
      <c r="J15" s="124"/>
      <c r="K15" s="124"/>
      <c r="L15" s="77"/>
      <c r="M15" s="78"/>
      <c r="N15" s="76"/>
      <c r="O15" s="75"/>
      <c r="P15" s="22" t="str">
        <f t="shared" ref="P15:P54" si="2">IF(SUM(D15)&gt;0,SUM(E15:O15),"")</f>
        <v/>
      </c>
      <c r="Q15" s="23" t="str">
        <f t="shared" ref="Q15:Q54" si="3">IF(SUM(D15)&gt;0,IF(P15&gt;=$P$7,$Q$7,IF(P15&gt;=$P$8,$Q$8,IF(P15&gt;=$P$9,$Q$9,$Q$10))),"")</f>
        <v/>
      </c>
      <c r="R15" s="165" t="str">
        <f>IF(B15="","",IF(AND(SUM($D15)=0,COUNTA($E15:$O15)&gt;0),$D$57,IF(OR(E15&gt;E$11,F15&gt;F$11,G15&gt;G$11,H15&gt;H$11,I15&gt;I$11,J15&gt;J$11,K15&gt;K$11,L15&gt;L$11,M15&gt;M$11,N15&gt;N$11,O15&gt;O$11),$D$58,IF(AND($D15="",$C15="да"),$D$59,"нет"))))</f>
        <v/>
      </c>
      <c r="S15" s="161" t="str">
        <f>IF(R15="","",IF(R15="нет",0,1))</f>
        <v/>
      </c>
    </row>
    <row r="16" spans="1:19" x14ac:dyDescent="0.25">
      <c r="A16" s="79">
        <v>2</v>
      </c>
      <c r="B16" s="80"/>
      <c r="C16" s="81"/>
      <c r="D16" s="82"/>
      <c r="E16" s="83"/>
      <c r="F16" s="84"/>
      <c r="G16" s="85"/>
      <c r="H16" s="84"/>
      <c r="I16" s="125"/>
      <c r="J16" s="125"/>
      <c r="K16" s="125"/>
      <c r="L16" s="86"/>
      <c r="M16" s="87"/>
      <c r="N16" s="85"/>
      <c r="O16" s="84"/>
      <c r="P16" s="24" t="str">
        <f t="shared" si="2"/>
        <v/>
      </c>
      <c r="Q16" s="25" t="str">
        <f t="shared" si="3"/>
        <v/>
      </c>
      <c r="R16" s="166" t="str">
        <f t="shared" ref="R16:R54" si="4">IF(B16="","",IF(AND(SUM($D16)=0,COUNTA($E16:$O16)&gt;0),$D$57,IF(OR(E16&gt;E$11,F16&gt;F$11,G16&gt;G$11,H16&gt;H$11,I16&gt;I$11,J16&gt;J$11,K16&gt;K$11,L16&gt;L$11,M16&gt;M$11,N16&gt;N$11,O16&gt;O$11),$D$58,IF(AND($D16="",$C16="да"),$D$59,"нет"))))</f>
        <v/>
      </c>
      <c r="S16" s="162" t="str">
        <f t="shared" ref="S16:S54" si="5">IF(R16="","",IF(R16="нет",0,1))</f>
        <v/>
      </c>
    </row>
    <row r="17" spans="1:19" x14ac:dyDescent="0.25">
      <c r="A17" s="79">
        <v>3</v>
      </c>
      <c r="B17" s="80"/>
      <c r="C17" s="81"/>
      <c r="D17" s="82"/>
      <c r="E17" s="83"/>
      <c r="F17" s="84"/>
      <c r="G17" s="85"/>
      <c r="H17" s="84"/>
      <c r="I17" s="125"/>
      <c r="J17" s="125"/>
      <c r="K17" s="125"/>
      <c r="L17" s="86"/>
      <c r="M17" s="87"/>
      <c r="N17" s="85"/>
      <c r="O17" s="84"/>
      <c r="P17" s="24" t="str">
        <f t="shared" si="2"/>
        <v/>
      </c>
      <c r="Q17" s="25" t="str">
        <f t="shared" si="3"/>
        <v/>
      </c>
      <c r="R17" s="166" t="str">
        <f t="shared" si="4"/>
        <v/>
      </c>
      <c r="S17" s="162" t="str">
        <f t="shared" si="5"/>
        <v/>
      </c>
    </row>
    <row r="18" spans="1:19" x14ac:dyDescent="0.25">
      <c r="A18" s="79">
        <v>4</v>
      </c>
      <c r="B18" s="80"/>
      <c r="C18" s="81"/>
      <c r="D18" s="82"/>
      <c r="E18" s="83"/>
      <c r="F18" s="84"/>
      <c r="G18" s="85"/>
      <c r="H18" s="84"/>
      <c r="I18" s="125"/>
      <c r="J18" s="125"/>
      <c r="K18" s="125"/>
      <c r="L18" s="86"/>
      <c r="M18" s="87"/>
      <c r="N18" s="85"/>
      <c r="O18" s="84"/>
      <c r="P18" s="24" t="str">
        <f t="shared" si="2"/>
        <v/>
      </c>
      <c r="Q18" s="25" t="str">
        <f t="shared" si="3"/>
        <v/>
      </c>
      <c r="R18" s="166" t="str">
        <f t="shared" si="4"/>
        <v/>
      </c>
      <c r="S18" s="162" t="str">
        <f t="shared" si="5"/>
        <v/>
      </c>
    </row>
    <row r="19" spans="1:19" ht="15.75" thickBot="1" x14ac:dyDescent="0.3">
      <c r="A19" s="88">
        <v>5</v>
      </c>
      <c r="B19" s="89"/>
      <c r="C19" s="90"/>
      <c r="D19" s="91"/>
      <c r="E19" s="92"/>
      <c r="F19" s="93"/>
      <c r="G19" s="94"/>
      <c r="H19" s="93"/>
      <c r="I19" s="126"/>
      <c r="J19" s="126"/>
      <c r="K19" s="126"/>
      <c r="L19" s="95"/>
      <c r="M19" s="96"/>
      <c r="N19" s="94"/>
      <c r="O19" s="93"/>
      <c r="P19" s="26" t="str">
        <f t="shared" si="2"/>
        <v/>
      </c>
      <c r="Q19" s="27" t="str">
        <f t="shared" si="3"/>
        <v/>
      </c>
      <c r="R19" s="167" t="str">
        <f t="shared" si="4"/>
        <v/>
      </c>
      <c r="S19" s="163" t="str">
        <f t="shared" si="5"/>
        <v/>
      </c>
    </row>
    <row r="20" spans="1:19" x14ac:dyDescent="0.25">
      <c r="A20" s="97">
        <v>6</v>
      </c>
      <c r="B20" s="71"/>
      <c r="C20" s="72"/>
      <c r="D20" s="73"/>
      <c r="E20" s="74"/>
      <c r="F20" s="75"/>
      <c r="G20" s="76"/>
      <c r="H20" s="75"/>
      <c r="I20" s="124"/>
      <c r="J20" s="124"/>
      <c r="K20" s="124"/>
      <c r="L20" s="77"/>
      <c r="M20" s="78"/>
      <c r="N20" s="76"/>
      <c r="O20" s="75"/>
      <c r="P20" s="28" t="str">
        <f t="shared" si="2"/>
        <v/>
      </c>
      <c r="Q20" s="29" t="str">
        <f t="shared" si="3"/>
        <v/>
      </c>
      <c r="R20" s="165" t="str">
        <f t="shared" si="4"/>
        <v/>
      </c>
      <c r="S20" s="161" t="str">
        <f t="shared" si="5"/>
        <v/>
      </c>
    </row>
    <row r="21" spans="1:19" x14ac:dyDescent="0.25">
      <c r="A21" s="79">
        <v>7</v>
      </c>
      <c r="B21" s="80"/>
      <c r="C21" s="81"/>
      <c r="D21" s="82"/>
      <c r="E21" s="83"/>
      <c r="F21" s="84"/>
      <c r="G21" s="85"/>
      <c r="H21" s="84"/>
      <c r="I21" s="125"/>
      <c r="J21" s="125"/>
      <c r="K21" s="125"/>
      <c r="L21" s="86"/>
      <c r="M21" s="87"/>
      <c r="N21" s="85"/>
      <c r="O21" s="84"/>
      <c r="P21" s="24" t="str">
        <f t="shared" si="2"/>
        <v/>
      </c>
      <c r="Q21" s="25" t="str">
        <f t="shared" si="3"/>
        <v/>
      </c>
      <c r="R21" s="166" t="str">
        <f t="shared" si="4"/>
        <v/>
      </c>
      <c r="S21" s="162" t="str">
        <f t="shared" si="5"/>
        <v/>
      </c>
    </row>
    <row r="22" spans="1:19" x14ac:dyDescent="0.25">
      <c r="A22" s="79">
        <v>8</v>
      </c>
      <c r="B22" s="80"/>
      <c r="C22" s="81"/>
      <c r="D22" s="82"/>
      <c r="E22" s="83"/>
      <c r="F22" s="84"/>
      <c r="G22" s="85"/>
      <c r="H22" s="84"/>
      <c r="I22" s="125"/>
      <c r="J22" s="125"/>
      <c r="K22" s="125"/>
      <c r="L22" s="86"/>
      <c r="M22" s="87"/>
      <c r="N22" s="85"/>
      <c r="O22" s="84"/>
      <c r="P22" s="24" t="str">
        <f t="shared" si="2"/>
        <v/>
      </c>
      <c r="Q22" s="25" t="str">
        <f t="shared" si="3"/>
        <v/>
      </c>
      <c r="R22" s="166" t="str">
        <f t="shared" si="4"/>
        <v/>
      </c>
      <c r="S22" s="162" t="str">
        <f t="shared" si="5"/>
        <v/>
      </c>
    </row>
    <row r="23" spans="1:19" x14ac:dyDescent="0.25">
      <c r="A23" s="79">
        <v>9</v>
      </c>
      <c r="B23" s="80"/>
      <c r="C23" s="81"/>
      <c r="D23" s="82"/>
      <c r="E23" s="83"/>
      <c r="F23" s="84"/>
      <c r="G23" s="85"/>
      <c r="H23" s="84"/>
      <c r="I23" s="125"/>
      <c r="J23" s="125"/>
      <c r="K23" s="125"/>
      <c r="L23" s="86"/>
      <c r="M23" s="87"/>
      <c r="N23" s="85"/>
      <c r="O23" s="84"/>
      <c r="P23" s="24" t="str">
        <f t="shared" si="2"/>
        <v/>
      </c>
      <c r="Q23" s="25" t="str">
        <f t="shared" si="3"/>
        <v/>
      </c>
      <c r="R23" s="166" t="str">
        <f t="shared" si="4"/>
        <v/>
      </c>
      <c r="S23" s="162" t="str">
        <f t="shared" si="5"/>
        <v/>
      </c>
    </row>
    <row r="24" spans="1:19" ht="15.75" thickBot="1" x14ac:dyDescent="0.3">
      <c r="A24" s="98">
        <v>10</v>
      </c>
      <c r="B24" s="89"/>
      <c r="C24" s="90"/>
      <c r="D24" s="91"/>
      <c r="E24" s="92"/>
      <c r="F24" s="93"/>
      <c r="G24" s="94"/>
      <c r="H24" s="93"/>
      <c r="I24" s="126"/>
      <c r="J24" s="126"/>
      <c r="K24" s="126"/>
      <c r="L24" s="95"/>
      <c r="M24" s="96"/>
      <c r="N24" s="94"/>
      <c r="O24" s="93"/>
      <c r="P24" s="30" t="str">
        <f t="shared" si="2"/>
        <v/>
      </c>
      <c r="Q24" s="31" t="str">
        <f t="shared" si="3"/>
        <v/>
      </c>
      <c r="R24" s="167" t="str">
        <f t="shared" si="4"/>
        <v/>
      </c>
      <c r="S24" s="163" t="str">
        <f t="shared" si="5"/>
        <v/>
      </c>
    </row>
    <row r="25" spans="1:19" x14ac:dyDescent="0.25">
      <c r="A25" s="70">
        <v>11</v>
      </c>
      <c r="B25" s="71"/>
      <c r="C25" s="72"/>
      <c r="D25" s="73"/>
      <c r="E25" s="74"/>
      <c r="F25" s="75"/>
      <c r="G25" s="76"/>
      <c r="H25" s="75"/>
      <c r="I25" s="124"/>
      <c r="J25" s="124"/>
      <c r="K25" s="124"/>
      <c r="L25" s="77"/>
      <c r="M25" s="78"/>
      <c r="N25" s="76"/>
      <c r="O25" s="75"/>
      <c r="P25" s="22" t="str">
        <f t="shared" si="2"/>
        <v/>
      </c>
      <c r="Q25" s="23" t="str">
        <f t="shared" si="3"/>
        <v/>
      </c>
      <c r="R25" s="165" t="str">
        <f t="shared" si="4"/>
        <v/>
      </c>
      <c r="S25" s="161" t="str">
        <f t="shared" si="5"/>
        <v/>
      </c>
    </row>
    <row r="26" spans="1:19" x14ac:dyDescent="0.25">
      <c r="A26" s="79">
        <v>12</v>
      </c>
      <c r="B26" s="80"/>
      <c r="C26" s="81"/>
      <c r="D26" s="82"/>
      <c r="E26" s="83"/>
      <c r="F26" s="84"/>
      <c r="G26" s="85"/>
      <c r="H26" s="84"/>
      <c r="I26" s="125"/>
      <c r="J26" s="125"/>
      <c r="K26" s="125"/>
      <c r="L26" s="86"/>
      <c r="M26" s="87"/>
      <c r="N26" s="85"/>
      <c r="O26" s="84"/>
      <c r="P26" s="24" t="str">
        <f t="shared" si="2"/>
        <v/>
      </c>
      <c r="Q26" s="25" t="str">
        <f t="shared" si="3"/>
        <v/>
      </c>
      <c r="R26" s="166" t="str">
        <f t="shared" si="4"/>
        <v/>
      </c>
      <c r="S26" s="162" t="str">
        <f t="shared" si="5"/>
        <v/>
      </c>
    </row>
    <row r="27" spans="1:19" x14ac:dyDescent="0.25">
      <c r="A27" s="79">
        <v>13</v>
      </c>
      <c r="B27" s="80"/>
      <c r="C27" s="81"/>
      <c r="D27" s="82"/>
      <c r="E27" s="83"/>
      <c r="F27" s="84"/>
      <c r="G27" s="85"/>
      <c r="H27" s="84"/>
      <c r="I27" s="125"/>
      <c r="J27" s="125"/>
      <c r="K27" s="125"/>
      <c r="L27" s="86"/>
      <c r="M27" s="87"/>
      <c r="N27" s="85"/>
      <c r="O27" s="84"/>
      <c r="P27" s="24" t="str">
        <f t="shared" si="2"/>
        <v/>
      </c>
      <c r="Q27" s="25" t="str">
        <f t="shared" si="3"/>
        <v/>
      </c>
      <c r="R27" s="166" t="str">
        <f t="shared" si="4"/>
        <v/>
      </c>
      <c r="S27" s="162" t="str">
        <f t="shared" si="5"/>
        <v/>
      </c>
    </row>
    <row r="28" spans="1:19" x14ac:dyDescent="0.25">
      <c r="A28" s="79">
        <v>14</v>
      </c>
      <c r="B28" s="80"/>
      <c r="C28" s="81"/>
      <c r="D28" s="82"/>
      <c r="E28" s="83"/>
      <c r="F28" s="84"/>
      <c r="G28" s="85"/>
      <c r="H28" s="84"/>
      <c r="I28" s="125"/>
      <c r="J28" s="125"/>
      <c r="K28" s="125"/>
      <c r="L28" s="86"/>
      <c r="M28" s="87"/>
      <c r="N28" s="85"/>
      <c r="O28" s="84"/>
      <c r="P28" s="24" t="str">
        <f t="shared" si="2"/>
        <v/>
      </c>
      <c r="Q28" s="25" t="str">
        <f t="shared" si="3"/>
        <v/>
      </c>
      <c r="R28" s="166" t="str">
        <f t="shared" si="4"/>
        <v/>
      </c>
      <c r="S28" s="162" t="str">
        <f t="shared" si="5"/>
        <v/>
      </c>
    </row>
    <row r="29" spans="1:19" ht="15.75" thickBot="1" x14ac:dyDescent="0.3">
      <c r="A29" s="88">
        <v>15</v>
      </c>
      <c r="B29" s="89"/>
      <c r="C29" s="90"/>
      <c r="D29" s="91"/>
      <c r="E29" s="92"/>
      <c r="F29" s="93"/>
      <c r="G29" s="94"/>
      <c r="H29" s="93"/>
      <c r="I29" s="126"/>
      <c r="J29" s="126"/>
      <c r="K29" s="126"/>
      <c r="L29" s="95"/>
      <c r="M29" s="96"/>
      <c r="N29" s="94"/>
      <c r="O29" s="93"/>
      <c r="P29" s="26" t="str">
        <f t="shared" si="2"/>
        <v/>
      </c>
      <c r="Q29" s="27" t="str">
        <f t="shared" si="3"/>
        <v/>
      </c>
      <c r="R29" s="167" t="str">
        <f t="shared" si="4"/>
        <v/>
      </c>
      <c r="S29" s="163" t="str">
        <f t="shared" si="5"/>
        <v/>
      </c>
    </row>
    <row r="30" spans="1:19" x14ac:dyDescent="0.25">
      <c r="A30" s="97">
        <v>16</v>
      </c>
      <c r="B30" s="71"/>
      <c r="C30" s="72"/>
      <c r="D30" s="73"/>
      <c r="E30" s="74"/>
      <c r="F30" s="75"/>
      <c r="G30" s="76"/>
      <c r="H30" s="75"/>
      <c r="I30" s="124"/>
      <c r="J30" s="124"/>
      <c r="K30" s="124"/>
      <c r="L30" s="77"/>
      <c r="M30" s="78"/>
      <c r="N30" s="76"/>
      <c r="O30" s="75"/>
      <c r="P30" s="28" t="str">
        <f t="shared" si="2"/>
        <v/>
      </c>
      <c r="Q30" s="29" t="str">
        <f t="shared" si="3"/>
        <v/>
      </c>
      <c r="R30" s="165" t="str">
        <f t="shared" si="4"/>
        <v/>
      </c>
      <c r="S30" s="161" t="str">
        <f t="shared" si="5"/>
        <v/>
      </c>
    </row>
    <row r="31" spans="1:19" x14ac:dyDescent="0.25">
      <c r="A31" s="79">
        <v>17</v>
      </c>
      <c r="B31" s="80"/>
      <c r="C31" s="81"/>
      <c r="D31" s="82"/>
      <c r="E31" s="83"/>
      <c r="F31" s="84"/>
      <c r="G31" s="85"/>
      <c r="H31" s="84"/>
      <c r="I31" s="125"/>
      <c r="J31" s="125"/>
      <c r="K31" s="125"/>
      <c r="L31" s="86"/>
      <c r="M31" s="87"/>
      <c r="N31" s="85"/>
      <c r="O31" s="84"/>
      <c r="P31" s="24" t="str">
        <f t="shared" si="2"/>
        <v/>
      </c>
      <c r="Q31" s="25" t="str">
        <f t="shared" si="3"/>
        <v/>
      </c>
      <c r="R31" s="166" t="str">
        <f t="shared" si="4"/>
        <v/>
      </c>
      <c r="S31" s="162" t="str">
        <f t="shared" si="5"/>
        <v/>
      </c>
    </row>
    <row r="32" spans="1:19" x14ac:dyDescent="0.25">
      <c r="A32" s="79">
        <v>18</v>
      </c>
      <c r="B32" s="80"/>
      <c r="C32" s="81"/>
      <c r="D32" s="82"/>
      <c r="E32" s="83"/>
      <c r="F32" s="84"/>
      <c r="G32" s="85"/>
      <c r="H32" s="84"/>
      <c r="I32" s="125"/>
      <c r="J32" s="125"/>
      <c r="K32" s="125"/>
      <c r="L32" s="86"/>
      <c r="M32" s="87"/>
      <c r="N32" s="85"/>
      <c r="O32" s="84"/>
      <c r="P32" s="24" t="str">
        <f t="shared" si="2"/>
        <v/>
      </c>
      <c r="Q32" s="25" t="str">
        <f t="shared" si="3"/>
        <v/>
      </c>
      <c r="R32" s="166" t="str">
        <f t="shared" si="4"/>
        <v/>
      </c>
      <c r="S32" s="162" t="str">
        <f t="shared" si="5"/>
        <v/>
      </c>
    </row>
    <row r="33" spans="1:19" x14ac:dyDescent="0.25">
      <c r="A33" s="79">
        <v>19</v>
      </c>
      <c r="B33" s="80"/>
      <c r="C33" s="81"/>
      <c r="D33" s="82"/>
      <c r="E33" s="83"/>
      <c r="F33" s="84"/>
      <c r="G33" s="85"/>
      <c r="H33" s="84"/>
      <c r="I33" s="125"/>
      <c r="J33" s="125"/>
      <c r="K33" s="125"/>
      <c r="L33" s="86"/>
      <c r="M33" s="87"/>
      <c r="N33" s="85"/>
      <c r="O33" s="84"/>
      <c r="P33" s="24" t="str">
        <f t="shared" si="2"/>
        <v/>
      </c>
      <c r="Q33" s="25" t="str">
        <f t="shared" si="3"/>
        <v/>
      </c>
      <c r="R33" s="166" t="str">
        <f t="shared" si="4"/>
        <v/>
      </c>
      <c r="S33" s="162" t="str">
        <f t="shared" si="5"/>
        <v/>
      </c>
    </row>
    <row r="34" spans="1:19" ht="15.75" thickBot="1" x14ac:dyDescent="0.3">
      <c r="A34" s="98">
        <v>20</v>
      </c>
      <c r="B34" s="89"/>
      <c r="C34" s="90"/>
      <c r="D34" s="91"/>
      <c r="E34" s="92"/>
      <c r="F34" s="93"/>
      <c r="G34" s="94"/>
      <c r="H34" s="93"/>
      <c r="I34" s="126"/>
      <c r="J34" s="126"/>
      <c r="K34" s="126"/>
      <c r="L34" s="95"/>
      <c r="M34" s="96"/>
      <c r="N34" s="94"/>
      <c r="O34" s="93"/>
      <c r="P34" s="30" t="str">
        <f t="shared" si="2"/>
        <v/>
      </c>
      <c r="Q34" s="31" t="str">
        <f t="shared" si="3"/>
        <v/>
      </c>
      <c r="R34" s="167" t="str">
        <f t="shared" si="4"/>
        <v/>
      </c>
      <c r="S34" s="163" t="str">
        <f t="shared" si="5"/>
        <v/>
      </c>
    </row>
    <row r="35" spans="1:19" x14ac:dyDescent="0.25">
      <c r="A35" s="70">
        <v>21</v>
      </c>
      <c r="B35" s="71"/>
      <c r="C35" s="72"/>
      <c r="D35" s="73"/>
      <c r="E35" s="74"/>
      <c r="F35" s="75"/>
      <c r="G35" s="76"/>
      <c r="H35" s="75"/>
      <c r="I35" s="124"/>
      <c r="J35" s="124"/>
      <c r="K35" s="124"/>
      <c r="L35" s="77"/>
      <c r="M35" s="78"/>
      <c r="N35" s="76"/>
      <c r="O35" s="75"/>
      <c r="P35" s="22" t="str">
        <f t="shared" si="2"/>
        <v/>
      </c>
      <c r="Q35" s="23" t="str">
        <f t="shared" si="3"/>
        <v/>
      </c>
      <c r="R35" s="165" t="str">
        <f t="shared" si="4"/>
        <v/>
      </c>
      <c r="S35" s="161" t="str">
        <f t="shared" si="5"/>
        <v/>
      </c>
    </row>
    <row r="36" spans="1:19" x14ac:dyDescent="0.25">
      <c r="A36" s="79">
        <v>22</v>
      </c>
      <c r="B36" s="80"/>
      <c r="C36" s="81"/>
      <c r="D36" s="82"/>
      <c r="E36" s="83"/>
      <c r="F36" s="84"/>
      <c r="G36" s="85"/>
      <c r="H36" s="84"/>
      <c r="I36" s="125"/>
      <c r="J36" s="125"/>
      <c r="K36" s="125"/>
      <c r="L36" s="86"/>
      <c r="M36" s="87"/>
      <c r="N36" s="85"/>
      <c r="O36" s="84"/>
      <c r="P36" s="24" t="str">
        <f t="shared" si="2"/>
        <v/>
      </c>
      <c r="Q36" s="25" t="str">
        <f t="shared" si="3"/>
        <v/>
      </c>
      <c r="R36" s="166" t="str">
        <f t="shared" si="4"/>
        <v/>
      </c>
      <c r="S36" s="162" t="str">
        <f t="shared" si="5"/>
        <v/>
      </c>
    </row>
    <row r="37" spans="1:19" x14ac:dyDescent="0.25">
      <c r="A37" s="79">
        <v>23</v>
      </c>
      <c r="B37" s="80"/>
      <c r="C37" s="81"/>
      <c r="D37" s="82"/>
      <c r="E37" s="83"/>
      <c r="F37" s="84"/>
      <c r="G37" s="85"/>
      <c r="H37" s="84"/>
      <c r="I37" s="125"/>
      <c r="J37" s="125"/>
      <c r="K37" s="125"/>
      <c r="L37" s="86"/>
      <c r="M37" s="87"/>
      <c r="N37" s="85"/>
      <c r="O37" s="84"/>
      <c r="P37" s="24" t="str">
        <f t="shared" si="2"/>
        <v/>
      </c>
      <c r="Q37" s="25" t="str">
        <f t="shared" si="3"/>
        <v/>
      </c>
      <c r="R37" s="166" t="str">
        <f t="shared" si="4"/>
        <v/>
      </c>
      <c r="S37" s="162" t="str">
        <f t="shared" si="5"/>
        <v/>
      </c>
    </row>
    <row r="38" spans="1:19" x14ac:dyDescent="0.25">
      <c r="A38" s="79">
        <v>24</v>
      </c>
      <c r="B38" s="80"/>
      <c r="C38" s="81"/>
      <c r="D38" s="82"/>
      <c r="E38" s="83"/>
      <c r="F38" s="84"/>
      <c r="G38" s="85"/>
      <c r="H38" s="84"/>
      <c r="I38" s="125"/>
      <c r="J38" s="125"/>
      <c r="K38" s="125"/>
      <c r="L38" s="86"/>
      <c r="M38" s="87"/>
      <c r="N38" s="85"/>
      <c r="O38" s="84"/>
      <c r="P38" s="24" t="str">
        <f t="shared" si="2"/>
        <v/>
      </c>
      <c r="Q38" s="25" t="str">
        <f t="shared" si="3"/>
        <v/>
      </c>
      <c r="R38" s="166" t="str">
        <f t="shared" si="4"/>
        <v/>
      </c>
      <c r="S38" s="162" t="str">
        <f t="shared" si="5"/>
        <v/>
      </c>
    </row>
    <row r="39" spans="1:19" ht="15.75" thickBot="1" x14ac:dyDescent="0.3">
      <c r="A39" s="88">
        <v>25</v>
      </c>
      <c r="B39" s="89"/>
      <c r="C39" s="90"/>
      <c r="D39" s="91"/>
      <c r="E39" s="92"/>
      <c r="F39" s="93"/>
      <c r="G39" s="94"/>
      <c r="H39" s="93"/>
      <c r="I39" s="126"/>
      <c r="J39" s="126"/>
      <c r="K39" s="126"/>
      <c r="L39" s="95"/>
      <c r="M39" s="96"/>
      <c r="N39" s="94"/>
      <c r="O39" s="93"/>
      <c r="P39" s="26" t="str">
        <f t="shared" si="2"/>
        <v/>
      </c>
      <c r="Q39" s="27" t="str">
        <f t="shared" si="3"/>
        <v/>
      </c>
      <c r="R39" s="167" t="str">
        <f t="shared" si="4"/>
        <v/>
      </c>
      <c r="S39" s="163" t="str">
        <f t="shared" si="5"/>
        <v/>
      </c>
    </row>
    <row r="40" spans="1:19" x14ac:dyDescent="0.25">
      <c r="A40" s="70">
        <v>26</v>
      </c>
      <c r="B40" s="71"/>
      <c r="C40" s="72"/>
      <c r="D40" s="73"/>
      <c r="E40" s="74"/>
      <c r="F40" s="75"/>
      <c r="G40" s="76"/>
      <c r="H40" s="75"/>
      <c r="I40" s="124"/>
      <c r="J40" s="124"/>
      <c r="K40" s="124"/>
      <c r="L40" s="77"/>
      <c r="M40" s="78"/>
      <c r="N40" s="76"/>
      <c r="O40" s="75"/>
      <c r="P40" s="22" t="str">
        <f t="shared" si="2"/>
        <v/>
      </c>
      <c r="Q40" s="23" t="str">
        <f t="shared" si="3"/>
        <v/>
      </c>
      <c r="R40" s="165" t="str">
        <f t="shared" si="4"/>
        <v/>
      </c>
      <c r="S40" s="161" t="str">
        <f t="shared" si="5"/>
        <v/>
      </c>
    </row>
    <row r="41" spans="1:19" x14ac:dyDescent="0.25">
      <c r="A41" s="79">
        <v>27</v>
      </c>
      <c r="B41" s="80"/>
      <c r="C41" s="81"/>
      <c r="D41" s="82"/>
      <c r="E41" s="83"/>
      <c r="F41" s="84"/>
      <c r="G41" s="85"/>
      <c r="H41" s="84"/>
      <c r="I41" s="125"/>
      <c r="J41" s="125"/>
      <c r="K41" s="125"/>
      <c r="L41" s="86"/>
      <c r="M41" s="87"/>
      <c r="N41" s="85"/>
      <c r="O41" s="84"/>
      <c r="P41" s="24" t="str">
        <f t="shared" si="2"/>
        <v/>
      </c>
      <c r="Q41" s="25" t="str">
        <f t="shared" si="3"/>
        <v/>
      </c>
      <c r="R41" s="166" t="str">
        <f t="shared" si="4"/>
        <v/>
      </c>
      <c r="S41" s="162" t="str">
        <f t="shared" si="5"/>
        <v/>
      </c>
    </row>
    <row r="42" spans="1:19" x14ac:dyDescent="0.25">
      <c r="A42" s="79">
        <v>28</v>
      </c>
      <c r="B42" s="80"/>
      <c r="C42" s="81"/>
      <c r="D42" s="82"/>
      <c r="E42" s="83"/>
      <c r="F42" s="84"/>
      <c r="G42" s="85"/>
      <c r="H42" s="84"/>
      <c r="I42" s="125"/>
      <c r="J42" s="125"/>
      <c r="K42" s="125"/>
      <c r="L42" s="86"/>
      <c r="M42" s="87"/>
      <c r="N42" s="85"/>
      <c r="O42" s="84"/>
      <c r="P42" s="24" t="str">
        <f t="shared" si="2"/>
        <v/>
      </c>
      <c r="Q42" s="25" t="str">
        <f t="shared" si="3"/>
        <v/>
      </c>
      <c r="R42" s="166" t="str">
        <f t="shared" si="4"/>
        <v/>
      </c>
      <c r="S42" s="162" t="str">
        <f t="shared" si="5"/>
        <v/>
      </c>
    </row>
    <row r="43" spans="1:19" x14ac:dyDescent="0.25">
      <c r="A43" s="79">
        <v>29</v>
      </c>
      <c r="B43" s="80"/>
      <c r="C43" s="81"/>
      <c r="D43" s="82"/>
      <c r="E43" s="83"/>
      <c r="F43" s="84"/>
      <c r="G43" s="85"/>
      <c r="H43" s="84"/>
      <c r="I43" s="125"/>
      <c r="J43" s="125"/>
      <c r="K43" s="125"/>
      <c r="L43" s="86"/>
      <c r="M43" s="87"/>
      <c r="N43" s="85"/>
      <c r="O43" s="84"/>
      <c r="P43" s="24" t="str">
        <f t="shared" si="2"/>
        <v/>
      </c>
      <c r="Q43" s="25" t="str">
        <f t="shared" si="3"/>
        <v/>
      </c>
      <c r="R43" s="166" t="str">
        <f t="shared" si="4"/>
        <v/>
      </c>
      <c r="S43" s="162" t="str">
        <f t="shared" si="5"/>
        <v/>
      </c>
    </row>
    <row r="44" spans="1:19" ht="15.75" thickBot="1" x14ac:dyDescent="0.3">
      <c r="A44" s="88">
        <v>30</v>
      </c>
      <c r="B44" s="89"/>
      <c r="C44" s="90"/>
      <c r="D44" s="91"/>
      <c r="E44" s="92"/>
      <c r="F44" s="93"/>
      <c r="G44" s="94"/>
      <c r="H44" s="93"/>
      <c r="I44" s="126"/>
      <c r="J44" s="126"/>
      <c r="K44" s="126"/>
      <c r="L44" s="95"/>
      <c r="M44" s="96"/>
      <c r="N44" s="94"/>
      <c r="O44" s="93"/>
      <c r="P44" s="26" t="str">
        <f t="shared" si="2"/>
        <v/>
      </c>
      <c r="Q44" s="27" t="str">
        <f t="shared" si="3"/>
        <v/>
      </c>
      <c r="R44" s="167" t="str">
        <f t="shared" si="4"/>
        <v/>
      </c>
      <c r="S44" s="163" t="str">
        <f t="shared" si="5"/>
        <v/>
      </c>
    </row>
    <row r="45" spans="1:19" x14ac:dyDescent="0.25">
      <c r="A45" s="70">
        <v>31</v>
      </c>
      <c r="B45" s="71"/>
      <c r="C45" s="72"/>
      <c r="D45" s="73"/>
      <c r="E45" s="74"/>
      <c r="F45" s="75"/>
      <c r="G45" s="76"/>
      <c r="H45" s="75"/>
      <c r="I45" s="124"/>
      <c r="J45" s="124"/>
      <c r="K45" s="124"/>
      <c r="L45" s="77"/>
      <c r="M45" s="78"/>
      <c r="N45" s="76"/>
      <c r="O45" s="75"/>
      <c r="P45" s="22" t="str">
        <f t="shared" si="2"/>
        <v/>
      </c>
      <c r="Q45" s="23" t="str">
        <f t="shared" si="3"/>
        <v/>
      </c>
      <c r="R45" s="165" t="str">
        <f t="shared" si="4"/>
        <v/>
      </c>
      <c r="S45" s="161" t="str">
        <f t="shared" si="5"/>
        <v/>
      </c>
    </row>
    <row r="46" spans="1:19" x14ac:dyDescent="0.25">
      <c r="A46" s="79">
        <v>32</v>
      </c>
      <c r="B46" s="80"/>
      <c r="C46" s="81"/>
      <c r="D46" s="82"/>
      <c r="E46" s="83"/>
      <c r="F46" s="84"/>
      <c r="G46" s="85"/>
      <c r="H46" s="84"/>
      <c r="I46" s="125"/>
      <c r="J46" s="125"/>
      <c r="K46" s="125"/>
      <c r="L46" s="86"/>
      <c r="M46" s="87"/>
      <c r="N46" s="85"/>
      <c r="O46" s="84"/>
      <c r="P46" s="24" t="str">
        <f t="shared" si="2"/>
        <v/>
      </c>
      <c r="Q46" s="25" t="str">
        <f t="shared" si="3"/>
        <v/>
      </c>
      <c r="R46" s="166" t="str">
        <f t="shared" si="4"/>
        <v/>
      </c>
      <c r="S46" s="162" t="str">
        <f t="shared" si="5"/>
        <v/>
      </c>
    </row>
    <row r="47" spans="1:19" x14ac:dyDescent="0.25">
      <c r="A47" s="79">
        <v>33</v>
      </c>
      <c r="B47" s="80"/>
      <c r="C47" s="81"/>
      <c r="D47" s="82"/>
      <c r="E47" s="83"/>
      <c r="F47" s="84"/>
      <c r="G47" s="85"/>
      <c r="H47" s="84"/>
      <c r="I47" s="125"/>
      <c r="J47" s="125"/>
      <c r="K47" s="125"/>
      <c r="L47" s="86"/>
      <c r="M47" s="87"/>
      <c r="N47" s="85"/>
      <c r="O47" s="84"/>
      <c r="P47" s="24" t="str">
        <f t="shared" si="2"/>
        <v/>
      </c>
      <c r="Q47" s="25" t="str">
        <f t="shared" si="3"/>
        <v/>
      </c>
      <c r="R47" s="166" t="str">
        <f t="shared" si="4"/>
        <v/>
      </c>
      <c r="S47" s="162" t="str">
        <f t="shared" si="5"/>
        <v/>
      </c>
    </row>
    <row r="48" spans="1:19" x14ac:dyDescent="0.25">
      <c r="A48" s="79">
        <v>34</v>
      </c>
      <c r="B48" s="80"/>
      <c r="C48" s="81"/>
      <c r="D48" s="82"/>
      <c r="E48" s="83"/>
      <c r="F48" s="84"/>
      <c r="G48" s="85"/>
      <c r="H48" s="84"/>
      <c r="I48" s="125"/>
      <c r="J48" s="125"/>
      <c r="K48" s="125"/>
      <c r="L48" s="86"/>
      <c r="M48" s="87"/>
      <c r="N48" s="85"/>
      <c r="O48" s="84"/>
      <c r="P48" s="24" t="str">
        <f t="shared" si="2"/>
        <v/>
      </c>
      <c r="Q48" s="25" t="str">
        <f t="shared" si="3"/>
        <v/>
      </c>
      <c r="R48" s="166" t="str">
        <f t="shared" si="4"/>
        <v/>
      </c>
      <c r="S48" s="162" t="str">
        <f t="shared" si="5"/>
        <v/>
      </c>
    </row>
    <row r="49" spans="1:19" ht="15.75" thickBot="1" x14ac:dyDescent="0.3">
      <c r="A49" s="88">
        <v>35</v>
      </c>
      <c r="B49" s="89"/>
      <c r="C49" s="90"/>
      <c r="D49" s="91"/>
      <c r="E49" s="92"/>
      <c r="F49" s="93"/>
      <c r="G49" s="94"/>
      <c r="H49" s="93"/>
      <c r="I49" s="126"/>
      <c r="J49" s="126"/>
      <c r="K49" s="126"/>
      <c r="L49" s="95"/>
      <c r="M49" s="96"/>
      <c r="N49" s="94"/>
      <c r="O49" s="93"/>
      <c r="P49" s="26" t="str">
        <f t="shared" si="2"/>
        <v/>
      </c>
      <c r="Q49" s="27" t="str">
        <f t="shared" si="3"/>
        <v/>
      </c>
      <c r="R49" s="167" t="str">
        <f t="shared" si="4"/>
        <v/>
      </c>
      <c r="S49" s="163" t="str">
        <f t="shared" si="5"/>
        <v/>
      </c>
    </row>
    <row r="50" spans="1:19" x14ac:dyDescent="0.25">
      <c r="A50" s="70">
        <v>36</v>
      </c>
      <c r="B50" s="71"/>
      <c r="C50" s="72"/>
      <c r="D50" s="73"/>
      <c r="E50" s="74"/>
      <c r="F50" s="75"/>
      <c r="G50" s="76"/>
      <c r="H50" s="75"/>
      <c r="I50" s="124"/>
      <c r="J50" s="124"/>
      <c r="K50" s="124"/>
      <c r="L50" s="77"/>
      <c r="M50" s="78"/>
      <c r="N50" s="76"/>
      <c r="O50" s="75"/>
      <c r="P50" s="22" t="str">
        <f t="shared" si="2"/>
        <v/>
      </c>
      <c r="Q50" s="23" t="str">
        <f t="shared" si="3"/>
        <v/>
      </c>
      <c r="R50" s="165" t="str">
        <f t="shared" si="4"/>
        <v/>
      </c>
      <c r="S50" s="161" t="str">
        <f t="shared" si="5"/>
        <v/>
      </c>
    </row>
    <row r="51" spans="1:19" x14ac:dyDescent="0.25">
      <c r="A51" s="79">
        <v>37</v>
      </c>
      <c r="B51" s="80"/>
      <c r="C51" s="81"/>
      <c r="D51" s="82"/>
      <c r="E51" s="83"/>
      <c r="F51" s="84"/>
      <c r="G51" s="85"/>
      <c r="H51" s="84"/>
      <c r="I51" s="125"/>
      <c r="J51" s="125"/>
      <c r="K51" s="125"/>
      <c r="L51" s="86"/>
      <c r="M51" s="87"/>
      <c r="N51" s="85"/>
      <c r="O51" s="84"/>
      <c r="P51" s="24" t="str">
        <f t="shared" si="2"/>
        <v/>
      </c>
      <c r="Q51" s="25" t="str">
        <f t="shared" si="3"/>
        <v/>
      </c>
      <c r="R51" s="166" t="str">
        <f t="shared" si="4"/>
        <v/>
      </c>
      <c r="S51" s="162" t="str">
        <f t="shared" si="5"/>
        <v/>
      </c>
    </row>
    <row r="52" spans="1:19" x14ac:dyDescent="0.25">
      <c r="A52" s="79">
        <v>38</v>
      </c>
      <c r="B52" s="80"/>
      <c r="C52" s="81"/>
      <c r="D52" s="82"/>
      <c r="E52" s="83"/>
      <c r="F52" s="84"/>
      <c r="G52" s="85"/>
      <c r="H52" s="84"/>
      <c r="I52" s="125"/>
      <c r="J52" s="125"/>
      <c r="K52" s="125"/>
      <c r="L52" s="86"/>
      <c r="M52" s="87"/>
      <c r="N52" s="85"/>
      <c r="O52" s="84"/>
      <c r="P52" s="24" t="str">
        <f t="shared" si="2"/>
        <v/>
      </c>
      <c r="Q52" s="25" t="str">
        <f t="shared" si="3"/>
        <v/>
      </c>
      <c r="R52" s="166" t="str">
        <f t="shared" si="4"/>
        <v/>
      </c>
      <c r="S52" s="162" t="str">
        <f t="shared" si="5"/>
        <v/>
      </c>
    </row>
    <row r="53" spans="1:19" x14ac:dyDescent="0.25">
      <c r="A53" s="79">
        <v>39</v>
      </c>
      <c r="B53" s="80"/>
      <c r="C53" s="81"/>
      <c r="D53" s="82"/>
      <c r="E53" s="83"/>
      <c r="F53" s="84"/>
      <c r="G53" s="85"/>
      <c r="H53" s="84"/>
      <c r="I53" s="125"/>
      <c r="J53" s="125"/>
      <c r="K53" s="125"/>
      <c r="L53" s="86"/>
      <c r="M53" s="87"/>
      <c r="N53" s="85"/>
      <c r="O53" s="84"/>
      <c r="P53" s="24" t="str">
        <f t="shared" si="2"/>
        <v/>
      </c>
      <c r="Q53" s="25" t="str">
        <f t="shared" si="3"/>
        <v/>
      </c>
      <c r="R53" s="166" t="str">
        <f t="shared" si="4"/>
        <v/>
      </c>
      <c r="S53" s="162" t="str">
        <f t="shared" si="5"/>
        <v/>
      </c>
    </row>
    <row r="54" spans="1:19" ht="15.75" thickBot="1" x14ac:dyDescent="0.3">
      <c r="A54" s="88">
        <v>40</v>
      </c>
      <c r="B54" s="89"/>
      <c r="C54" s="90"/>
      <c r="D54" s="91"/>
      <c r="E54" s="92"/>
      <c r="F54" s="93"/>
      <c r="G54" s="94"/>
      <c r="H54" s="93"/>
      <c r="I54" s="126"/>
      <c r="J54" s="126"/>
      <c r="K54" s="126"/>
      <c r="L54" s="95"/>
      <c r="M54" s="96"/>
      <c r="N54" s="94"/>
      <c r="O54" s="93"/>
      <c r="P54" s="26" t="str">
        <f t="shared" si="2"/>
        <v/>
      </c>
      <c r="Q54" s="27" t="str">
        <f t="shared" si="3"/>
        <v/>
      </c>
      <c r="R54" s="167" t="str">
        <f t="shared" si="4"/>
        <v/>
      </c>
      <c r="S54" s="163" t="str">
        <f t="shared" si="5"/>
        <v/>
      </c>
    </row>
    <row r="56" spans="1:19" x14ac:dyDescent="0.25">
      <c r="B56" s="9" t="s">
        <v>94</v>
      </c>
      <c r="D56" s="9" t="s">
        <v>90</v>
      </c>
    </row>
    <row r="57" spans="1:19" x14ac:dyDescent="0.25">
      <c r="B57" s="9">
        <v>1</v>
      </c>
      <c r="D57" s="9" t="s">
        <v>89</v>
      </c>
    </row>
    <row r="58" spans="1:19" x14ac:dyDescent="0.25">
      <c r="B58" s="9">
        <v>2</v>
      </c>
      <c r="D58" s="9" t="s">
        <v>91</v>
      </c>
    </row>
    <row r="59" spans="1:19" x14ac:dyDescent="0.25">
      <c r="A59" s="32"/>
      <c r="B59" s="9">
        <v>3</v>
      </c>
      <c r="D59" s="9" t="s">
        <v>115</v>
      </c>
    </row>
  </sheetData>
  <sheetProtection password="D2A5" sheet="1" objects="1" scenarios="1" formatColumns="0" formatRows="0"/>
  <conditionalFormatting sqref="E15:O54">
    <cfRule type="expression" dxfId="44" priority="5" stopIfTrue="1">
      <formula>E15&gt;E$11</formula>
    </cfRule>
  </conditionalFormatting>
  <conditionalFormatting sqref="N1 P1 D6 E5">
    <cfRule type="containsBlanks" dxfId="43" priority="4" stopIfTrue="1">
      <formula>LEN(TRIM(D1))=0</formula>
    </cfRule>
  </conditionalFormatting>
  <conditionalFormatting sqref="C15:C54">
    <cfRule type="expression" dxfId="42" priority="10">
      <formula>AND(SUM($D15:$O15)&lt;&gt;0,$C15="")</formula>
    </cfRule>
  </conditionalFormatting>
  <conditionalFormatting sqref="D15:O54">
    <cfRule type="expression" dxfId="41" priority="11" stopIfTrue="1">
      <formula>AND($B15&lt;&gt;"",$C15="да",$D15="")</formula>
    </cfRule>
    <cfRule type="expression" dxfId="40" priority="12" stopIfTrue="1">
      <formula>AND(SUM($D15)=0,COUNTA($E15:$O15)&gt;0)</formula>
    </cfRule>
  </conditionalFormatting>
  <dataValidations count="5">
    <dataValidation allowBlank="1" prompt="Укажите класс с литерой (если есть)" sqref="N1"/>
    <dataValidation allowBlank="1" showInputMessage="1" showErrorMessage="1" prompt="Укажите наименование образовательной организации, например, СОШ №3" sqref="P1"/>
    <dataValidation type="whole" allowBlank="1" showInputMessage="1" showErrorMessage="1" sqref="E15:O54">
      <formula1>0</formula1>
      <formula2>E$11</formula2>
    </dataValidation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$S$3:$S$9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0">
    <pageSetUpPr fitToPage="1"/>
  </sheetPr>
  <dimension ref="A1:S59"/>
  <sheetViews>
    <sheetView view="pageBreakPreview" zoomScale="90" zoomScaleSheetLayoutView="90" workbookViewId="0">
      <selection activeCell="R15" sqref="R15:R54"/>
    </sheetView>
  </sheetViews>
  <sheetFormatPr defaultRowHeight="15" x14ac:dyDescent="0.25"/>
  <cols>
    <col min="1" max="1" width="9.140625" style="9"/>
    <col min="2" max="2" width="19.140625" style="9" customWidth="1"/>
    <col min="3" max="3" width="8.28515625" style="9" hidden="1" customWidth="1"/>
    <col min="4" max="4" width="7.5703125" style="9" customWidth="1"/>
    <col min="5" max="15" width="6.140625" style="9" customWidth="1"/>
    <col min="16" max="16" width="6.5703125" style="9" customWidth="1"/>
    <col min="17" max="17" width="12.5703125" style="9" customWidth="1"/>
    <col min="18" max="18" width="17.7109375" style="9" customWidth="1"/>
    <col min="19" max="19" width="12.7109375" style="9" hidden="1" customWidth="1"/>
    <col min="20" max="16384" width="9.140625" style="9"/>
  </cols>
  <sheetData>
    <row r="1" spans="1:19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68" t="s">
        <v>135</v>
      </c>
      <c r="N1" s="100"/>
      <c r="O1" s="33" t="s">
        <v>16</v>
      </c>
      <c r="P1" s="101"/>
      <c r="R1" s="37" t="s">
        <v>0</v>
      </c>
    </row>
    <row r="2" spans="1:19" x14ac:dyDescent="0.25">
      <c r="A2" s="34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S2" s="9" t="s">
        <v>8</v>
      </c>
    </row>
    <row r="3" spans="1:19" x14ac:dyDescent="0.25">
      <c r="A3" s="33"/>
      <c r="B3" s="33"/>
      <c r="C3" s="35"/>
      <c r="D3" s="35" t="s">
        <v>5</v>
      </c>
      <c r="E3" s="36" t="s">
        <v>134</v>
      </c>
      <c r="F3" s="36"/>
      <c r="G3" s="36"/>
      <c r="H3" s="36"/>
      <c r="I3" s="122"/>
      <c r="J3" s="122"/>
      <c r="K3" s="122"/>
      <c r="L3" s="33"/>
      <c r="M3" s="33"/>
      <c r="N3" s="33"/>
      <c r="O3" s="33"/>
      <c r="P3" s="33"/>
      <c r="Q3" s="33"/>
      <c r="R3" s="33"/>
      <c r="S3" s="9" t="s">
        <v>24</v>
      </c>
    </row>
    <row r="4" spans="1:19" x14ac:dyDescent="0.25">
      <c r="A4" s="34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9" t="s">
        <v>109</v>
      </c>
    </row>
    <row r="5" spans="1:19" x14ac:dyDescent="0.25">
      <c r="A5" s="45"/>
      <c r="B5" s="45"/>
      <c r="C5" s="45"/>
      <c r="D5" s="35" t="s">
        <v>108</v>
      </c>
      <c r="E5" s="99"/>
      <c r="F5" s="36"/>
      <c r="G5" s="36"/>
      <c r="H5" s="36"/>
      <c r="I5" s="122"/>
      <c r="J5" s="122"/>
      <c r="K5" s="122"/>
      <c r="L5" s="33"/>
      <c r="M5" s="33"/>
      <c r="N5" s="33"/>
      <c r="O5" s="33"/>
      <c r="P5" s="11" t="s">
        <v>14</v>
      </c>
      <c r="Q5" s="11" t="s">
        <v>99</v>
      </c>
      <c r="S5" s="9" t="s">
        <v>110</v>
      </c>
    </row>
    <row r="6" spans="1:19" x14ac:dyDescent="0.25">
      <c r="A6" s="12"/>
      <c r="B6" s="60" t="s">
        <v>8</v>
      </c>
      <c r="D6" s="99"/>
      <c r="E6" s="10"/>
      <c r="F6" s="10"/>
      <c r="P6" s="13"/>
      <c r="Q6" s="13"/>
      <c r="S6" s="9" t="s">
        <v>111</v>
      </c>
    </row>
    <row r="7" spans="1:19" x14ac:dyDescent="0.25">
      <c r="A7" s="14"/>
      <c r="B7" s="9" t="s">
        <v>11</v>
      </c>
      <c r="P7" s="120">
        <v>10</v>
      </c>
      <c r="Q7" s="13" t="s">
        <v>100</v>
      </c>
      <c r="S7" s="9" t="s">
        <v>112</v>
      </c>
    </row>
    <row r="8" spans="1:19" x14ac:dyDescent="0.25">
      <c r="A8" s="14"/>
      <c r="B8" s="9" t="s">
        <v>15</v>
      </c>
      <c r="P8" s="120">
        <v>8</v>
      </c>
      <c r="Q8" s="13" t="s">
        <v>101</v>
      </c>
      <c r="S8" s="9" t="s">
        <v>113</v>
      </c>
    </row>
    <row r="9" spans="1:19" x14ac:dyDescent="0.25">
      <c r="A9" s="14"/>
      <c r="B9" s="16" t="s">
        <v>12</v>
      </c>
      <c r="P9" s="120">
        <v>5</v>
      </c>
      <c r="Q9" s="13" t="s">
        <v>102</v>
      </c>
      <c r="S9" s="9" t="s">
        <v>114</v>
      </c>
    </row>
    <row r="10" spans="1:19" x14ac:dyDescent="0.25">
      <c r="A10" s="14"/>
      <c r="B10" s="9" t="s">
        <v>83</v>
      </c>
      <c r="P10" s="15">
        <v>0</v>
      </c>
      <c r="Q10" s="13" t="s">
        <v>103</v>
      </c>
      <c r="R10" s="17"/>
      <c r="S10" s="17"/>
    </row>
    <row r="11" spans="1:19" x14ac:dyDescent="0.25">
      <c r="A11" s="12"/>
      <c r="B11" s="13"/>
      <c r="C11" s="13"/>
      <c r="D11" s="11" t="s">
        <v>13</v>
      </c>
      <c r="E11" s="51">
        <v>1</v>
      </c>
      <c r="F11" s="51">
        <v>1</v>
      </c>
      <c r="G11" s="51">
        <v>1</v>
      </c>
      <c r="H11" s="51">
        <v>1</v>
      </c>
      <c r="I11" s="51">
        <v>1</v>
      </c>
      <c r="J11" s="51">
        <v>1</v>
      </c>
      <c r="K11" s="51">
        <v>1</v>
      </c>
      <c r="L11" s="51">
        <v>1</v>
      </c>
      <c r="M11" s="51">
        <v>1</v>
      </c>
      <c r="N11" s="51">
        <v>1</v>
      </c>
      <c r="O11" s="51">
        <v>1</v>
      </c>
      <c r="R11" s="17"/>
      <c r="S11" s="18" t="s">
        <v>17</v>
      </c>
    </row>
    <row r="12" spans="1:19" x14ac:dyDescent="0.25">
      <c r="A12" s="12"/>
      <c r="B12" s="13"/>
      <c r="C12" s="13"/>
      <c r="D12" s="11" t="s">
        <v>116</v>
      </c>
      <c r="E12" s="52" t="str">
        <f t="shared" ref="E12:O12" si="0">IF(COUNTIF($D$15:$D$54,"&gt;0")=0,"",SUMIFS(E$15:E$54,$D$15:$D$54,"&gt;0")/COUNTIF($D$15:$D$54,"&gt;0"))</f>
        <v/>
      </c>
      <c r="F12" s="52" t="str">
        <f t="shared" si="0"/>
        <v/>
      </c>
      <c r="G12" s="52" t="str">
        <f t="shared" si="0"/>
        <v/>
      </c>
      <c r="H12" s="52" t="str">
        <f t="shared" si="0"/>
        <v/>
      </c>
      <c r="I12" s="52" t="str">
        <f t="shared" si="0"/>
        <v/>
      </c>
      <c r="J12" s="52" t="str">
        <f t="shared" si="0"/>
        <v/>
      </c>
      <c r="K12" s="52" t="str">
        <f t="shared" si="0"/>
        <v/>
      </c>
      <c r="L12" s="52" t="str">
        <f t="shared" si="0"/>
        <v/>
      </c>
      <c r="M12" s="52" t="str">
        <f t="shared" si="0"/>
        <v/>
      </c>
      <c r="N12" s="52" t="str">
        <f t="shared" si="0"/>
        <v/>
      </c>
      <c r="O12" s="52" t="str">
        <f t="shared" si="0"/>
        <v/>
      </c>
      <c r="R12" s="17"/>
      <c r="S12" s="18"/>
    </row>
    <row r="13" spans="1:19" ht="15.75" thickBot="1" x14ac:dyDescent="0.3">
      <c r="A13" s="12"/>
      <c r="B13" s="54"/>
      <c r="C13" s="54"/>
      <c r="D13" s="55" t="s">
        <v>117</v>
      </c>
      <c r="E13" s="53" t="str">
        <f>IF(COUNTIF($D$15:$D$54,"&gt;0")=0,"",E12/E11)</f>
        <v/>
      </c>
      <c r="F13" s="53" t="str">
        <f t="shared" ref="F13:N13" si="1">IF(COUNTIF($D$15:$D$54,"&gt;0")=0,"",F12/F11)</f>
        <v/>
      </c>
      <c r="G13" s="53" t="str">
        <f t="shared" si="1"/>
        <v/>
      </c>
      <c r="H13" s="53" t="str">
        <f t="shared" si="1"/>
        <v/>
      </c>
      <c r="I13" s="53" t="str">
        <f t="shared" si="1"/>
        <v/>
      </c>
      <c r="J13" s="53" t="str">
        <f t="shared" si="1"/>
        <v/>
      </c>
      <c r="K13" s="53" t="str">
        <f t="shared" si="1"/>
        <v/>
      </c>
      <c r="L13" s="53" t="str">
        <f t="shared" si="1"/>
        <v/>
      </c>
      <c r="M13" s="53" t="str">
        <f t="shared" si="1"/>
        <v/>
      </c>
      <c r="N13" s="53" t="str">
        <f t="shared" si="1"/>
        <v/>
      </c>
      <c r="O13" s="53" t="str">
        <f>IF(COUNTIF($D$15:$D$54,"&gt;0")=0,"",O12/O11)</f>
        <v/>
      </c>
      <c r="R13" s="17"/>
      <c r="S13" s="18"/>
    </row>
    <row r="14" spans="1:19" ht="60.75" thickBot="1" x14ac:dyDescent="0.3">
      <c r="A14" s="56" t="s">
        <v>1</v>
      </c>
      <c r="B14" s="57" t="s">
        <v>2</v>
      </c>
      <c r="C14" s="58" t="s">
        <v>10</v>
      </c>
      <c r="D14" s="59" t="s">
        <v>3</v>
      </c>
      <c r="E14" s="46">
        <v>1</v>
      </c>
      <c r="F14" s="47">
        <v>2</v>
      </c>
      <c r="G14" s="48">
        <v>3</v>
      </c>
      <c r="H14" s="47">
        <v>4</v>
      </c>
      <c r="I14" s="123">
        <v>5</v>
      </c>
      <c r="J14" s="123">
        <v>6</v>
      </c>
      <c r="K14" s="123">
        <v>7</v>
      </c>
      <c r="L14" s="49">
        <v>8</v>
      </c>
      <c r="M14" s="50">
        <v>9</v>
      </c>
      <c r="N14" s="48">
        <v>10</v>
      </c>
      <c r="O14" s="47">
        <v>11</v>
      </c>
      <c r="P14" s="19" t="s">
        <v>4</v>
      </c>
      <c r="Q14" s="20" t="str">
        <f>Q5</f>
        <v>Оценка</v>
      </c>
      <c r="R14" s="164" t="s">
        <v>93</v>
      </c>
      <c r="S14" s="21" t="s">
        <v>92</v>
      </c>
    </row>
    <row r="15" spans="1:19" x14ac:dyDescent="0.25">
      <c r="A15" s="70">
        <v>1</v>
      </c>
      <c r="B15" s="71"/>
      <c r="C15" s="72"/>
      <c r="D15" s="73"/>
      <c r="E15" s="74"/>
      <c r="F15" s="75"/>
      <c r="G15" s="76"/>
      <c r="H15" s="75"/>
      <c r="I15" s="124"/>
      <c r="J15" s="124"/>
      <c r="K15" s="124"/>
      <c r="L15" s="77"/>
      <c r="M15" s="78"/>
      <c r="N15" s="76"/>
      <c r="O15" s="75"/>
      <c r="P15" s="22" t="str">
        <f t="shared" ref="P15:P54" si="2">IF(SUM(D15)&gt;0,SUM(E15:O15),"")</f>
        <v/>
      </c>
      <c r="Q15" s="23" t="str">
        <f t="shared" ref="Q15:Q54" si="3">IF(SUM(D15)&gt;0,IF(P15&gt;=$P$7,$Q$7,IF(P15&gt;=$P$8,$Q$8,IF(P15&gt;=$P$9,$Q$9,$Q$10))),"")</f>
        <v/>
      </c>
      <c r="R15" s="165" t="str">
        <f>IF(B15="","",IF(AND(SUM($D15)=0,COUNTA($E15:$O15)&gt;0),$D$57,IF(OR(E15&gt;E$11,F15&gt;F$11,G15&gt;G$11,H15&gt;H$11,I15&gt;I$11,J15&gt;J$11,K15&gt;K$11,L15&gt;L$11,M15&gt;M$11,N15&gt;N$11,O15&gt;O$11),$D$58,IF(AND($D15="",$C15="да"),$D$59,"нет"))))</f>
        <v/>
      </c>
      <c r="S15" s="161" t="str">
        <f>IF(R15="","",IF(R15="нет",0,1))</f>
        <v/>
      </c>
    </row>
    <row r="16" spans="1:19" x14ac:dyDescent="0.25">
      <c r="A16" s="79">
        <v>2</v>
      </c>
      <c r="B16" s="80"/>
      <c r="C16" s="81"/>
      <c r="D16" s="82"/>
      <c r="E16" s="83"/>
      <c r="F16" s="84"/>
      <c r="G16" s="85"/>
      <c r="H16" s="84"/>
      <c r="I16" s="125"/>
      <c r="J16" s="125"/>
      <c r="K16" s="125"/>
      <c r="L16" s="86"/>
      <c r="M16" s="87"/>
      <c r="N16" s="85"/>
      <c r="O16" s="84"/>
      <c r="P16" s="24" t="str">
        <f t="shared" si="2"/>
        <v/>
      </c>
      <c r="Q16" s="25" t="str">
        <f t="shared" si="3"/>
        <v/>
      </c>
      <c r="R16" s="166" t="str">
        <f t="shared" ref="R16:R54" si="4">IF(B16="","",IF(AND(SUM($D16)=0,COUNTA($E16:$O16)&gt;0),$D$57,IF(OR(E16&gt;E$11,F16&gt;F$11,G16&gt;G$11,H16&gt;H$11,I16&gt;I$11,J16&gt;J$11,K16&gt;K$11,L16&gt;L$11,M16&gt;M$11,N16&gt;N$11,O16&gt;O$11),$D$58,IF(AND($D16="",$C16="да"),$D$59,"нет"))))</f>
        <v/>
      </c>
      <c r="S16" s="162" t="str">
        <f t="shared" ref="S16:S54" si="5">IF(R16="","",IF(R16="нет",0,1))</f>
        <v/>
      </c>
    </row>
    <row r="17" spans="1:19" x14ac:dyDescent="0.25">
      <c r="A17" s="79">
        <v>3</v>
      </c>
      <c r="B17" s="80"/>
      <c r="C17" s="81"/>
      <c r="D17" s="82"/>
      <c r="E17" s="83"/>
      <c r="F17" s="84"/>
      <c r="G17" s="85"/>
      <c r="H17" s="84"/>
      <c r="I17" s="125"/>
      <c r="J17" s="125"/>
      <c r="K17" s="125"/>
      <c r="L17" s="86"/>
      <c r="M17" s="87"/>
      <c r="N17" s="85"/>
      <c r="O17" s="84"/>
      <c r="P17" s="24" t="str">
        <f t="shared" si="2"/>
        <v/>
      </c>
      <c r="Q17" s="25" t="str">
        <f t="shared" si="3"/>
        <v/>
      </c>
      <c r="R17" s="166" t="str">
        <f t="shared" si="4"/>
        <v/>
      </c>
      <c r="S17" s="162" t="str">
        <f t="shared" si="5"/>
        <v/>
      </c>
    </row>
    <row r="18" spans="1:19" x14ac:dyDescent="0.25">
      <c r="A18" s="79">
        <v>4</v>
      </c>
      <c r="B18" s="80"/>
      <c r="C18" s="81"/>
      <c r="D18" s="82"/>
      <c r="E18" s="83"/>
      <c r="F18" s="84"/>
      <c r="G18" s="85"/>
      <c r="H18" s="84"/>
      <c r="I18" s="125"/>
      <c r="J18" s="125"/>
      <c r="K18" s="125"/>
      <c r="L18" s="86"/>
      <c r="M18" s="87"/>
      <c r="N18" s="85"/>
      <c r="O18" s="84"/>
      <c r="P18" s="24" t="str">
        <f t="shared" si="2"/>
        <v/>
      </c>
      <c r="Q18" s="25" t="str">
        <f t="shared" si="3"/>
        <v/>
      </c>
      <c r="R18" s="166" t="str">
        <f t="shared" si="4"/>
        <v/>
      </c>
      <c r="S18" s="162" t="str">
        <f t="shared" si="5"/>
        <v/>
      </c>
    </row>
    <row r="19" spans="1:19" ht="15.75" thickBot="1" x14ac:dyDescent="0.3">
      <c r="A19" s="88">
        <v>5</v>
      </c>
      <c r="B19" s="89"/>
      <c r="C19" s="90"/>
      <c r="D19" s="91"/>
      <c r="E19" s="92"/>
      <c r="F19" s="93"/>
      <c r="G19" s="94"/>
      <c r="H19" s="93"/>
      <c r="I19" s="126"/>
      <c r="J19" s="126"/>
      <c r="K19" s="126"/>
      <c r="L19" s="95"/>
      <c r="M19" s="96"/>
      <c r="N19" s="94"/>
      <c r="O19" s="93"/>
      <c r="P19" s="26" t="str">
        <f t="shared" si="2"/>
        <v/>
      </c>
      <c r="Q19" s="27" t="str">
        <f t="shared" si="3"/>
        <v/>
      </c>
      <c r="R19" s="167" t="str">
        <f t="shared" si="4"/>
        <v/>
      </c>
      <c r="S19" s="163" t="str">
        <f t="shared" si="5"/>
        <v/>
      </c>
    </row>
    <row r="20" spans="1:19" x14ac:dyDescent="0.25">
      <c r="A20" s="97">
        <v>6</v>
      </c>
      <c r="B20" s="71"/>
      <c r="C20" s="72"/>
      <c r="D20" s="73"/>
      <c r="E20" s="74"/>
      <c r="F20" s="75"/>
      <c r="G20" s="76"/>
      <c r="H20" s="75"/>
      <c r="I20" s="124"/>
      <c r="J20" s="124"/>
      <c r="K20" s="124"/>
      <c r="L20" s="77"/>
      <c r="M20" s="78"/>
      <c r="N20" s="76"/>
      <c r="O20" s="75"/>
      <c r="P20" s="28" t="str">
        <f t="shared" si="2"/>
        <v/>
      </c>
      <c r="Q20" s="29" t="str">
        <f t="shared" si="3"/>
        <v/>
      </c>
      <c r="R20" s="165" t="str">
        <f t="shared" si="4"/>
        <v/>
      </c>
      <c r="S20" s="161" t="str">
        <f t="shared" si="5"/>
        <v/>
      </c>
    </row>
    <row r="21" spans="1:19" x14ac:dyDescent="0.25">
      <c r="A21" s="79">
        <v>7</v>
      </c>
      <c r="B21" s="80"/>
      <c r="C21" s="81"/>
      <c r="D21" s="82"/>
      <c r="E21" s="83"/>
      <c r="F21" s="84"/>
      <c r="G21" s="85"/>
      <c r="H21" s="84"/>
      <c r="I21" s="125"/>
      <c r="J21" s="125"/>
      <c r="K21" s="125"/>
      <c r="L21" s="86"/>
      <c r="M21" s="87"/>
      <c r="N21" s="85"/>
      <c r="O21" s="84"/>
      <c r="P21" s="24" t="str">
        <f t="shared" si="2"/>
        <v/>
      </c>
      <c r="Q21" s="25" t="str">
        <f t="shared" si="3"/>
        <v/>
      </c>
      <c r="R21" s="166" t="str">
        <f t="shared" si="4"/>
        <v/>
      </c>
      <c r="S21" s="162" t="str">
        <f t="shared" si="5"/>
        <v/>
      </c>
    </row>
    <row r="22" spans="1:19" x14ac:dyDescent="0.25">
      <c r="A22" s="79">
        <v>8</v>
      </c>
      <c r="B22" s="80"/>
      <c r="C22" s="81"/>
      <c r="D22" s="82"/>
      <c r="E22" s="83"/>
      <c r="F22" s="84"/>
      <c r="G22" s="85"/>
      <c r="H22" s="84"/>
      <c r="I22" s="125"/>
      <c r="J22" s="125"/>
      <c r="K22" s="125"/>
      <c r="L22" s="86"/>
      <c r="M22" s="87"/>
      <c r="N22" s="85"/>
      <c r="O22" s="84"/>
      <c r="P22" s="24" t="str">
        <f t="shared" si="2"/>
        <v/>
      </c>
      <c r="Q22" s="25" t="str">
        <f t="shared" si="3"/>
        <v/>
      </c>
      <c r="R22" s="166" t="str">
        <f t="shared" si="4"/>
        <v/>
      </c>
      <c r="S22" s="162" t="str">
        <f t="shared" si="5"/>
        <v/>
      </c>
    </row>
    <row r="23" spans="1:19" x14ac:dyDescent="0.25">
      <c r="A23" s="79">
        <v>9</v>
      </c>
      <c r="B23" s="80"/>
      <c r="C23" s="81"/>
      <c r="D23" s="82"/>
      <c r="E23" s="83"/>
      <c r="F23" s="84"/>
      <c r="G23" s="85"/>
      <c r="H23" s="84"/>
      <c r="I23" s="125"/>
      <c r="J23" s="125"/>
      <c r="K23" s="125"/>
      <c r="L23" s="86"/>
      <c r="M23" s="87"/>
      <c r="N23" s="85"/>
      <c r="O23" s="84"/>
      <c r="P23" s="24" t="str">
        <f t="shared" si="2"/>
        <v/>
      </c>
      <c r="Q23" s="25" t="str">
        <f t="shared" si="3"/>
        <v/>
      </c>
      <c r="R23" s="166" t="str">
        <f t="shared" si="4"/>
        <v/>
      </c>
      <c r="S23" s="162" t="str">
        <f t="shared" si="5"/>
        <v/>
      </c>
    </row>
    <row r="24" spans="1:19" ht="15.75" thickBot="1" x14ac:dyDescent="0.3">
      <c r="A24" s="98">
        <v>10</v>
      </c>
      <c r="B24" s="89"/>
      <c r="C24" s="90"/>
      <c r="D24" s="91"/>
      <c r="E24" s="92"/>
      <c r="F24" s="93"/>
      <c r="G24" s="94"/>
      <c r="H24" s="93"/>
      <c r="I24" s="126"/>
      <c r="J24" s="126"/>
      <c r="K24" s="126"/>
      <c r="L24" s="95"/>
      <c r="M24" s="96"/>
      <c r="N24" s="94"/>
      <c r="O24" s="93"/>
      <c r="P24" s="30" t="str">
        <f t="shared" si="2"/>
        <v/>
      </c>
      <c r="Q24" s="31" t="str">
        <f t="shared" si="3"/>
        <v/>
      </c>
      <c r="R24" s="167" t="str">
        <f t="shared" si="4"/>
        <v/>
      </c>
      <c r="S24" s="163" t="str">
        <f t="shared" si="5"/>
        <v/>
      </c>
    </row>
    <row r="25" spans="1:19" x14ac:dyDescent="0.25">
      <c r="A25" s="70">
        <v>11</v>
      </c>
      <c r="B25" s="71"/>
      <c r="C25" s="72"/>
      <c r="D25" s="73"/>
      <c r="E25" s="74"/>
      <c r="F25" s="75"/>
      <c r="G25" s="76"/>
      <c r="H25" s="75"/>
      <c r="I25" s="124"/>
      <c r="J25" s="124"/>
      <c r="K25" s="124"/>
      <c r="L25" s="77"/>
      <c r="M25" s="78"/>
      <c r="N25" s="76"/>
      <c r="O25" s="75"/>
      <c r="P25" s="22" t="str">
        <f t="shared" si="2"/>
        <v/>
      </c>
      <c r="Q25" s="23" t="str">
        <f t="shared" si="3"/>
        <v/>
      </c>
      <c r="R25" s="165" t="str">
        <f t="shared" si="4"/>
        <v/>
      </c>
      <c r="S25" s="161" t="str">
        <f t="shared" si="5"/>
        <v/>
      </c>
    </row>
    <row r="26" spans="1:19" x14ac:dyDescent="0.25">
      <c r="A26" s="79">
        <v>12</v>
      </c>
      <c r="B26" s="80"/>
      <c r="C26" s="81"/>
      <c r="D26" s="82"/>
      <c r="E26" s="83"/>
      <c r="F26" s="84"/>
      <c r="G26" s="85"/>
      <c r="H26" s="84"/>
      <c r="I26" s="125"/>
      <c r="J26" s="125"/>
      <c r="K26" s="125"/>
      <c r="L26" s="86"/>
      <c r="M26" s="87"/>
      <c r="N26" s="85"/>
      <c r="O26" s="84"/>
      <c r="P26" s="24" t="str">
        <f t="shared" si="2"/>
        <v/>
      </c>
      <c r="Q26" s="25" t="str">
        <f t="shared" si="3"/>
        <v/>
      </c>
      <c r="R26" s="166" t="str">
        <f t="shared" si="4"/>
        <v/>
      </c>
      <c r="S26" s="162" t="str">
        <f t="shared" si="5"/>
        <v/>
      </c>
    </row>
    <row r="27" spans="1:19" x14ac:dyDescent="0.25">
      <c r="A27" s="79">
        <v>13</v>
      </c>
      <c r="B27" s="80"/>
      <c r="C27" s="81"/>
      <c r="D27" s="82"/>
      <c r="E27" s="83"/>
      <c r="F27" s="84"/>
      <c r="G27" s="85"/>
      <c r="H27" s="84"/>
      <c r="I27" s="125"/>
      <c r="J27" s="125"/>
      <c r="K27" s="125"/>
      <c r="L27" s="86"/>
      <c r="M27" s="87"/>
      <c r="N27" s="85"/>
      <c r="O27" s="84"/>
      <c r="P27" s="24" t="str">
        <f t="shared" si="2"/>
        <v/>
      </c>
      <c r="Q27" s="25" t="str">
        <f t="shared" si="3"/>
        <v/>
      </c>
      <c r="R27" s="166" t="str">
        <f t="shared" si="4"/>
        <v/>
      </c>
      <c r="S27" s="162" t="str">
        <f t="shared" si="5"/>
        <v/>
      </c>
    </row>
    <row r="28" spans="1:19" x14ac:dyDescent="0.25">
      <c r="A28" s="79">
        <v>14</v>
      </c>
      <c r="B28" s="80"/>
      <c r="C28" s="81"/>
      <c r="D28" s="82"/>
      <c r="E28" s="83"/>
      <c r="F28" s="84"/>
      <c r="G28" s="85"/>
      <c r="H28" s="84"/>
      <c r="I28" s="125"/>
      <c r="J28" s="125"/>
      <c r="K28" s="125"/>
      <c r="L28" s="86"/>
      <c r="M28" s="87"/>
      <c r="N28" s="85"/>
      <c r="O28" s="84"/>
      <c r="P28" s="24" t="str">
        <f t="shared" si="2"/>
        <v/>
      </c>
      <c r="Q28" s="25" t="str">
        <f t="shared" si="3"/>
        <v/>
      </c>
      <c r="R28" s="166" t="str">
        <f t="shared" si="4"/>
        <v/>
      </c>
      <c r="S28" s="162" t="str">
        <f t="shared" si="5"/>
        <v/>
      </c>
    </row>
    <row r="29" spans="1:19" ht="15.75" thickBot="1" x14ac:dyDescent="0.3">
      <c r="A29" s="88">
        <v>15</v>
      </c>
      <c r="B29" s="89"/>
      <c r="C29" s="90"/>
      <c r="D29" s="91"/>
      <c r="E29" s="92"/>
      <c r="F29" s="93"/>
      <c r="G29" s="94"/>
      <c r="H29" s="93"/>
      <c r="I29" s="126"/>
      <c r="J29" s="126"/>
      <c r="K29" s="126"/>
      <c r="L29" s="95"/>
      <c r="M29" s="96"/>
      <c r="N29" s="94"/>
      <c r="O29" s="93"/>
      <c r="P29" s="26" t="str">
        <f t="shared" si="2"/>
        <v/>
      </c>
      <c r="Q29" s="27" t="str">
        <f t="shared" si="3"/>
        <v/>
      </c>
      <c r="R29" s="167" t="str">
        <f t="shared" si="4"/>
        <v/>
      </c>
      <c r="S29" s="163" t="str">
        <f t="shared" si="5"/>
        <v/>
      </c>
    </row>
    <row r="30" spans="1:19" x14ac:dyDescent="0.25">
      <c r="A30" s="97">
        <v>16</v>
      </c>
      <c r="B30" s="71"/>
      <c r="C30" s="72"/>
      <c r="D30" s="73"/>
      <c r="E30" s="74"/>
      <c r="F30" s="75"/>
      <c r="G30" s="76"/>
      <c r="H30" s="75"/>
      <c r="I30" s="124"/>
      <c r="J30" s="124"/>
      <c r="K30" s="124"/>
      <c r="L30" s="77"/>
      <c r="M30" s="78"/>
      <c r="N30" s="76"/>
      <c r="O30" s="75"/>
      <c r="P30" s="28" t="str">
        <f t="shared" si="2"/>
        <v/>
      </c>
      <c r="Q30" s="29" t="str">
        <f t="shared" si="3"/>
        <v/>
      </c>
      <c r="R30" s="165" t="str">
        <f t="shared" si="4"/>
        <v/>
      </c>
      <c r="S30" s="161" t="str">
        <f t="shared" si="5"/>
        <v/>
      </c>
    </row>
    <row r="31" spans="1:19" x14ac:dyDescent="0.25">
      <c r="A31" s="79">
        <v>17</v>
      </c>
      <c r="B31" s="80"/>
      <c r="C31" s="81"/>
      <c r="D31" s="82"/>
      <c r="E31" s="83"/>
      <c r="F31" s="84"/>
      <c r="G31" s="85"/>
      <c r="H31" s="84"/>
      <c r="I31" s="125"/>
      <c r="J31" s="125"/>
      <c r="K31" s="125"/>
      <c r="L31" s="86"/>
      <c r="M31" s="87"/>
      <c r="N31" s="85"/>
      <c r="O31" s="84"/>
      <c r="P31" s="24" t="str">
        <f t="shared" si="2"/>
        <v/>
      </c>
      <c r="Q31" s="25" t="str">
        <f t="shared" si="3"/>
        <v/>
      </c>
      <c r="R31" s="166" t="str">
        <f t="shared" si="4"/>
        <v/>
      </c>
      <c r="S31" s="162" t="str">
        <f t="shared" si="5"/>
        <v/>
      </c>
    </row>
    <row r="32" spans="1:19" x14ac:dyDescent="0.25">
      <c r="A32" s="79">
        <v>18</v>
      </c>
      <c r="B32" s="80"/>
      <c r="C32" s="81"/>
      <c r="D32" s="82"/>
      <c r="E32" s="83"/>
      <c r="F32" s="84"/>
      <c r="G32" s="85"/>
      <c r="H32" s="84"/>
      <c r="I32" s="125"/>
      <c r="J32" s="125"/>
      <c r="K32" s="125"/>
      <c r="L32" s="86"/>
      <c r="M32" s="87"/>
      <c r="N32" s="85"/>
      <c r="O32" s="84"/>
      <c r="P32" s="24" t="str">
        <f t="shared" si="2"/>
        <v/>
      </c>
      <c r="Q32" s="25" t="str">
        <f t="shared" si="3"/>
        <v/>
      </c>
      <c r="R32" s="166" t="str">
        <f t="shared" si="4"/>
        <v/>
      </c>
      <c r="S32" s="162" t="str">
        <f t="shared" si="5"/>
        <v/>
      </c>
    </row>
    <row r="33" spans="1:19" x14ac:dyDescent="0.25">
      <c r="A33" s="79">
        <v>19</v>
      </c>
      <c r="B33" s="80"/>
      <c r="C33" s="81"/>
      <c r="D33" s="82"/>
      <c r="E33" s="83"/>
      <c r="F33" s="84"/>
      <c r="G33" s="85"/>
      <c r="H33" s="84"/>
      <c r="I33" s="125"/>
      <c r="J33" s="125"/>
      <c r="K33" s="125"/>
      <c r="L33" s="86"/>
      <c r="M33" s="87"/>
      <c r="N33" s="85"/>
      <c r="O33" s="84"/>
      <c r="P33" s="24" t="str">
        <f t="shared" si="2"/>
        <v/>
      </c>
      <c r="Q33" s="25" t="str">
        <f t="shared" si="3"/>
        <v/>
      </c>
      <c r="R33" s="166" t="str">
        <f t="shared" si="4"/>
        <v/>
      </c>
      <c r="S33" s="162" t="str">
        <f t="shared" si="5"/>
        <v/>
      </c>
    </row>
    <row r="34" spans="1:19" ht="15.75" thickBot="1" x14ac:dyDescent="0.3">
      <c r="A34" s="98">
        <v>20</v>
      </c>
      <c r="B34" s="89"/>
      <c r="C34" s="90"/>
      <c r="D34" s="91"/>
      <c r="E34" s="92"/>
      <c r="F34" s="93"/>
      <c r="G34" s="94"/>
      <c r="H34" s="93"/>
      <c r="I34" s="126"/>
      <c r="J34" s="126"/>
      <c r="K34" s="126"/>
      <c r="L34" s="95"/>
      <c r="M34" s="96"/>
      <c r="N34" s="94"/>
      <c r="O34" s="93"/>
      <c r="P34" s="30" t="str">
        <f t="shared" si="2"/>
        <v/>
      </c>
      <c r="Q34" s="31" t="str">
        <f t="shared" si="3"/>
        <v/>
      </c>
      <c r="R34" s="167" t="str">
        <f t="shared" si="4"/>
        <v/>
      </c>
      <c r="S34" s="163" t="str">
        <f t="shared" si="5"/>
        <v/>
      </c>
    </row>
    <row r="35" spans="1:19" x14ac:dyDescent="0.25">
      <c r="A35" s="70">
        <v>21</v>
      </c>
      <c r="B35" s="71"/>
      <c r="C35" s="72"/>
      <c r="D35" s="73"/>
      <c r="E35" s="74"/>
      <c r="F35" s="75"/>
      <c r="G35" s="76"/>
      <c r="H35" s="75"/>
      <c r="I35" s="124"/>
      <c r="J35" s="124"/>
      <c r="K35" s="124"/>
      <c r="L35" s="77"/>
      <c r="M35" s="78"/>
      <c r="N35" s="76"/>
      <c r="O35" s="75"/>
      <c r="P35" s="22" t="str">
        <f t="shared" si="2"/>
        <v/>
      </c>
      <c r="Q35" s="23" t="str">
        <f t="shared" si="3"/>
        <v/>
      </c>
      <c r="R35" s="165" t="str">
        <f t="shared" si="4"/>
        <v/>
      </c>
      <c r="S35" s="161" t="str">
        <f t="shared" si="5"/>
        <v/>
      </c>
    </row>
    <row r="36" spans="1:19" x14ac:dyDescent="0.25">
      <c r="A36" s="79">
        <v>22</v>
      </c>
      <c r="B36" s="80"/>
      <c r="C36" s="81"/>
      <c r="D36" s="82"/>
      <c r="E36" s="83"/>
      <c r="F36" s="84"/>
      <c r="G36" s="85"/>
      <c r="H36" s="84"/>
      <c r="I36" s="125"/>
      <c r="J36" s="125"/>
      <c r="K36" s="125"/>
      <c r="L36" s="86"/>
      <c r="M36" s="87"/>
      <c r="N36" s="85"/>
      <c r="O36" s="84"/>
      <c r="P36" s="24" t="str">
        <f t="shared" si="2"/>
        <v/>
      </c>
      <c r="Q36" s="25" t="str">
        <f t="shared" si="3"/>
        <v/>
      </c>
      <c r="R36" s="166" t="str">
        <f t="shared" si="4"/>
        <v/>
      </c>
      <c r="S36" s="162" t="str">
        <f t="shared" si="5"/>
        <v/>
      </c>
    </row>
    <row r="37" spans="1:19" x14ac:dyDescent="0.25">
      <c r="A37" s="79">
        <v>23</v>
      </c>
      <c r="B37" s="80"/>
      <c r="C37" s="81"/>
      <c r="D37" s="82"/>
      <c r="E37" s="83"/>
      <c r="F37" s="84"/>
      <c r="G37" s="85"/>
      <c r="H37" s="84"/>
      <c r="I37" s="125"/>
      <c r="J37" s="125"/>
      <c r="K37" s="125"/>
      <c r="L37" s="86"/>
      <c r="M37" s="87"/>
      <c r="N37" s="85"/>
      <c r="O37" s="84"/>
      <c r="P37" s="24" t="str">
        <f t="shared" si="2"/>
        <v/>
      </c>
      <c r="Q37" s="25" t="str">
        <f t="shared" si="3"/>
        <v/>
      </c>
      <c r="R37" s="166" t="str">
        <f t="shared" si="4"/>
        <v/>
      </c>
      <c r="S37" s="162" t="str">
        <f t="shared" si="5"/>
        <v/>
      </c>
    </row>
    <row r="38" spans="1:19" x14ac:dyDescent="0.25">
      <c r="A38" s="79">
        <v>24</v>
      </c>
      <c r="B38" s="80"/>
      <c r="C38" s="81"/>
      <c r="D38" s="82"/>
      <c r="E38" s="83"/>
      <c r="F38" s="84"/>
      <c r="G38" s="85"/>
      <c r="H38" s="84"/>
      <c r="I38" s="125"/>
      <c r="J38" s="125"/>
      <c r="K38" s="125"/>
      <c r="L38" s="86"/>
      <c r="M38" s="87"/>
      <c r="N38" s="85"/>
      <c r="O38" s="84"/>
      <c r="P38" s="24" t="str">
        <f t="shared" si="2"/>
        <v/>
      </c>
      <c r="Q38" s="25" t="str">
        <f t="shared" si="3"/>
        <v/>
      </c>
      <c r="R38" s="166" t="str">
        <f t="shared" si="4"/>
        <v/>
      </c>
      <c r="S38" s="162" t="str">
        <f t="shared" si="5"/>
        <v/>
      </c>
    </row>
    <row r="39" spans="1:19" ht="15.75" thickBot="1" x14ac:dyDescent="0.3">
      <c r="A39" s="88">
        <v>25</v>
      </c>
      <c r="B39" s="89"/>
      <c r="C39" s="90"/>
      <c r="D39" s="91"/>
      <c r="E39" s="92"/>
      <c r="F39" s="93"/>
      <c r="G39" s="94"/>
      <c r="H39" s="93"/>
      <c r="I39" s="126"/>
      <c r="J39" s="126"/>
      <c r="K39" s="126"/>
      <c r="L39" s="95"/>
      <c r="M39" s="96"/>
      <c r="N39" s="94"/>
      <c r="O39" s="93"/>
      <c r="P39" s="26" t="str">
        <f t="shared" si="2"/>
        <v/>
      </c>
      <c r="Q39" s="27" t="str">
        <f t="shared" si="3"/>
        <v/>
      </c>
      <c r="R39" s="167" t="str">
        <f t="shared" si="4"/>
        <v/>
      </c>
      <c r="S39" s="163" t="str">
        <f t="shared" si="5"/>
        <v/>
      </c>
    </row>
    <row r="40" spans="1:19" x14ac:dyDescent="0.25">
      <c r="A40" s="70">
        <v>26</v>
      </c>
      <c r="B40" s="71"/>
      <c r="C40" s="72"/>
      <c r="D40" s="73"/>
      <c r="E40" s="74"/>
      <c r="F40" s="75"/>
      <c r="G40" s="76"/>
      <c r="H40" s="75"/>
      <c r="I40" s="124"/>
      <c r="J40" s="124"/>
      <c r="K40" s="124"/>
      <c r="L40" s="77"/>
      <c r="M40" s="78"/>
      <c r="N40" s="76"/>
      <c r="O40" s="75"/>
      <c r="P40" s="22" t="str">
        <f t="shared" si="2"/>
        <v/>
      </c>
      <c r="Q40" s="23" t="str">
        <f t="shared" si="3"/>
        <v/>
      </c>
      <c r="R40" s="165" t="str">
        <f t="shared" si="4"/>
        <v/>
      </c>
      <c r="S40" s="161" t="str">
        <f t="shared" si="5"/>
        <v/>
      </c>
    </row>
    <row r="41" spans="1:19" x14ac:dyDescent="0.25">
      <c r="A41" s="79">
        <v>27</v>
      </c>
      <c r="B41" s="80"/>
      <c r="C41" s="81"/>
      <c r="D41" s="82"/>
      <c r="E41" s="83"/>
      <c r="F41" s="84"/>
      <c r="G41" s="85"/>
      <c r="H41" s="84"/>
      <c r="I41" s="125"/>
      <c r="J41" s="125"/>
      <c r="K41" s="125"/>
      <c r="L41" s="86"/>
      <c r="M41" s="87"/>
      <c r="N41" s="85"/>
      <c r="O41" s="84"/>
      <c r="P41" s="24" t="str">
        <f t="shared" si="2"/>
        <v/>
      </c>
      <c r="Q41" s="25" t="str">
        <f t="shared" si="3"/>
        <v/>
      </c>
      <c r="R41" s="166" t="str">
        <f t="shared" si="4"/>
        <v/>
      </c>
      <c r="S41" s="162" t="str">
        <f t="shared" si="5"/>
        <v/>
      </c>
    </row>
    <row r="42" spans="1:19" x14ac:dyDescent="0.25">
      <c r="A42" s="79">
        <v>28</v>
      </c>
      <c r="B42" s="80"/>
      <c r="C42" s="81"/>
      <c r="D42" s="82"/>
      <c r="E42" s="83"/>
      <c r="F42" s="84"/>
      <c r="G42" s="85"/>
      <c r="H42" s="84"/>
      <c r="I42" s="125"/>
      <c r="J42" s="125"/>
      <c r="K42" s="125"/>
      <c r="L42" s="86"/>
      <c r="M42" s="87"/>
      <c r="N42" s="85"/>
      <c r="O42" s="84"/>
      <c r="P42" s="24" t="str">
        <f t="shared" si="2"/>
        <v/>
      </c>
      <c r="Q42" s="25" t="str">
        <f t="shared" si="3"/>
        <v/>
      </c>
      <c r="R42" s="166" t="str">
        <f t="shared" si="4"/>
        <v/>
      </c>
      <c r="S42" s="162" t="str">
        <f t="shared" si="5"/>
        <v/>
      </c>
    </row>
    <row r="43" spans="1:19" x14ac:dyDescent="0.25">
      <c r="A43" s="79">
        <v>29</v>
      </c>
      <c r="B43" s="80"/>
      <c r="C43" s="81"/>
      <c r="D43" s="82"/>
      <c r="E43" s="83"/>
      <c r="F43" s="84"/>
      <c r="G43" s="85"/>
      <c r="H43" s="84"/>
      <c r="I43" s="125"/>
      <c r="J43" s="125"/>
      <c r="K43" s="125"/>
      <c r="L43" s="86"/>
      <c r="M43" s="87"/>
      <c r="N43" s="85"/>
      <c r="O43" s="84"/>
      <c r="P43" s="24" t="str">
        <f t="shared" si="2"/>
        <v/>
      </c>
      <c r="Q43" s="25" t="str">
        <f t="shared" si="3"/>
        <v/>
      </c>
      <c r="R43" s="166" t="str">
        <f t="shared" si="4"/>
        <v/>
      </c>
      <c r="S43" s="162" t="str">
        <f t="shared" si="5"/>
        <v/>
      </c>
    </row>
    <row r="44" spans="1:19" ht="15.75" thickBot="1" x14ac:dyDescent="0.3">
      <c r="A44" s="88">
        <v>30</v>
      </c>
      <c r="B44" s="89"/>
      <c r="C44" s="90"/>
      <c r="D44" s="91"/>
      <c r="E44" s="92"/>
      <c r="F44" s="93"/>
      <c r="G44" s="94"/>
      <c r="H44" s="93"/>
      <c r="I44" s="126"/>
      <c r="J44" s="126"/>
      <c r="K44" s="126"/>
      <c r="L44" s="95"/>
      <c r="M44" s="96"/>
      <c r="N44" s="94"/>
      <c r="O44" s="93"/>
      <c r="P44" s="26" t="str">
        <f t="shared" si="2"/>
        <v/>
      </c>
      <c r="Q44" s="27" t="str">
        <f t="shared" si="3"/>
        <v/>
      </c>
      <c r="R44" s="167" t="str">
        <f t="shared" si="4"/>
        <v/>
      </c>
      <c r="S44" s="163" t="str">
        <f t="shared" si="5"/>
        <v/>
      </c>
    </row>
    <row r="45" spans="1:19" x14ac:dyDescent="0.25">
      <c r="A45" s="70">
        <v>31</v>
      </c>
      <c r="B45" s="71"/>
      <c r="C45" s="72"/>
      <c r="D45" s="73"/>
      <c r="E45" s="74"/>
      <c r="F45" s="75"/>
      <c r="G45" s="76"/>
      <c r="H45" s="75"/>
      <c r="I45" s="124"/>
      <c r="J45" s="124"/>
      <c r="K45" s="124"/>
      <c r="L45" s="77"/>
      <c r="M45" s="78"/>
      <c r="N45" s="76"/>
      <c r="O45" s="75"/>
      <c r="P45" s="22" t="str">
        <f t="shared" si="2"/>
        <v/>
      </c>
      <c r="Q45" s="23" t="str">
        <f t="shared" si="3"/>
        <v/>
      </c>
      <c r="R45" s="165" t="str">
        <f t="shared" si="4"/>
        <v/>
      </c>
      <c r="S45" s="161" t="str">
        <f t="shared" si="5"/>
        <v/>
      </c>
    </row>
    <row r="46" spans="1:19" x14ac:dyDescent="0.25">
      <c r="A46" s="79">
        <v>32</v>
      </c>
      <c r="B46" s="80"/>
      <c r="C46" s="81"/>
      <c r="D46" s="82"/>
      <c r="E46" s="83"/>
      <c r="F46" s="84"/>
      <c r="G46" s="85"/>
      <c r="H46" s="84"/>
      <c r="I46" s="125"/>
      <c r="J46" s="125"/>
      <c r="K46" s="125"/>
      <c r="L46" s="86"/>
      <c r="M46" s="87"/>
      <c r="N46" s="85"/>
      <c r="O46" s="84"/>
      <c r="P46" s="24" t="str">
        <f t="shared" si="2"/>
        <v/>
      </c>
      <c r="Q46" s="25" t="str">
        <f t="shared" si="3"/>
        <v/>
      </c>
      <c r="R46" s="166" t="str">
        <f t="shared" si="4"/>
        <v/>
      </c>
      <c r="S46" s="162" t="str">
        <f t="shared" si="5"/>
        <v/>
      </c>
    </row>
    <row r="47" spans="1:19" x14ac:dyDescent="0.25">
      <c r="A47" s="79">
        <v>33</v>
      </c>
      <c r="B47" s="80"/>
      <c r="C47" s="81"/>
      <c r="D47" s="82"/>
      <c r="E47" s="83"/>
      <c r="F47" s="84"/>
      <c r="G47" s="85"/>
      <c r="H47" s="84"/>
      <c r="I47" s="125"/>
      <c r="J47" s="125"/>
      <c r="K47" s="125"/>
      <c r="L47" s="86"/>
      <c r="M47" s="87"/>
      <c r="N47" s="85"/>
      <c r="O47" s="84"/>
      <c r="P47" s="24" t="str">
        <f t="shared" si="2"/>
        <v/>
      </c>
      <c r="Q47" s="25" t="str">
        <f t="shared" si="3"/>
        <v/>
      </c>
      <c r="R47" s="166" t="str">
        <f t="shared" si="4"/>
        <v/>
      </c>
      <c r="S47" s="162" t="str">
        <f t="shared" si="5"/>
        <v/>
      </c>
    </row>
    <row r="48" spans="1:19" x14ac:dyDescent="0.25">
      <c r="A48" s="79">
        <v>34</v>
      </c>
      <c r="B48" s="80"/>
      <c r="C48" s="81"/>
      <c r="D48" s="82"/>
      <c r="E48" s="83"/>
      <c r="F48" s="84"/>
      <c r="G48" s="85"/>
      <c r="H48" s="84"/>
      <c r="I48" s="125"/>
      <c r="J48" s="125"/>
      <c r="K48" s="125"/>
      <c r="L48" s="86"/>
      <c r="M48" s="87"/>
      <c r="N48" s="85"/>
      <c r="O48" s="84"/>
      <c r="P48" s="24" t="str">
        <f t="shared" si="2"/>
        <v/>
      </c>
      <c r="Q48" s="25" t="str">
        <f t="shared" si="3"/>
        <v/>
      </c>
      <c r="R48" s="166" t="str">
        <f t="shared" si="4"/>
        <v/>
      </c>
      <c r="S48" s="162" t="str">
        <f t="shared" si="5"/>
        <v/>
      </c>
    </row>
    <row r="49" spans="1:19" ht="15.75" thickBot="1" x14ac:dyDescent="0.3">
      <c r="A49" s="88">
        <v>35</v>
      </c>
      <c r="B49" s="89"/>
      <c r="C49" s="90"/>
      <c r="D49" s="91"/>
      <c r="E49" s="92"/>
      <c r="F49" s="93"/>
      <c r="G49" s="94"/>
      <c r="H49" s="93"/>
      <c r="I49" s="126"/>
      <c r="J49" s="126"/>
      <c r="K49" s="126"/>
      <c r="L49" s="95"/>
      <c r="M49" s="96"/>
      <c r="N49" s="94"/>
      <c r="O49" s="93"/>
      <c r="P49" s="26" t="str">
        <f t="shared" si="2"/>
        <v/>
      </c>
      <c r="Q49" s="27" t="str">
        <f t="shared" si="3"/>
        <v/>
      </c>
      <c r="R49" s="167" t="str">
        <f t="shared" si="4"/>
        <v/>
      </c>
      <c r="S49" s="163" t="str">
        <f t="shared" si="5"/>
        <v/>
      </c>
    </row>
    <row r="50" spans="1:19" x14ac:dyDescent="0.25">
      <c r="A50" s="70">
        <v>36</v>
      </c>
      <c r="B50" s="71"/>
      <c r="C50" s="72"/>
      <c r="D50" s="73"/>
      <c r="E50" s="74"/>
      <c r="F50" s="75"/>
      <c r="G50" s="76"/>
      <c r="H50" s="75"/>
      <c r="I50" s="124"/>
      <c r="J50" s="124"/>
      <c r="K50" s="124"/>
      <c r="L50" s="77"/>
      <c r="M50" s="78"/>
      <c r="N50" s="76"/>
      <c r="O50" s="75"/>
      <c r="P50" s="22" t="str">
        <f t="shared" si="2"/>
        <v/>
      </c>
      <c r="Q50" s="23" t="str">
        <f t="shared" si="3"/>
        <v/>
      </c>
      <c r="R50" s="165" t="str">
        <f t="shared" si="4"/>
        <v/>
      </c>
      <c r="S50" s="161" t="str">
        <f t="shared" si="5"/>
        <v/>
      </c>
    </row>
    <row r="51" spans="1:19" x14ac:dyDescent="0.25">
      <c r="A51" s="79">
        <v>37</v>
      </c>
      <c r="B51" s="80"/>
      <c r="C51" s="81"/>
      <c r="D51" s="82"/>
      <c r="E51" s="83"/>
      <c r="F51" s="84"/>
      <c r="G51" s="85"/>
      <c r="H51" s="84"/>
      <c r="I51" s="125"/>
      <c r="J51" s="125"/>
      <c r="K51" s="125"/>
      <c r="L51" s="86"/>
      <c r="M51" s="87"/>
      <c r="N51" s="85"/>
      <c r="O51" s="84"/>
      <c r="P51" s="24" t="str">
        <f t="shared" si="2"/>
        <v/>
      </c>
      <c r="Q51" s="25" t="str">
        <f t="shared" si="3"/>
        <v/>
      </c>
      <c r="R51" s="166" t="str">
        <f t="shared" si="4"/>
        <v/>
      </c>
      <c r="S51" s="162" t="str">
        <f t="shared" si="5"/>
        <v/>
      </c>
    </row>
    <row r="52" spans="1:19" x14ac:dyDescent="0.25">
      <c r="A52" s="79">
        <v>38</v>
      </c>
      <c r="B52" s="80"/>
      <c r="C52" s="81"/>
      <c r="D52" s="82"/>
      <c r="E52" s="83"/>
      <c r="F52" s="84"/>
      <c r="G52" s="85"/>
      <c r="H52" s="84"/>
      <c r="I52" s="125"/>
      <c r="J52" s="125"/>
      <c r="K52" s="125"/>
      <c r="L52" s="86"/>
      <c r="M52" s="87"/>
      <c r="N52" s="85"/>
      <c r="O52" s="84"/>
      <c r="P52" s="24" t="str">
        <f t="shared" si="2"/>
        <v/>
      </c>
      <c r="Q52" s="25" t="str">
        <f t="shared" si="3"/>
        <v/>
      </c>
      <c r="R52" s="166" t="str">
        <f t="shared" si="4"/>
        <v/>
      </c>
      <c r="S52" s="162" t="str">
        <f t="shared" si="5"/>
        <v/>
      </c>
    </row>
    <row r="53" spans="1:19" x14ac:dyDescent="0.25">
      <c r="A53" s="79">
        <v>39</v>
      </c>
      <c r="B53" s="80"/>
      <c r="C53" s="81"/>
      <c r="D53" s="82"/>
      <c r="E53" s="83"/>
      <c r="F53" s="84"/>
      <c r="G53" s="85"/>
      <c r="H53" s="84"/>
      <c r="I53" s="125"/>
      <c r="J53" s="125"/>
      <c r="K53" s="125"/>
      <c r="L53" s="86"/>
      <c r="M53" s="87"/>
      <c r="N53" s="85"/>
      <c r="O53" s="84"/>
      <c r="P53" s="24" t="str">
        <f t="shared" si="2"/>
        <v/>
      </c>
      <c r="Q53" s="25" t="str">
        <f t="shared" si="3"/>
        <v/>
      </c>
      <c r="R53" s="166" t="str">
        <f t="shared" si="4"/>
        <v/>
      </c>
      <c r="S53" s="162" t="str">
        <f t="shared" si="5"/>
        <v/>
      </c>
    </row>
    <row r="54" spans="1:19" ht="15.75" thickBot="1" x14ac:dyDescent="0.3">
      <c r="A54" s="88">
        <v>40</v>
      </c>
      <c r="B54" s="89"/>
      <c r="C54" s="90"/>
      <c r="D54" s="91"/>
      <c r="E54" s="92"/>
      <c r="F54" s="93"/>
      <c r="G54" s="94"/>
      <c r="H54" s="93"/>
      <c r="I54" s="126"/>
      <c r="J54" s="126"/>
      <c r="K54" s="126"/>
      <c r="L54" s="95"/>
      <c r="M54" s="96"/>
      <c r="N54" s="94"/>
      <c r="O54" s="93"/>
      <c r="P54" s="26" t="str">
        <f t="shared" si="2"/>
        <v/>
      </c>
      <c r="Q54" s="27" t="str">
        <f t="shared" si="3"/>
        <v/>
      </c>
      <c r="R54" s="167" t="str">
        <f t="shared" si="4"/>
        <v/>
      </c>
      <c r="S54" s="163" t="str">
        <f t="shared" si="5"/>
        <v/>
      </c>
    </row>
    <row r="56" spans="1:19" x14ac:dyDescent="0.25">
      <c r="B56" s="9" t="s">
        <v>94</v>
      </c>
      <c r="D56" s="9" t="s">
        <v>90</v>
      </c>
    </row>
    <row r="57" spans="1:19" x14ac:dyDescent="0.25">
      <c r="B57" s="9">
        <v>1</v>
      </c>
      <c r="D57" s="9" t="s">
        <v>89</v>
      </c>
    </row>
    <row r="58" spans="1:19" x14ac:dyDescent="0.25">
      <c r="B58" s="9">
        <v>2</v>
      </c>
      <c r="D58" s="9" t="s">
        <v>91</v>
      </c>
    </row>
    <row r="59" spans="1:19" x14ac:dyDescent="0.25">
      <c r="A59" s="32"/>
      <c r="B59" s="9">
        <v>3</v>
      </c>
      <c r="D59" s="9" t="s">
        <v>115</v>
      </c>
    </row>
  </sheetData>
  <sheetProtection password="D2A5" sheet="1" objects="1" scenarios="1" formatColumns="0" formatRows="0"/>
  <conditionalFormatting sqref="E15:O54">
    <cfRule type="expression" dxfId="39" priority="5" stopIfTrue="1">
      <formula>E15&gt;E$11</formula>
    </cfRule>
  </conditionalFormatting>
  <conditionalFormatting sqref="N1 P1 D6 E5">
    <cfRule type="containsBlanks" dxfId="38" priority="4" stopIfTrue="1">
      <formula>LEN(TRIM(D1))=0</formula>
    </cfRule>
  </conditionalFormatting>
  <conditionalFormatting sqref="C15:C54">
    <cfRule type="expression" dxfId="37" priority="10">
      <formula>AND(SUM($D15:$O15)&lt;&gt;0,$C15="")</formula>
    </cfRule>
  </conditionalFormatting>
  <conditionalFormatting sqref="D15:O54">
    <cfRule type="expression" dxfId="36" priority="11" stopIfTrue="1">
      <formula>AND($B15&lt;&gt;"",$C15="да",$D15="")</formula>
    </cfRule>
    <cfRule type="expression" dxfId="35" priority="12" stopIfTrue="1">
      <formula>AND(SUM($D15)=0,COUNTA($E15:$O15)&gt;0)</formula>
    </cfRule>
  </conditionalFormatting>
  <dataValidations count="5">
    <dataValidation allowBlank="1" prompt="Укажите класс с литерой (если есть)" sqref="N1"/>
    <dataValidation allowBlank="1" showInputMessage="1" showErrorMessage="1" prompt="Укажите наименование образовательной организации, например, СОШ №3" sqref="P1"/>
    <dataValidation type="whole" allowBlank="1" showInputMessage="1" showErrorMessage="1" sqref="E15:O54">
      <formula1>0</formula1>
      <formula2>E$11</formula2>
    </dataValidation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$S$3:$S$9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Листы</vt:lpstr>
      </vt:variant>
      <vt:variant>
        <vt:i4>16</vt:i4>
      </vt:variant>
      <vt:variant>
        <vt:lpstr>Диаграммы</vt:lpstr>
      </vt:variant>
      <vt:variant>
        <vt:i4>2</vt:i4>
      </vt:variant>
      <vt:variant>
        <vt:lpstr>Именованные диапазоны</vt:lpstr>
      </vt:variant>
      <vt:variant>
        <vt:i4>16</vt:i4>
      </vt:variant>
    </vt:vector>
  </HeadingPairs>
  <TitlesOfParts>
    <vt:vector size="34" baseType="lpstr">
      <vt:lpstr>Форма2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Диаграмма1</vt:lpstr>
      <vt:lpstr>Диаграмма2</vt:lpstr>
      <vt:lpstr>'1'!Заголовки_для_печати</vt:lpstr>
      <vt:lpstr>'10'!Заголовки_для_печати</vt:lpstr>
      <vt:lpstr>'11'!Заголовки_для_печати</vt:lpstr>
      <vt:lpstr>'12'!Заголовки_для_печати</vt:lpstr>
      <vt:lpstr>'13'!Заголовки_для_печати</vt:lpstr>
      <vt:lpstr>'14'!Заголовки_для_печати</vt:lpstr>
      <vt:lpstr>'15'!Заголовки_для_печати</vt:lpstr>
      <vt:lpstr>'2'!Заголовки_для_печати</vt:lpstr>
      <vt:lpstr>'3'!Заголовки_для_печати</vt:lpstr>
      <vt:lpstr>'4'!Заголовки_для_печати</vt:lpstr>
      <vt:lpstr>'5'!Заголовки_для_печати</vt:lpstr>
      <vt:lpstr>'6'!Заголовки_для_печати</vt:lpstr>
      <vt:lpstr>'7'!Заголовки_для_печати</vt:lpstr>
      <vt:lpstr>'8'!Заголовки_для_печати</vt:lpstr>
      <vt:lpstr>'9'!Заголовки_для_печати</vt:lpstr>
      <vt:lpstr>Форма2!Область_печати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2019-04-02T11:45:51Z</dcterms:modified>
</cp:coreProperties>
</file>