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540" windowWidth="18855" windowHeight="11190" activeTab="2"/>
  </bookViews>
  <sheets>
    <sheet name="Форма2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Диаграмма1" sheetId="17" r:id="rId17"/>
    <sheet name="Диаграмма2" sheetId="18" r:id="rId18"/>
  </sheets>
  <calcPr calcId="144525"/>
</workbook>
</file>

<file path=xl/calcChain.xml><?xml version="1.0" encoding="utf-8"?>
<calcChain xmlns="http://schemas.openxmlformats.org/spreadsheetml/2006/main">
  <c r="AD54" i="16" l="1"/>
  <c r="AE54" i="16" s="1"/>
  <c r="AC54" i="16"/>
  <c r="AB54" i="16"/>
  <c r="AD53" i="16"/>
  <c r="AE53" i="16" s="1"/>
  <c r="AC53" i="16"/>
  <c r="AB53" i="16"/>
  <c r="AD52" i="16"/>
  <c r="AE52" i="16" s="1"/>
  <c r="AC52" i="16"/>
  <c r="AB52" i="16"/>
  <c r="AD51" i="16"/>
  <c r="AE51" i="16" s="1"/>
  <c r="AC51" i="16"/>
  <c r="AB51" i="16"/>
  <c r="AD50" i="16"/>
  <c r="AE50" i="16" s="1"/>
  <c r="AC50" i="16"/>
  <c r="AB50" i="16"/>
  <c r="AD49" i="16"/>
  <c r="AE49" i="16" s="1"/>
  <c r="AC49" i="16"/>
  <c r="AB49" i="16"/>
  <c r="AD48" i="16"/>
  <c r="AE48" i="16" s="1"/>
  <c r="AC48" i="16"/>
  <c r="AB48" i="16"/>
  <c r="AD47" i="16"/>
  <c r="AE47" i="16" s="1"/>
  <c r="AC47" i="16"/>
  <c r="AB47" i="16"/>
  <c r="AD46" i="16"/>
  <c r="AE46" i="16" s="1"/>
  <c r="AC46" i="16"/>
  <c r="AB46" i="16"/>
  <c r="AD45" i="16"/>
  <c r="AE45" i="16" s="1"/>
  <c r="AC45" i="16"/>
  <c r="AB45" i="16"/>
  <c r="AD44" i="16"/>
  <c r="AE44" i="16" s="1"/>
  <c r="AC44" i="16"/>
  <c r="AB44" i="16"/>
  <c r="AD43" i="16"/>
  <c r="AE43" i="16" s="1"/>
  <c r="AC43" i="16"/>
  <c r="AB43" i="16"/>
  <c r="AD42" i="16"/>
  <c r="AE42" i="16" s="1"/>
  <c r="AC42" i="16"/>
  <c r="AB42" i="16"/>
  <c r="AD41" i="16"/>
  <c r="AE41" i="16" s="1"/>
  <c r="AC41" i="16"/>
  <c r="AB41" i="16"/>
  <c r="AD40" i="16"/>
  <c r="AE40" i="16" s="1"/>
  <c r="AC40" i="16"/>
  <c r="AB40" i="16"/>
  <c r="AD39" i="16"/>
  <c r="AE39" i="16" s="1"/>
  <c r="AC39" i="16"/>
  <c r="AB39" i="16"/>
  <c r="AD38" i="16"/>
  <c r="AE38" i="16" s="1"/>
  <c r="AC38" i="16"/>
  <c r="AB38" i="16"/>
  <c r="AD37" i="16"/>
  <c r="AE37" i="16" s="1"/>
  <c r="AC37" i="16"/>
  <c r="AB37" i="16"/>
  <c r="AD36" i="16"/>
  <c r="AE36" i="16" s="1"/>
  <c r="AC36" i="16"/>
  <c r="AB36" i="16"/>
  <c r="AD35" i="16"/>
  <c r="AE35" i="16" s="1"/>
  <c r="AC35" i="16"/>
  <c r="AB35" i="16"/>
  <c r="AD34" i="16"/>
  <c r="AE34" i="16" s="1"/>
  <c r="AC34" i="16"/>
  <c r="AB34" i="16"/>
  <c r="AD33" i="16"/>
  <c r="AE33" i="16" s="1"/>
  <c r="AC33" i="16"/>
  <c r="AB33" i="16"/>
  <c r="AD32" i="16"/>
  <c r="AE32" i="16" s="1"/>
  <c r="AC32" i="16"/>
  <c r="AB32" i="16"/>
  <c r="AD31" i="16"/>
  <c r="AE31" i="16" s="1"/>
  <c r="AC31" i="16"/>
  <c r="AB31" i="16"/>
  <c r="AD30" i="16"/>
  <c r="AE30" i="16" s="1"/>
  <c r="AC30" i="16"/>
  <c r="AB30" i="16"/>
  <c r="AD29" i="16"/>
  <c r="AE29" i="16" s="1"/>
  <c r="AC29" i="16"/>
  <c r="AB29" i="16"/>
  <c r="AD28" i="16"/>
  <c r="AE28" i="16" s="1"/>
  <c r="AC28" i="16"/>
  <c r="AB28" i="16"/>
  <c r="AD27" i="16"/>
  <c r="AE27" i="16" s="1"/>
  <c r="AC27" i="16"/>
  <c r="AB27" i="16"/>
  <c r="AD26" i="16"/>
  <c r="AE26" i="16" s="1"/>
  <c r="AC26" i="16"/>
  <c r="AB26" i="16"/>
  <c r="AD25" i="16"/>
  <c r="AE25" i="16" s="1"/>
  <c r="AC25" i="16"/>
  <c r="AB25" i="16"/>
  <c r="AD24" i="16"/>
  <c r="AE24" i="16" s="1"/>
  <c r="AC24" i="16"/>
  <c r="AB24" i="16"/>
  <c r="AD23" i="16"/>
  <c r="AE23" i="16" s="1"/>
  <c r="AC23" i="16"/>
  <c r="AB23" i="16"/>
  <c r="AD22" i="16"/>
  <c r="AE22" i="16" s="1"/>
  <c r="AC22" i="16"/>
  <c r="AB22" i="16"/>
  <c r="AD21" i="16"/>
  <c r="AE21" i="16" s="1"/>
  <c r="AC21" i="16"/>
  <c r="AB21" i="16"/>
  <c r="AD20" i="16"/>
  <c r="AE20" i="16" s="1"/>
  <c r="AC20" i="16"/>
  <c r="AB20" i="16"/>
  <c r="AD19" i="16"/>
  <c r="AE19" i="16" s="1"/>
  <c r="AC19" i="16"/>
  <c r="AB19" i="16"/>
  <c r="AD18" i="16"/>
  <c r="AE18" i="16" s="1"/>
  <c r="AC18" i="16"/>
  <c r="AB18" i="16"/>
  <c r="AD17" i="16"/>
  <c r="AE17" i="16" s="1"/>
  <c r="AC17" i="16"/>
  <c r="AB17" i="16"/>
  <c r="AD16" i="16"/>
  <c r="AE16" i="16" s="1"/>
  <c r="AC16" i="16"/>
  <c r="AB16" i="16"/>
  <c r="AD15" i="16"/>
  <c r="AE15" i="16" s="1"/>
  <c r="AC15" i="16"/>
  <c r="AB15" i="16"/>
  <c r="AC14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AE54" i="15"/>
  <c r="AD54" i="15"/>
  <c r="AC54" i="15"/>
  <c r="AB54" i="15"/>
  <c r="AE53" i="15"/>
  <c r="AD53" i="15"/>
  <c r="AC53" i="15"/>
  <c r="AB53" i="15"/>
  <c r="AE52" i="15"/>
  <c r="AD52" i="15"/>
  <c r="AC52" i="15"/>
  <c r="AB52" i="15"/>
  <c r="AE51" i="15"/>
  <c r="AD51" i="15"/>
  <c r="AC51" i="15"/>
  <c r="AB51" i="15"/>
  <c r="AE50" i="15"/>
  <c r="AD50" i="15"/>
  <c r="AC50" i="15"/>
  <c r="AB50" i="15"/>
  <c r="AE49" i="15"/>
  <c r="AD49" i="15"/>
  <c r="AC49" i="15"/>
  <c r="AB49" i="15"/>
  <c r="AE48" i="15"/>
  <c r="AD48" i="15"/>
  <c r="AC48" i="15"/>
  <c r="AB48" i="15"/>
  <c r="AE47" i="15"/>
  <c r="AD47" i="15"/>
  <c r="AC47" i="15"/>
  <c r="AB47" i="15"/>
  <c r="AE46" i="15"/>
  <c r="AD46" i="15"/>
  <c r="AC46" i="15"/>
  <c r="AB46" i="15"/>
  <c r="AE45" i="15"/>
  <c r="AD45" i="15"/>
  <c r="AC45" i="15"/>
  <c r="AB45" i="15"/>
  <c r="AE44" i="15"/>
  <c r="AD44" i="15"/>
  <c r="AC44" i="15"/>
  <c r="AB44" i="15"/>
  <c r="AE43" i="15"/>
  <c r="AD43" i="15"/>
  <c r="AC43" i="15"/>
  <c r="AB43" i="15"/>
  <c r="AE42" i="15"/>
  <c r="AD42" i="15"/>
  <c r="AC42" i="15"/>
  <c r="AB42" i="15"/>
  <c r="AE41" i="15"/>
  <c r="AD41" i="15"/>
  <c r="AC41" i="15"/>
  <c r="AB41" i="15"/>
  <c r="AE40" i="15"/>
  <c r="AD40" i="15"/>
  <c r="AC40" i="15"/>
  <c r="AB40" i="15"/>
  <c r="AE39" i="15"/>
  <c r="AD39" i="15"/>
  <c r="AC39" i="15"/>
  <c r="AB39" i="15"/>
  <c r="AE38" i="15"/>
  <c r="AD38" i="15"/>
  <c r="AC38" i="15"/>
  <c r="AB38" i="15"/>
  <c r="AE37" i="15"/>
  <c r="AD37" i="15"/>
  <c r="AC37" i="15"/>
  <c r="AB37" i="15"/>
  <c r="AE36" i="15"/>
  <c r="AD36" i="15"/>
  <c r="AC36" i="15"/>
  <c r="AB36" i="15"/>
  <c r="AE35" i="15"/>
  <c r="AD35" i="15"/>
  <c r="AC35" i="15"/>
  <c r="AB35" i="15"/>
  <c r="AE34" i="15"/>
  <c r="AD34" i="15"/>
  <c r="AC34" i="15"/>
  <c r="AB34" i="15"/>
  <c r="AE33" i="15"/>
  <c r="AD33" i="15"/>
  <c r="AC33" i="15"/>
  <c r="AB33" i="15"/>
  <c r="AE32" i="15"/>
  <c r="AD32" i="15"/>
  <c r="AC32" i="15"/>
  <c r="AB32" i="15"/>
  <c r="AE31" i="15"/>
  <c r="AD31" i="15"/>
  <c r="AC31" i="15"/>
  <c r="AB31" i="15"/>
  <c r="AE30" i="15"/>
  <c r="AD30" i="15"/>
  <c r="AC30" i="15"/>
  <c r="AB30" i="15"/>
  <c r="AE29" i="15"/>
  <c r="AD29" i="15"/>
  <c r="AC29" i="15"/>
  <c r="AB29" i="15"/>
  <c r="AE28" i="15"/>
  <c r="AD28" i="15"/>
  <c r="AC28" i="15"/>
  <c r="AB28" i="15"/>
  <c r="AE27" i="15"/>
  <c r="AD27" i="15"/>
  <c r="AC27" i="15"/>
  <c r="AB27" i="15"/>
  <c r="AE26" i="15"/>
  <c r="AD26" i="15"/>
  <c r="AC26" i="15"/>
  <c r="AB26" i="15"/>
  <c r="AE25" i="15"/>
  <c r="AD25" i="15"/>
  <c r="AC25" i="15"/>
  <c r="AB25" i="15"/>
  <c r="AE24" i="15"/>
  <c r="AD24" i="15"/>
  <c r="AC24" i="15"/>
  <c r="AB24" i="15"/>
  <c r="AE23" i="15"/>
  <c r="AD23" i="15"/>
  <c r="AC23" i="15"/>
  <c r="AB23" i="15"/>
  <c r="AE22" i="15"/>
  <c r="AD22" i="15"/>
  <c r="AC22" i="15"/>
  <c r="AB22" i="15"/>
  <c r="AE21" i="15"/>
  <c r="AD21" i="15"/>
  <c r="AC21" i="15"/>
  <c r="AB21" i="15"/>
  <c r="AE20" i="15"/>
  <c r="AD20" i="15"/>
  <c r="AC20" i="15"/>
  <c r="AB20" i="15"/>
  <c r="AE19" i="15"/>
  <c r="AD19" i="15"/>
  <c r="AC19" i="15"/>
  <c r="AB19" i="15"/>
  <c r="AE18" i="15"/>
  <c r="AD18" i="15"/>
  <c r="AC18" i="15"/>
  <c r="AB18" i="15"/>
  <c r="AE17" i="15"/>
  <c r="AD17" i="15"/>
  <c r="AC17" i="15"/>
  <c r="AB17" i="15"/>
  <c r="AE16" i="15"/>
  <c r="AD16" i="15"/>
  <c r="AC16" i="15"/>
  <c r="AB16" i="15"/>
  <c r="AE15" i="15"/>
  <c r="AL26" i="1" s="1"/>
  <c r="AD15" i="15"/>
  <c r="AC15" i="15"/>
  <c r="AB15" i="15"/>
  <c r="AC14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AD54" i="14"/>
  <c r="AE54" i="14" s="1"/>
  <c r="AC54" i="14"/>
  <c r="AB54" i="14"/>
  <c r="AD53" i="14"/>
  <c r="AE53" i="14" s="1"/>
  <c r="AC53" i="14"/>
  <c r="AB53" i="14"/>
  <c r="AD52" i="14"/>
  <c r="AE52" i="14" s="1"/>
  <c r="AC52" i="14"/>
  <c r="AB52" i="14"/>
  <c r="AD51" i="14"/>
  <c r="AE51" i="14" s="1"/>
  <c r="AC51" i="14"/>
  <c r="AB51" i="14"/>
  <c r="AD50" i="14"/>
  <c r="AE50" i="14" s="1"/>
  <c r="AC50" i="14"/>
  <c r="AB50" i="14"/>
  <c r="AD49" i="14"/>
  <c r="AE49" i="14" s="1"/>
  <c r="AC49" i="14"/>
  <c r="AB49" i="14"/>
  <c r="AD48" i="14"/>
  <c r="AE48" i="14" s="1"/>
  <c r="AC48" i="14"/>
  <c r="AB48" i="14"/>
  <c r="AD47" i="14"/>
  <c r="AE47" i="14" s="1"/>
  <c r="AC47" i="14"/>
  <c r="AB47" i="14"/>
  <c r="AD46" i="14"/>
  <c r="AE46" i="14" s="1"/>
  <c r="AC46" i="14"/>
  <c r="AB46" i="14"/>
  <c r="AD45" i="14"/>
  <c r="AE45" i="14" s="1"/>
  <c r="AC45" i="14"/>
  <c r="AB45" i="14"/>
  <c r="AD44" i="14"/>
  <c r="AE44" i="14" s="1"/>
  <c r="AC44" i="14"/>
  <c r="AB44" i="14"/>
  <c r="AD43" i="14"/>
  <c r="AE43" i="14" s="1"/>
  <c r="AC43" i="14"/>
  <c r="AB43" i="14"/>
  <c r="AD42" i="14"/>
  <c r="AE42" i="14" s="1"/>
  <c r="AC42" i="14"/>
  <c r="AB42" i="14"/>
  <c r="AD41" i="14"/>
  <c r="AE41" i="14" s="1"/>
  <c r="AC41" i="14"/>
  <c r="AB41" i="14"/>
  <c r="AD40" i="14"/>
  <c r="AE40" i="14" s="1"/>
  <c r="AC40" i="14"/>
  <c r="AB40" i="14"/>
  <c r="AD39" i="14"/>
  <c r="AE39" i="14" s="1"/>
  <c r="AC39" i="14"/>
  <c r="AB39" i="14"/>
  <c r="AD38" i="14"/>
  <c r="AE38" i="14" s="1"/>
  <c r="AC38" i="14"/>
  <c r="AB38" i="14"/>
  <c r="AD37" i="14"/>
  <c r="AE37" i="14" s="1"/>
  <c r="AC37" i="14"/>
  <c r="AB37" i="14"/>
  <c r="AD36" i="14"/>
  <c r="AE36" i="14" s="1"/>
  <c r="AC36" i="14"/>
  <c r="AB36" i="14"/>
  <c r="AD35" i="14"/>
  <c r="AE35" i="14" s="1"/>
  <c r="AC35" i="14"/>
  <c r="AB35" i="14"/>
  <c r="AD34" i="14"/>
  <c r="AE34" i="14" s="1"/>
  <c r="AC34" i="14"/>
  <c r="AB34" i="14"/>
  <c r="AD33" i="14"/>
  <c r="AE33" i="14" s="1"/>
  <c r="AC33" i="14"/>
  <c r="AB33" i="14"/>
  <c r="AD32" i="14"/>
  <c r="AE32" i="14" s="1"/>
  <c r="AC32" i="14"/>
  <c r="AB32" i="14"/>
  <c r="AD31" i="14"/>
  <c r="AE31" i="14" s="1"/>
  <c r="AC31" i="14"/>
  <c r="AB31" i="14"/>
  <c r="AD30" i="14"/>
  <c r="AE30" i="14" s="1"/>
  <c r="AC30" i="14"/>
  <c r="AB30" i="14"/>
  <c r="AD29" i="14"/>
  <c r="AE29" i="14" s="1"/>
  <c r="AC29" i="14"/>
  <c r="AB29" i="14"/>
  <c r="AD28" i="14"/>
  <c r="AE28" i="14" s="1"/>
  <c r="AC28" i="14"/>
  <c r="AB28" i="14"/>
  <c r="AD27" i="14"/>
  <c r="AE27" i="14" s="1"/>
  <c r="AC27" i="14"/>
  <c r="AB27" i="14"/>
  <c r="AD26" i="14"/>
  <c r="AE26" i="14" s="1"/>
  <c r="AC26" i="14"/>
  <c r="AB26" i="14"/>
  <c r="AD25" i="14"/>
  <c r="AE25" i="14" s="1"/>
  <c r="AC25" i="14"/>
  <c r="AB25" i="14"/>
  <c r="AD24" i="14"/>
  <c r="AE24" i="14" s="1"/>
  <c r="AC24" i="14"/>
  <c r="AB24" i="14"/>
  <c r="AD23" i="14"/>
  <c r="AE23" i="14" s="1"/>
  <c r="AC23" i="14"/>
  <c r="AB23" i="14"/>
  <c r="AD22" i="14"/>
  <c r="AE22" i="14" s="1"/>
  <c r="AC22" i="14"/>
  <c r="AB22" i="14"/>
  <c r="AD21" i="14"/>
  <c r="AE21" i="14" s="1"/>
  <c r="AC21" i="14"/>
  <c r="AB21" i="14"/>
  <c r="AD20" i="14"/>
  <c r="AE20" i="14" s="1"/>
  <c r="AC20" i="14"/>
  <c r="AB20" i="14"/>
  <c r="AD19" i="14"/>
  <c r="AE19" i="14" s="1"/>
  <c r="AC19" i="14"/>
  <c r="AB19" i="14"/>
  <c r="AD18" i="14"/>
  <c r="AE18" i="14" s="1"/>
  <c r="AC18" i="14"/>
  <c r="AB18" i="14"/>
  <c r="AD17" i="14"/>
  <c r="AE17" i="14" s="1"/>
  <c r="AC17" i="14"/>
  <c r="AB17" i="14"/>
  <c r="AD16" i="14"/>
  <c r="AE16" i="14" s="1"/>
  <c r="AC16" i="14"/>
  <c r="AB16" i="14"/>
  <c r="AD15" i="14"/>
  <c r="AE15" i="14" s="1"/>
  <c r="AL25" i="1" s="1"/>
  <c r="AC15" i="14"/>
  <c r="AB15" i="14"/>
  <c r="AC14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AE54" i="13"/>
  <c r="AD54" i="13"/>
  <c r="AC54" i="13"/>
  <c r="AB54" i="13"/>
  <c r="AE53" i="13"/>
  <c r="AD53" i="13"/>
  <c r="AC53" i="13"/>
  <c r="AB53" i="13"/>
  <c r="AE52" i="13"/>
  <c r="AD52" i="13"/>
  <c r="AC52" i="13"/>
  <c r="AB52" i="13"/>
  <c r="AE51" i="13"/>
  <c r="AD51" i="13"/>
  <c r="AC51" i="13"/>
  <c r="AB51" i="13"/>
  <c r="AE50" i="13"/>
  <c r="AD50" i="13"/>
  <c r="AC50" i="13"/>
  <c r="AB50" i="13"/>
  <c r="AE49" i="13"/>
  <c r="AD49" i="13"/>
  <c r="AC49" i="13"/>
  <c r="AB49" i="13"/>
  <c r="AE48" i="13"/>
  <c r="AD48" i="13"/>
  <c r="AC48" i="13"/>
  <c r="AB48" i="13"/>
  <c r="AE47" i="13"/>
  <c r="AD47" i="13"/>
  <c r="AC47" i="13"/>
  <c r="AB47" i="13"/>
  <c r="AE46" i="13"/>
  <c r="AD46" i="13"/>
  <c r="AC46" i="13"/>
  <c r="AB46" i="13"/>
  <c r="AE45" i="13"/>
  <c r="AD45" i="13"/>
  <c r="AC45" i="13"/>
  <c r="AB45" i="13"/>
  <c r="AE44" i="13"/>
  <c r="AD44" i="13"/>
  <c r="AC44" i="13"/>
  <c r="AB44" i="13"/>
  <c r="AE43" i="13"/>
  <c r="AD43" i="13"/>
  <c r="AC43" i="13"/>
  <c r="AB43" i="13"/>
  <c r="AE42" i="13"/>
  <c r="AD42" i="13"/>
  <c r="AC42" i="13"/>
  <c r="AB42" i="13"/>
  <c r="AE41" i="13"/>
  <c r="AD41" i="13"/>
  <c r="AC41" i="13"/>
  <c r="AB41" i="13"/>
  <c r="AE40" i="13"/>
  <c r="AD40" i="13"/>
  <c r="AC40" i="13"/>
  <c r="AB40" i="13"/>
  <c r="AE39" i="13"/>
  <c r="AD39" i="13"/>
  <c r="AC39" i="13"/>
  <c r="AB39" i="13"/>
  <c r="AE38" i="13"/>
  <c r="AD38" i="13"/>
  <c r="AC38" i="13"/>
  <c r="AB38" i="13"/>
  <c r="AE37" i="13"/>
  <c r="AD37" i="13"/>
  <c r="AC37" i="13"/>
  <c r="AB37" i="13"/>
  <c r="AE36" i="13"/>
  <c r="AD36" i="13"/>
  <c r="AC36" i="13"/>
  <c r="AB36" i="13"/>
  <c r="AE35" i="13"/>
  <c r="AD35" i="13"/>
  <c r="AC35" i="13"/>
  <c r="AB35" i="13"/>
  <c r="AE34" i="13"/>
  <c r="AD34" i="13"/>
  <c r="AC34" i="13"/>
  <c r="AB34" i="13"/>
  <c r="AE33" i="13"/>
  <c r="AD33" i="13"/>
  <c r="AC33" i="13"/>
  <c r="AB33" i="13"/>
  <c r="AE32" i="13"/>
  <c r="AD32" i="13"/>
  <c r="AC32" i="13"/>
  <c r="AB32" i="13"/>
  <c r="AE31" i="13"/>
  <c r="AD31" i="13"/>
  <c r="AC31" i="13"/>
  <c r="AB31" i="13"/>
  <c r="AE30" i="13"/>
  <c r="AD30" i="13"/>
  <c r="AC30" i="13"/>
  <c r="AB30" i="13"/>
  <c r="AE29" i="13"/>
  <c r="AD29" i="13"/>
  <c r="AC29" i="13"/>
  <c r="AB29" i="13"/>
  <c r="AE28" i="13"/>
  <c r="AD28" i="13"/>
  <c r="AC28" i="13"/>
  <c r="AB28" i="13"/>
  <c r="AE27" i="13"/>
  <c r="AD27" i="13"/>
  <c r="AC27" i="13"/>
  <c r="AB27" i="13"/>
  <c r="AE26" i="13"/>
  <c r="AD26" i="13"/>
  <c r="AC26" i="13"/>
  <c r="AB26" i="13"/>
  <c r="AE25" i="13"/>
  <c r="AD25" i="13"/>
  <c r="AC25" i="13"/>
  <c r="AB25" i="13"/>
  <c r="AE24" i="13"/>
  <c r="AD24" i="13"/>
  <c r="AC24" i="13"/>
  <c r="AB24" i="13"/>
  <c r="AE23" i="13"/>
  <c r="AD23" i="13"/>
  <c r="AC23" i="13"/>
  <c r="AB23" i="13"/>
  <c r="AE22" i="13"/>
  <c r="AD22" i="13"/>
  <c r="AC22" i="13"/>
  <c r="AB22" i="13"/>
  <c r="AE21" i="13"/>
  <c r="AD21" i="13"/>
  <c r="AC21" i="13"/>
  <c r="AB21" i="13"/>
  <c r="AE20" i="13"/>
  <c r="AD20" i="13"/>
  <c r="AC20" i="13"/>
  <c r="AB20" i="13"/>
  <c r="AE19" i="13"/>
  <c r="AD19" i="13"/>
  <c r="AC19" i="13"/>
  <c r="AB19" i="13"/>
  <c r="AE18" i="13"/>
  <c r="AD18" i="13"/>
  <c r="AC18" i="13"/>
  <c r="AB18" i="13"/>
  <c r="AE17" i="13"/>
  <c r="AD17" i="13"/>
  <c r="AC17" i="13"/>
  <c r="AB17" i="13"/>
  <c r="AE16" i="13"/>
  <c r="AD16" i="13"/>
  <c r="AC16" i="13"/>
  <c r="AB16" i="13"/>
  <c r="AE15" i="13"/>
  <c r="AD15" i="13"/>
  <c r="AC15" i="13"/>
  <c r="AB15" i="13"/>
  <c r="AC14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AD54" i="12"/>
  <c r="AE54" i="12" s="1"/>
  <c r="AC54" i="12"/>
  <c r="AB54" i="12"/>
  <c r="AD53" i="12"/>
  <c r="AE53" i="12" s="1"/>
  <c r="AC53" i="12"/>
  <c r="AB53" i="12"/>
  <c r="AD52" i="12"/>
  <c r="AE52" i="12" s="1"/>
  <c r="AC52" i="12"/>
  <c r="AB52" i="12"/>
  <c r="AD51" i="12"/>
  <c r="AE51" i="12" s="1"/>
  <c r="AC51" i="12"/>
  <c r="AB51" i="12"/>
  <c r="AD50" i="12"/>
  <c r="AE50" i="12" s="1"/>
  <c r="AC50" i="12"/>
  <c r="AB50" i="12"/>
  <c r="AD49" i="12"/>
  <c r="AE49" i="12" s="1"/>
  <c r="AC49" i="12"/>
  <c r="AB49" i="12"/>
  <c r="AD48" i="12"/>
  <c r="AE48" i="12" s="1"/>
  <c r="AC48" i="12"/>
  <c r="AB48" i="12"/>
  <c r="AD47" i="12"/>
  <c r="AE47" i="12" s="1"/>
  <c r="AC47" i="12"/>
  <c r="AB47" i="12"/>
  <c r="AD46" i="12"/>
  <c r="AE46" i="12" s="1"/>
  <c r="AC46" i="12"/>
  <c r="AB46" i="12"/>
  <c r="AD45" i="12"/>
  <c r="AE45" i="12" s="1"/>
  <c r="AC45" i="12"/>
  <c r="AB45" i="12"/>
  <c r="AD44" i="12"/>
  <c r="AE44" i="12" s="1"/>
  <c r="AC44" i="12"/>
  <c r="AB44" i="12"/>
  <c r="AD43" i="12"/>
  <c r="AE43" i="12" s="1"/>
  <c r="AC43" i="12"/>
  <c r="AB43" i="12"/>
  <c r="AD42" i="12"/>
  <c r="AE42" i="12" s="1"/>
  <c r="AC42" i="12"/>
  <c r="AB42" i="12"/>
  <c r="AD41" i="12"/>
  <c r="AE41" i="12" s="1"/>
  <c r="AC41" i="12"/>
  <c r="AB41" i="12"/>
  <c r="AD40" i="12"/>
  <c r="AE40" i="12" s="1"/>
  <c r="AC40" i="12"/>
  <c r="AB40" i="12"/>
  <c r="AD39" i="12"/>
  <c r="AE39" i="12" s="1"/>
  <c r="AC39" i="12"/>
  <c r="AB39" i="12"/>
  <c r="AD38" i="12"/>
  <c r="AE38" i="12" s="1"/>
  <c r="AC38" i="12"/>
  <c r="AB38" i="12"/>
  <c r="AD37" i="12"/>
  <c r="AE37" i="12" s="1"/>
  <c r="AC37" i="12"/>
  <c r="AB37" i="12"/>
  <c r="AD36" i="12"/>
  <c r="AE36" i="12" s="1"/>
  <c r="AC36" i="12"/>
  <c r="AB36" i="12"/>
  <c r="AD35" i="12"/>
  <c r="AE35" i="12" s="1"/>
  <c r="AC35" i="12"/>
  <c r="AB35" i="12"/>
  <c r="AD34" i="12"/>
  <c r="AE34" i="12" s="1"/>
  <c r="AC34" i="12"/>
  <c r="AB34" i="12"/>
  <c r="AD33" i="12"/>
  <c r="AE33" i="12" s="1"/>
  <c r="AC33" i="12"/>
  <c r="AB33" i="12"/>
  <c r="AD32" i="12"/>
  <c r="AE32" i="12" s="1"/>
  <c r="AC32" i="12"/>
  <c r="AB32" i="12"/>
  <c r="AD31" i="12"/>
  <c r="AE31" i="12" s="1"/>
  <c r="AC31" i="12"/>
  <c r="AB31" i="12"/>
  <c r="AD30" i="12"/>
  <c r="AE30" i="12" s="1"/>
  <c r="AC30" i="12"/>
  <c r="AB30" i="12"/>
  <c r="AD29" i="12"/>
  <c r="AE29" i="12" s="1"/>
  <c r="AC29" i="12"/>
  <c r="AB29" i="12"/>
  <c r="AD28" i="12"/>
  <c r="AE28" i="12" s="1"/>
  <c r="AC28" i="12"/>
  <c r="AB28" i="12"/>
  <c r="AD27" i="12"/>
  <c r="AE27" i="12" s="1"/>
  <c r="AC27" i="12"/>
  <c r="AB27" i="12"/>
  <c r="AD26" i="12"/>
  <c r="AE26" i="12" s="1"/>
  <c r="AC26" i="12"/>
  <c r="AB26" i="12"/>
  <c r="AD25" i="12"/>
  <c r="AE25" i="12" s="1"/>
  <c r="AC25" i="12"/>
  <c r="AB25" i="12"/>
  <c r="AD24" i="12"/>
  <c r="AE24" i="12" s="1"/>
  <c r="AC24" i="12"/>
  <c r="AB24" i="12"/>
  <c r="AD23" i="12"/>
  <c r="AE23" i="12" s="1"/>
  <c r="AC23" i="12"/>
  <c r="AB23" i="12"/>
  <c r="AD22" i="12"/>
  <c r="AE22" i="12" s="1"/>
  <c r="AC22" i="12"/>
  <c r="AB22" i="12"/>
  <c r="AD21" i="12"/>
  <c r="AE21" i="12" s="1"/>
  <c r="AC21" i="12"/>
  <c r="AB21" i="12"/>
  <c r="AD20" i="12"/>
  <c r="AE20" i="12" s="1"/>
  <c r="AC20" i="12"/>
  <c r="AB20" i="12"/>
  <c r="AD19" i="12"/>
  <c r="AE19" i="12" s="1"/>
  <c r="AC19" i="12"/>
  <c r="AB19" i="12"/>
  <c r="AD18" i="12"/>
  <c r="AE18" i="12" s="1"/>
  <c r="AC18" i="12"/>
  <c r="AB18" i="12"/>
  <c r="AD17" i="12"/>
  <c r="AE17" i="12" s="1"/>
  <c r="AC17" i="12"/>
  <c r="AB17" i="12"/>
  <c r="AD16" i="12"/>
  <c r="AE16" i="12" s="1"/>
  <c r="AC16" i="12"/>
  <c r="AB16" i="12"/>
  <c r="AD15" i="12"/>
  <c r="AE15" i="12" s="1"/>
  <c r="AC15" i="12"/>
  <c r="AB15" i="12"/>
  <c r="AC14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E54" i="11"/>
  <c r="AD54" i="11"/>
  <c r="AC54" i="11"/>
  <c r="AB54" i="11"/>
  <c r="AE53" i="11"/>
  <c r="AD53" i="11"/>
  <c r="AC53" i="11"/>
  <c r="AB53" i="11"/>
  <c r="AE52" i="11"/>
  <c r="AD52" i="11"/>
  <c r="AC52" i="11"/>
  <c r="AB52" i="11"/>
  <c r="AE51" i="11"/>
  <c r="AD51" i="11"/>
  <c r="AC51" i="11"/>
  <c r="AB51" i="11"/>
  <c r="AE50" i="11"/>
  <c r="AD50" i="11"/>
  <c r="AC50" i="11"/>
  <c r="AB50" i="11"/>
  <c r="AE49" i="11"/>
  <c r="AD49" i="11"/>
  <c r="AC49" i="11"/>
  <c r="AB49" i="11"/>
  <c r="AE48" i="11"/>
  <c r="AD48" i="11"/>
  <c r="AC48" i="11"/>
  <c r="AB48" i="11"/>
  <c r="AE47" i="11"/>
  <c r="AD47" i="11"/>
  <c r="AC47" i="11"/>
  <c r="AB47" i="11"/>
  <c r="AE46" i="11"/>
  <c r="AD46" i="11"/>
  <c r="AC46" i="11"/>
  <c r="AB46" i="11"/>
  <c r="AE45" i="11"/>
  <c r="AD45" i="11"/>
  <c r="AC45" i="11"/>
  <c r="AB45" i="11"/>
  <c r="AE44" i="11"/>
  <c r="AD44" i="11"/>
  <c r="AC44" i="11"/>
  <c r="AB44" i="11"/>
  <c r="AE43" i="11"/>
  <c r="AD43" i="11"/>
  <c r="AC43" i="11"/>
  <c r="AB43" i="11"/>
  <c r="AE42" i="11"/>
  <c r="AD42" i="11"/>
  <c r="AC42" i="11"/>
  <c r="AB42" i="11"/>
  <c r="AE41" i="11"/>
  <c r="AD41" i="11"/>
  <c r="AC41" i="11"/>
  <c r="AB41" i="11"/>
  <c r="AE40" i="11"/>
  <c r="AD40" i="11"/>
  <c r="AC40" i="11"/>
  <c r="AB40" i="11"/>
  <c r="AE39" i="11"/>
  <c r="AD39" i="11"/>
  <c r="AC39" i="11"/>
  <c r="AB39" i="11"/>
  <c r="AE38" i="11"/>
  <c r="AD38" i="11"/>
  <c r="AC38" i="11"/>
  <c r="AB38" i="11"/>
  <c r="AE37" i="11"/>
  <c r="AD37" i="11"/>
  <c r="AC37" i="11"/>
  <c r="AB37" i="11"/>
  <c r="AE36" i="11"/>
  <c r="AD36" i="11"/>
  <c r="AC36" i="11"/>
  <c r="AB36" i="11"/>
  <c r="AE35" i="11"/>
  <c r="AD35" i="11"/>
  <c r="AC35" i="11"/>
  <c r="AB35" i="11"/>
  <c r="AE34" i="11"/>
  <c r="AD34" i="11"/>
  <c r="AC34" i="11"/>
  <c r="AB34" i="11"/>
  <c r="AE33" i="11"/>
  <c r="AD33" i="11"/>
  <c r="AC33" i="11"/>
  <c r="AB33" i="11"/>
  <c r="AE32" i="11"/>
  <c r="AD32" i="11"/>
  <c r="AC32" i="11"/>
  <c r="AB32" i="11"/>
  <c r="AE31" i="11"/>
  <c r="AD31" i="11"/>
  <c r="AC31" i="11"/>
  <c r="AB31" i="11"/>
  <c r="AE30" i="11"/>
  <c r="AD30" i="11"/>
  <c r="AC30" i="11"/>
  <c r="AB30" i="11"/>
  <c r="AE29" i="11"/>
  <c r="AD29" i="11"/>
  <c r="AC29" i="11"/>
  <c r="AB29" i="11"/>
  <c r="AE28" i="11"/>
  <c r="AD28" i="11"/>
  <c r="AC28" i="11"/>
  <c r="AB28" i="11"/>
  <c r="AE27" i="11"/>
  <c r="AD27" i="11"/>
  <c r="AC27" i="11"/>
  <c r="AB27" i="11"/>
  <c r="AE26" i="11"/>
  <c r="AD26" i="11"/>
  <c r="AC26" i="11"/>
  <c r="AB26" i="11"/>
  <c r="AE25" i="11"/>
  <c r="AD25" i="11"/>
  <c r="AC25" i="11"/>
  <c r="AB25" i="11"/>
  <c r="AE24" i="11"/>
  <c r="AD24" i="11"/>
  <c r="AC24" i="11"/>
  <c r="AB24" i="11"/>
  <c r="AE23" i="11"/>
  <c r="AD23" i="11"/>
  <c r="AC23" i="11"/>
  <c r="AB23" i="11"/>
  <c r="AE22" i="11"/>
  <c r="AD22" i="11"/>
  <c r="AC22" i="11"/>
  <c r="AB22" i="11"/>
  <c r="AE21" i="11"/>
  <c r="AD21" i="11"/>
  <c r="AC21" i="11"/>
  <c r="AB21" i="11"/>
  <c r="AE20" i="11"/>
  <c r="AD20" i="11"/>
  <c r="AC20" i="11"/>
  <c r="AB20" i="11"/>
  <c r="AE19" i="11"/>
  <c r="AD19" i="11"/>
  <c r="AC19" i="11"/>
  <c r="AB19" i="11"/>
  <c r="AE18" i="11"/>
  <c r="AD18" i="11"/>
  <c r="AC18" i="11"/>
  <c r="AB18" i="11"/>
  <c r="AE17" i="11"/>
  <c r="AD17" i="11"/>
  <c r="AC17" i="11"/>
  <c r="AB17" i="11"/>
  <c r="AE16" i="11"/>
  <c r="AD16" i="11"/>
  <c r="AC16" i="11"/>
  <c r="AB16" i="11"/>
  <c r="AE15" i="11"/>
  <c r="AD15" i="11"/>
  <c r="AC15" i="11"/>
  <c r="AB15" i="11"/>
  <c r="AC14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AD54" i="10"/>
  <c r="AE54" i="10" s="1"/>
  <c r="AC54" i="10"/>
  <c r="AB54" i="10"/>
  <c r="AD53" i="10"/>
  <c r="AE53" i="10" s="1"/>
  <c r="AC53" i="10"/>
  <c r="AB53" i="10"/>
  <c r="AD52" i="10"/>
  <c r="AE52" i="10" s="1"/>
  <c r="AC52" i="10"/>
  <c r="AB52" i="10"/>
  <c r="AD51" i="10"/>
  <c r="AE51" i="10" s="1"/>
  <c r="AC51" i="10"/>
  <c r="AB51" i="10"/>
  <c r="AD50" i="10"/>
  <c r="AE50" i="10" s="1"/>
  <c r="AC50" i="10"/>
  <c r="AB50" i="10"/>
  <c r="AD49" i="10"/>
  <c r="AE49" i="10" s="1"/>
  <c r="AC49" i="10"/>
  <c r="AB49" i="10"/>
  <c r="AD48" i="10"/>
  <c r="AE48" i="10" s="1"/>
  <c r="AC48" i="10"/>
  <c r="AB48" i="10"/>
  <c r="AD47" i="10"/>
  <c r="AE47" i="10" s="1"/>
  <c r="AC47" i="10"/>
  <c r="AB47" i="10"/>
  <c r="AD46" i="10"/>
  <c r="AE46" i="10" s="1"/>
  <c r="AC46" i="10"/>
  <c r="AB46" i="10"/>
  <c r="AD45" i="10"/>
  <c r="AE45" i="10" s="1"/>
  <c r="AC45" i="10"/>
  <c r="AB45" i="10"/>
  <c r="AD44" i="10"/>
  <c r="AE44" i="10" s="1"/>
  <c r="AC44" i="10"/>
  <c r="AB44" i="10"/>
  <c r="AD43" i="10"/>
  <c r="AE43" i="10" s="1"/>
  <c r="AC43" i="10"/>
  <c r="AB43" i="10"/>
  <c r="AD42" i="10"/>
  <c r="AE42" i="10" s="1"/>
  <c r="AC42" i="10"/>
  <c r="AB42" i="10"/>
  <c r="AD41" i="10"/>
  <c r="AE41" i="10" s="1"/>
  <c r="AC41" i="10"/>
  <c r="AB41" i="10"/>
  <c r="AD40" i="10"/>
  <c r="AE40" i="10" s="1"/>
  <c r="AC40" i="10"/>
  <c r="AB40" i="10"/>
  <c r="AD39" i="10"/>
  <c r="AE39" i="10" s="1"/>
  <c r="AC39" i="10"/>
  <c r="AB39" i="10"/>
  <c r="AD38" i="10"/>
  <c r="AE38" i="10" s="1"/>
  <c r="AC38" i="10"/>
  <c r="AB38" i="10"/>
  <c r="AD37" i="10"/>
  <c r="AE37" i="10" s="1"/>
  <c r="AC37" i="10"/>
  <c r="AB37" i="10"/>
  <c r="AD36" i="10"/>
  <c r="AE36" i="10" s="1"/>
  <c r="AC36" i="10"/>
  <c r="AB36" i="10"/>
  <c r="AD35" i="10"/>
  <c r="AE35" i="10" s="1"/>
  <c r="AC35" i="10"/>
  <c r="AB35" i="10"/>
  <c r="AD34" i="10"/>
  <c r="AE34" i="10" s="1"/>
  <c r="AC34" i="10"/>
  <c r="AB34" i="10"/>
  <c r="AD33" i="10"/>
  <c r="AE33" i="10" s="1"/>
  <c r="AC33" i="10"/>
  <c r="AB33" i="10"/>
  <c r="AD32" i="10"/>
  <c r="AE32" i="10" s="1"/>
  <c r="AC32" i="10"/>
  <c r="AB32" i="10"/>
  <c r="AD31" i="10"/>
  <c r="AE31" i="10" s="1"/>
  <c r="AC31" i="10"/>
  <c r="AB31" i="10"/>
  <c r="AD30" i="10"/>
  <c r="AE30" i="10" s="1"/>
  <c r="AC30" i="10"/>
  <c r="AB30" i="10"/>
  <c r="AD29" i="10"/>
  <c r="AE29" i="10" s="1"/>
  <c r="AC29" i="10"/>
  <c r="AB29" i="10"/>
  <c r="AD28" i="10"/>
  <c r="AE28" i="10" s="1"/>
  <c r="AC28" i="10"/>
  <c r="AB28" i="10"/>
  <c r="AD27" i="10"/>
  <c r="AE27" i="10" s="1"/>
  <c r="AC27" i="10"/>
  <c r="AB27" i="10"/>
  <c r="AD26" i="10"/>
  <c r="AE26" i="10" s="1"/>
  <c r="AC26" i="10"/>
  <c r="AB26" i="10"/>
  <c r="AD25" i="10"/>
  <c r="AE25" i="10" s="1"/>
  <c r="AC25" i="10"/>
  <c r="AB25" i="10"/>
  <c r="AD24" i="10"/>
  <c r="AE24" i="10" s="1"/>
  <c r="AC24" i="10"/>
  <c r="AB24" i="10"/>
  <c r="AD23" i="10"/>
  <c r="AE23" i="10" s="1"/>
  <c r="AC23" i="10"/>
  <c r="AB23" i="10"/>
  <c r="AD22" i="10"/>
  <c r="AE22" i="10" s="1"/>
  <c r="AC22" i="10"/>
  <c r="AB22" i="10"/>
  <c r="AD21" i="10"/>
  <c r="AE21" i="10" s="1"/>
  <c r="AC21" i="10"/>
  <c r="AB21" i="10"/>
  <c r="AD20" i="10"/>
  <c r="AE20" i="10" s="1"/>
  <c r="AC20" i="10"/>
  <c r="AB20" i="10"/>
  <c r="AD19" i="10"/>
  <c r="AE19" i="10" s="1"/>
  <c r="AC19" i="10"/>
  <c r="AB19" i="10"/>
  <c r="AD18" i="10"/>
  <c r="AE18" i="10" s="1"/>
  <c r="AC18" i="10"/>
  <c r="AB18" i="10"/>
  <c r="AD17" i="10"/>
  <c r="AE17" i="10" s="1"/>
  <c r="AC17" i="10"/>
  <c r="AB17" i="10"/>
  <c r="AD16" i="10"/>
  <c r="AE16" i="10" s="1"/>
  <c r="AC16" i="10"/>
  <c r="AB16" i="10"/>
  <c r="AD15" i="10"/>
  <c r="AE15" i="10" s="1"/>
  <c r="AC15" i="10"/>
  <c r="AB15" i="10"/>
  <c r="AC14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AE54" i="9"/>
  <c r="AD54" i="9"/>
  <c r="AC54" i="9"/>
  <c r="AB54" i="9"/>
  <c r="AE53" i="9"/>
  <c r="AD53" i="9"/>
  <c r="AC53" i="9"/>
  <c r="AB53" i="9"/>
  <c r="AE52" i="9"/>
  <c r="AD52" i="9"/>
  <c r="AC52" i="9"/>
  <c r="AB52" i="9"/>
  <c r="AE51" i="9"/>
  <c r="AD51" i="9"/>
  <c r="AC51" i="9"/>
  <c r="AB51" i="9"/>
  <c r="AE50" i="9"/>
  <c r="AD50" i="9"/>
  <c r="AC50" i="9"/>
  <c r="AB50" i="9"/>
  <c r="AE49" i="9"/>
  <c r="AD49" i="9"/>
  <c r="AC49" i="9"/>
  <c r="AB49" i="9"/>
  <c r="AE48" i="9"/>
  <c r="AD48" i="9"/>
  <c r="AC48" i="9"/>
  <c r="AB48" i="9"/>
  <c r="AE47" i="9"/>
  <c r="AD47" i="9"/>
  <c r="AC47" i="9"/>
  <c r="AB47" i="9"/>
  <c r="AE46" i="9"/>
  <c r="AD46" i="9"/>
  <c r="AC46" i="9"/>
  <c r="AB46" i="9"/>
  <c r="AE45" i="9"/>
  <c r="AD45" i="9"/>
  <c r="AC45" i="9"/>
  <c r="AB45" i="9"/>
  <c r="AE44" i="9"/>
  <c r="AD44" i="9"/>
  <c r="AC44" i="9"/>
  <c r="AB44" i="9"/>
  <c r="AE43" i="9"/>
  <c r="AD43" i="9"/>
  <c r="AC43" i="9"/>
  <c r="AB43" i="9"/>
  <c r="AE42" i="9"/>
  <c r="AD42" i="9"/>
  <c r="AC42" i="9"/>
  <c r="AB42" i="9"/>
  <c r="AE41" i="9"/>
  <c r="AD41" i="9"/>
  <c r="AC41" i="9"/>
  <c r="AB41" i="9"/>
  <c r="AE40" i="9"/>
  <c r="AD40" i="9"/>
  <c r="AC40" i="9"/>
  <c r="AB40" i="9"/>
  <c r="AE39" i="9"/>
  <c r="AD39" i="9"/>
  <c r="AC39" i="9"/>
  <c r="AB39" i="9"/>
  <c r="AE38" i="9"/>
  <c r="AD38" i="9"/>
  <c r="AC38" i="9"/>
  <c r="AB38" i="9"/>
  <c r="AE37" i="9"/>
  <c r="AD37" i="9"/>
  <c r="AC37" i="9"/>
  <c r="AB37" i="9"/>
  <c r="AE36" i="9"/>
  <c r="AD36" i="9"/>
  <c r="AC36" i="9"/>
  <c r="AB36" i="9"/>
  <c r="AE35" i="9"/>
  <c r="AD35" i="9"/>
  <c r="AC35" i="9"/>
  <c r="AB35" i="9"/>
  <c r="AE34" i="9"/>
  <c r="AD34" i="9"/>
  <c r="AC34" i="9"/>
  <c r="AB34" i="9"/>
  <c r="AE33" i="9"/>
  <c r="AD33" i="9"/>
  <c r="AC33" i="9"/>
  <c r="AB33" i="9"/>
  <c r="AE32" i="9"/>
  <c r="AD32" i="9"/>
  <c r="AC32" i="9"/>
  <c r="AB32" i="9"/>
  <c r="AE31" i="9"/>
  <c r="AD31" i="9"/>
  <c r="AC31" i="9"/>
  <c r="AB31" i="9"/>
  <c r="AE30" i="9"/>
  <c r="AD30" i="9"/>
  <c r="AC30" i="9"/>
  <c r="AB30" i="9"/>
  <c r="AE29" i="9"/>
  <c r="AD29" i="9"/>
  <c r="AC29" i="9"/>
  <c r="AB29" i="9"/>
  <c r="AE28" i="9"/>
  <c r="AD28" i="9"/>
  <c r="AC28" i="9"/>
  <c r="AB28" i="9"/>
  <c r="AE27" i="9"/>
  <c r="AD27" i="9"/>
  <c r="AC27" i="9"/>
  <c r="AB27" i="9"/>
  <c r="AE26" i="9"/>
  <c r="AD26" i="9"/>
  <c r="AC26" i="9"/>
  <c r="AB26" i="9"/>
  <c r="AE25" i="9"/>
  <c r="AD25" i="9"/>
  <c r="AC25" i="9"/>
  <c r="AB25" i="9"/>
  <c r="AE24" i="9"/>
  <c r="AD24" i="9"/>
  <c r="AC24" i="9"/>
  <c r="AB24" i="9"/>
  <c r="AE23" i="9"/>
  <c r="AD23" i="9"/>
  <c r="AC23" i="9"/>
  <c r="AB23" i="9"/>
  <c r="AE22" i="9"/>
  <c r="AD22" i="9"/>
  <c r="AC22" i="9"/>
  <c r="AB22" i="9"/>
  <c r="AE21" i="9"/>
  <c r="AD21" i="9"/>
  <c r="AC21" i="9"/>
  <c r="AB21" i="9"/>
  <c r="AE20" i="9"/>
  <c r="AD20" i="9"/>
  <c r="AC20" i="9"/>
  <c r="AB20" i="9"/>
  <c r="AE19" i="9"/>
  <c r="AD19" i="9"/>
  <c r="AC19" i="9"/>
  <c r="AB19" i="9"/>
  <c r="AE18" i="9"/>
  <c r="AD18" i="9"/>
  <c r="AC18" i="9"/>
  <c r="AB18" i="9"/>
  <c r="AE17" i="9"/>
  <c r="AD17" i="9"/>
  <c r="AC17" i="9"/>
  <c r="AB17" i="9"/>
  <c r="AE16" i="9"/>
  <c r="AD16" i="9"/>
  <c r="AC16" i="9"/>
  <c r="AB16" i="9"/>
  <c r="AE15" i="9"/>
  <c r="AD15" i="9"/>
  <c r="AC15" i="9"/>
  <c r="AB15" i="9"/>
  <c r="AC14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AD54" i="8"/>
  <c r="AE54" i="8" s="1"/>
  <c r="AC54" i="8"/>
  <c r="AB54" i="8"/>
  <c r="AD53" i="8"/>
  <c r="AE53" i="8" s="1"/>
  <c r="AC53" i="8"/>
  <c r="AB53" i="8"/>
  <c r="AD52" i="8"/>
  <c r="AE52" i="8" s="1"/>
  <c r="AC52" i="8"/>
  <c r="AB52" i="8"/>
  <c r="AD51" i="8"/>
  <c r="AE51" i="8" s="1"/>
  <c r="AC51" i="8"/>
  <c r="AB51" i="8"/>
  <c r="AD50" i="8"/>
  <c r="AE50" i="8" s="1"/>
  <c r="AC50" i="8"/>
  <c r="AB50" i="8"/>
  <c r="AD49" i="8"/>
  <c r="AE49" i="8" s="1"/>
  <c r="AC49" i="8"/>
  <c r="AB49" i="8"/>
  <c r="AD48" i="8"/>
  <c r="AE48" i="8" s="1"/>
  <c r="AC48" i="8"/>
  <c r="AB48" i="8"/>
  <c r="AD47" i="8"/>
  <c r="AE47" i="8" s="1"/>
  <c r="AC47" i="8"/>
  <c r="AB47" i="8"/>
  <c r="AD46" i="8"/>
  <c r="AE46" i="8" s="1"/>
  <c r="AC46" i="8"/>
  <c r="AB46" i="8"/>
  <c r="AD45" i="8"/>
  <c r="AE45" i="8" s="1"/>
  <c r="AC45" i="8"/>
  <c r="AB45" i="8"/>
  <c r="AD44" i="8"/>
  <c r="AE44" i="8" s="1"/>
  <c r="AC44" i="8"/>
  <c r="AB44" i="8"/>
  <c r="AD43" i="8"/>
  <c r="AE43" i="8" s="1"/>
  <c r="AC43" i="8"/>
  <c r="AB43" i="8"/>
  <c r="AD42" i="8"/>
  <c r="AE42" i="8" s="1"/>
  <c r="AC42" i="8"/>
  <c r="AB42" i="8"/>
  <c r="AD41" i="8"/>
  <c r="AE41" i="8" s="1"/>
  <c r="AC41" i="8"/>
  <c r="AB41" i="8"/>
  <c r="AD40" i="8"/>
  <c r="AE40" i="8" s="1"/>
  <c r="AC40" i="8"/>
  <c r="AB40" i="8"/>
  <c r="AD39" i="8"/>
  <c r="AE39" i="8" s="1"/>
  <c r="AC39" i="8"/>
  <c r="AB39" i="8"/>
  <c r="AD38" i="8"/>
  <c r="AE38" i="8" s="1"/>
  <c r="AC38" i="8"/>
  <c r="AB38" i="8"/>
  <c r="AD37" i="8"/>
  <c r="AE37" i="8" s="1"/>
  <c r="AC37" i="8"/>
  <c r="AB37" i="8"/>
  <c r="AD36" i="8"/>
  <c r="AE36" i="8" s="1"/>
  <c r="AC36" i="8"/>
  <c r="AB36" i="8"/>
  <c r="AD35" i="8"/>
  <c r="AE35" i="8" s="1"/>
  <c r="AC35" i="8"/>
  <c r="AB35" i="8"/>
  <c r="AD34" i="8"/>
  <c r="AE34" i="8" s="1"/>
  <c r="AC34" i="8"/>
  <c r="AB34" i="8"/>
  <c r="AD33" i="8"/>
  <c r="AE33" i="8" s="1"/>
  <c r="AC33" i="8"/>
  <c r="AB33" i="8"/>
  <c r="AD32" i="8"/>
  <c r="AE32" i="8" s="1"/>
  <c r="AC32" i="8"/>
  <c r="AB32" i="8"/>
  <c r="AD31" i="8"/>
  <c r="AE31" i="8" s="1"/>
  <c r="AC31" i="8"/>
  <c r="AB31" i="8"/>
  <c r="AD30" i="8"/>
  <c r="AE30" i="8" s="1"/>
  <c r="AC30" i="8"/>
  <c r="AB30" i="8"/>
  <c r="AD29" i="8"/>
  <c r="AE29" i="8" s="1"/>
  <c r="AC29" i="8"/>
  <c r="AB29" i="8"/>
  <c r="AD28" i="8"/>
  <c r="AE28" i="8" s="1"/>
  <c r="AC28" i="8"/>
  <c r="AB28" i="8"/>
  <c r="AD27" i="8"/>
  <c r="AE27" i="8" s="1"/>
  <c r="AC27" i="8"/>
  <c r="AB27" i="8"/>
  <c r="AD26" i="8"/>
  <c r="AE26" i="8" s="1"/>
  <c r="AC26" i="8"/>
  <c r="AB26" i="8"/>
  <c r="AD25" i="8"/>
  <c r="AE25" i="8" s="1"/>
  <c r="AC25" i="8"/>
  <c r="AB25" i="8"/>
  <c r="AD24" i="8"/>
  <c r="AE24" i="8" s="1"/>
  <c r="AC24" i="8"/>
  <c r="AB24" i="8"/>
  <c r="AD23" i="8"/>
  <c r="AE23" i="8" s="1"/>
  <c r="AC23" i="8"/>
  <c r="AB23" i="8"/>
  <c r="AD22" i="8"/>
  <c r="AE22" i="8" s="1"/>
  <c r="AC22" i="8"/>
  <c r="AB22" i="8"/>
  <c r="AD21" i="8"/>
  <c r="AE21" i="8" s="1"/>
  <c r="AC21" i="8"/>
  <c r="AB21" i="8"/>
  <c r="AD20" i="8"/>
  <c r="AE20" i="8" s="1"/>
  <c r="AC20" i="8"/>
  <c r="AB20" i="8"/>
  <c r="AD19" i="8"/>
  <c r="AE19" i="8" s="1"/>
  <c r="AC19" i="8"/>
  <c r="AB19" i="8"/>
  <c r="AD18" i="8"/>
  <c r="AE18" i="8" s="1"/>
  <c r="AC18" i="8"/>
  <c r="AB18" i="8"/>
  <c r="AD17" i="8"/>
  <c r="AE17" i="8" s="1"/>
  <c r="AL19" i="1" s="1"/>
  <c r="AC17" i="8"/>
  <c r="AB17" i="8"/>
  <c r="AD16" i="8"/>
  <c r="AE16" i="8" s="1"/>
  <c r="AC16" i="8"/>
  <c r="AB16" i="8"/>
  <c r="AD15" i="8"/>
  <c r="AE15" i="8" s="1"/>
  <c r="AC15" i="8"/>
  <c r="AB15" i="8"/>
  <c r="AC14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AE54" i="7"/>
  <c r="AD54" i="7"/>
  <c r="AC54" i="7"/>
  <c r="AB54" i="7"/>
  <c r="AE53" i="7"/>
  <c r="AD53" i="7"/>
  <c r="AC53" i="7"/>
  <c r="AB53" i="7"/>
  <c r="AE52" i="7"/>
  <c r="AD52" i="7"/>
  <c r="AC52" i="7"/>
  <c r="AB52" i="7"/>
  <c r="AE51" i="7"/>
  <c r="AD51" i="7"/>
  <c r="AC51" i="7"/>
  <c r="AB51" i="7"/>
  <c r="AE50" i="7"/>
  <c r="AD50" i="7"/>
  <c r="AC50" i="7"/>
  <c r="AB50" i="7"/>
  <c r="AE49" i="7"/>
  <c r="AD49" i="7"/>
  <c r="AC49" i="7"/>
  <c r="AB49" i="7"/>
  <c r="AE48" i="7"/>
  <c r="AD48" i="7"/>
  <c r="AC48" i="7"/>
  <c r="AB48" i="7"/>
  <c r="AE47" i="7"/>
  <c r="AD47" i="7"/>
  <c r="AC47" i="7"/>
  <c r="AB47" i="7"/>
  <c r="AE46" i="7"/>
  <c r="AD46" i="7"/>
  <c r="AC46" i="7"/>
  <c r="AB46" i="7"/>
  <c r="AE45" i="7"/>
  <c r="AD45" i="7"/>
  <c r="AC45" i="7"/>
  <c r="AB45" i="7"/>
  <c r="AE44" i="7"/>
  <c r="AD44" i="7"/>
  <c r="AC44" i="7"/>
  <c r="AB44" i="7"/>
  <c r="AE43" i="7"/>
  <c r="AD43" i="7"/>
  <c r="AC43" i="7"/>
  <c r="AB43" i="7"/>
  <c r="AE42" i="7"/>
  <c r="AD42" i="7"/>
  <c r="AC42" i="7"/>
  <c r="AB42" i="7"/>
  <c r="AE41" i="7"/>
  <c r="AD41" i="7"/>
  <c r="AC41" i="7"/>
  <c r="AB41" i="7"/>
  <c r="AE40" i="7"/>
  <c r="AD40" i="7"/>
  <c r="AC40" i="7"/>
  <c r="AB40" i="7"/>
  <c r="AE39" i="7"/>
  <c r="AD39" i="7"/>
  <c r="AC39" i="7"/>
  <c r="AB39" i="7"/>
  <c r="AE38" i="7"/>
  <c r="AD38" i="7"/>
  <c r="AC38" i="7"/>
  <c r="AB38" i="7"/>
  <c r="AE37" i="7"/>
  <c r="AD37" i="7"/>
  <c r="AC37" i="7"/>
  <c r="AB37" i="7"/>
  <c r="AE36" i="7"/>
  <c r="AD36" i="7"/>
  <c r="AC36" i="7"/>
  <c r="AB36" i="7"/>
  <c r="AE35" i="7"/>
  <c r="AD35" i="7"/>
  <c r="AC35" i="7"/>
  <c r="AB35" i="7"/>
  <c r="AE34" i="7"/>
  <c r="AD34" i="7"/>
  <c r="AC34" i="7"/>
  <c r="AB34" i="7"/>
  <c r="AE33" i="7"/>
  <c r="AD33" i="7"/>
  <c r="AC33" i="7"/>
  <c r="AB33" i="7"/>
  <c r="AE32" i="7"/>
  <c r="AD32" i="7"/>
  <c r="AC32" i="7"/>
  <c r="AB32" i="7"/>
  <c r="AE31" i="7"/>
  <c r="AD31" i="7"/>
  <c r="AC31" i="7"/>
  <c r="AB31" i="7"/>
  <c r="AE30" i="7"/>
  <c r="AD30" i="7"/>
  <c r="AC30" i="7"/>
  <c r="AB30" i="7"/>
  <c r="AE29" i="7"/>
  <c r="AD29" i="7"/>
  <c r="AC29" i="7"/>
  <c r="AB29" i="7"/>
  <c r="AE28" i="7"/>
  <c r="AD28" i="7"/>
  <c r="AC28" i="7"/>
  <c r="AB28" i="7"/>
  <c r="AE27" i="7"/>
  <c r="AD27" i="7"/>
  <c r="AC27" i="7"/>
  <c r="AB27" i="7"/>
  <c r="AE26" i="7"/>
  <c r="AD26" i="7"/>
  <c r="AC26" i="7"/>
  <c r="AB26" i="7"/>
  <c r="AE25" i="7"/>
  <c r="AD25" i="7"/>
  <c r="AC25" i="7"/>
  <c r="AB25" i="7"/>
  <c r="AE24" i="7"/>
  <c r="AD24" i="7"/>
  <c r="AC24" i="7"/>
  <c r="AB24" i="7"/>
  <c r="AD23" i="7"/>
  <c r="AE23" i="7" s="1"/>
  <c r="AL18" i="1" s="1"/>
  <c r="AC23" i="7"/>
  <c r="AB23" i="7"/>
  <c r="AE22" i="7"/>
  <c r="AD22" i="7"/>
  <c r="AC22" i="7"/>
  <c r="AB22" i="7"/>
  <c r="AE21" i="7"/>
  <c r="AD21" i="7"/>
  <c r="AC21" i="7"/>
  <c r="AB21" i="7"/>
  <c r="AE20" i="7"/>
  <c r="AD20" i="7"/>
  <c r="AC20" i="7"/>
  <c r="AB20" i="7"/>
  <c r="AE19" i="7"/>
  <c r="AD19" i="7"/>
  <c r="AC19" i="7"/>
  <c r="AB19" i="7"/>
  <c r="AE18" i="7"/>
  <c r="AD18" i="7"/>
  <c r="AC18" i="7"/>
  <c r="AB18" i="7"/>
  <c r="AE17" i="7"/>
  <c r="AD17" i="7"/>
  <c r="AC17" i="7"/>
  <c r="AB17" i="7"/>
  <c r="AE16" i="7"/>
  <c r="AD16" i="7"/>
  <c r="AC16" i="7"/>
  <c r="AB16" i="7"/>
  <c r="AE15" i="7"/>
  <c r="AD15" i="7"/>
  <c r="AC15" i="7"/>
  <c r="AB15" i="7"/>
  <c r="AC14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AD54" i="6"/>
  <c r="AE54" i="6" s="1"/>
  <c r="AC54" i="6"/>
  <c r="AB54" i="6"/>
  <c r="AD53" i="6"/>
  <c r="AE53" i="6" s="1"/>
  <c r="AC53" i="6"/>
  <c r="AB53" i="6"/>
  <c r="AD52" i="6"/>
  <c r="AE52" i="6" s="1"/>
  <c r="AC52" i="6"/>
  <c r="AB52" i="6"/>
  <c r="AD51" i="6"/>
  <c r="AE51" i="6" s="1"/>
  <c r="AC51" i="6"/>
  <c r="AB51" i="6"/>
  <c r="AD50" i="6"/>
  <c r="AE50" i="6" s="1"/>
  <c r="AC50" i="6"/>
  <c r="AB50" i="6"/>
  <c r="AD49" i="6"/>
  <c r="AE49" i="6" s="1"/>
  <c r="AC49" i="6"/>
  <c r="AB49" i="6"/>
  <c r="AD48" i="6"/>
  <c r="AE48" i="6" s="1"/>
  <c r="AC48" i="6"/>
  <c r="AB48" i="6"/>
  <c r="AD47" i="6"/>
  <c r="AE47" i="6" s="1"/>
  <c r="AC47" i="6"/>
  <c r="AB47" i="6"/>
  <c r="AD46" i="6"/>
  <c r="AE46" i="6" s="1"/>
  <c r="AC46" i="6"/>
  <c r="AB46" i="6"/>
  <c r="AD45" i="6"/>
  <c r="AE45" i="6" s="1"/>
  <c r="AC45" i="6"/>
  <c r="AB45" i="6"/>
  <c r="AD44" i="6"/>
  <c r="AE44" i="6" s="1"/>
  <c r="AC44" i="6"/>
  <c r="AB44" i="6"/>
  <c r="AD43" i="6"/>
  <c r="AE43" i="6" s="1"/>
  <c r="AC43" i="6"/>
  <c r="AB43" i="6"/>
  <c r="AD42" i="6"/>
  <c r="AE42" i="6" s="1"/>
  <c r="AC42" i="6"/>
  <c r="AB42" i="6"/>
  <c r="AD41" i="6"/>
  <c r="AE41" i="6" s="1"/>
  <c r="AC41" i="6"/>
  <c r="AB41" i="6"/>
  <c r="AD40" i="6"/>
  <c r="AE40" i="6" s="1"/>
  <c r="AC40" i="6"/>
  <c r="AB40" i="6"/>
  <c r="AD39" i="6"/>
  <c r="AE39" i="6" s="1"/>
  <c r="AC39" i="6"/>
  <c r="AB39" i="6"/>
  <c r="AD38" i="6"/>
  <c r="AE38" i="6" s="1"/>
  <c r="AC38" i="6"/>
  <c r="AB38" i="6"/>
  <c r="AD37" i="6"/>
  <c r="AE37" i="6" s="1"/>
  <c r="AC37" i="6"/>
  <c r="AB37" i="6"/>
  <c r="AD36" i="6"/>
  <c r="AE36" i="6" s="1"/>
  <c r="AC36" i="6"/>
  <c r="AB36" i="6"/>
  <c r="AD35" i="6"/>
  <c r="AE35" i="6" s="1"/>
  <c r="AC35" i="6"/>
  <c r="AB35" i="6"/>
  <c r="AD34" i="6"/>
  <c r="AE34" i="6" s="1"/>
  <c r="AC34" i="6"/>
  <c r="AB34" i="6"/>
  <c r="AD33" i="6"/>
  <c r="AE33" i="6" s="1"/>
  <c r="AC33" i="6"/>
  <c r="AB33" i="6"/>
  <c r="AD32" i="6"/>
  <c r="AE32" i="6" s="1"/>
  <c r="AC32" i="6"/>
  <c r="AB32" i="6"/>
  <c r="AD31" i="6"/>
  <c r="AE31" i="6" s="1"/>
  <c r="AC31" i="6"/>
  <c r="AB31" i="6"/>
  <c r="AD30" i="6"/>
  <c r="AE30" i="6" s="1"/>
  <c r="AC30" i="6"/>
  <c r="AB30" i="6"/>
  <c r="AD29" i="6"/>
  <c r="AE29" i="6" s="1"/>
  <c r="AC29" i="6"/>
  <c r="AB29" i="6"/>
  <c r="AD28" i="6"/>
  <c r="AE28" i="6" s="1"/>
  <c r="AC28" i="6"/>
  <c r="AB28" i="6"/>
  <c r="AD27" i="6"/>
  <c r="AE27" i="6" s="1"/>
  <c r="AC27" i="6"/>
  <c r="AB27" i="6"/>
  <c r="AD26" i="6"/>
  <c r="AE26" i="6" s="1"/>
  <c r="AC26" i="6"/>
  <c r="AB26" i="6"/>
  <c r="AD25" i="6"/>
  <c r="AE25" i="6" s="1"/>
  <c r="AC25" i="6"/>
  <c r="AB25" i="6"/>
  <c r="AD24" i="6"/>
  <c r="AE24" i="6" s="1"/>
  <c r="AC24" i="6"/>
  <c r="AB24" i="6"/>
  <c r="AD23" i="6"/>
  <c r="AE23" i="6" s="1"/>
  <c r="AC23" i="6"/>
  <c r="AB23" i="6"/>
  <c r="AD22" i="6"/>
  <c r="AE22" i="6" s="1"/>
  <c r="AC22" i="6"/>
  <c r="AB22" i="6"/>
  <c r="AD21" i="6"/>
  <c r="AE21" i="6" s="1"/>
  <c r="AC21" i="6"/>
  <c r="AB21" i="6"/>
  <c r="AD20" i="6"/>
  <c r="AE20" i="6" s="1"/>
  <c r="AC20" i="6"/>
  <c r="AB20" i="6"/>
  <c r="AD19" i="6"/>
  <c r="AE19" i="6" s="1"/>
  <c r="AL17" i="1" s="1"/>
  <c r="AC19" i="6"/>
  <c r="AB19" i="6"/>
  <c r="AD18" i="6"/>
  <c r="AE18" i="6" s="1"/>
  <c r="AC18" i="6"/>
  <c r="AB18" i="6"/>
  <c r="AD17" i="6"/>
  <c r="AE17" i="6" s="1"/>
  <c r="AC17" i="6"/>
  <c r="AB17" i="6"/>
  <c r="AD16" i="6"/>
  <c r="AE16" i="6" s="1"/>
  <c r="AC16" i="6"/>
  <c r="AB16" i="6"/>
  <c r="AD15" i="6"/>
  <c r="AE15" i="6" s="1"/>
  <c r="AC15" i="6"/>
  <c r="AB15" i="6"/>
  <c r="AC14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AD54" i="5"/>
  <c r="AE54" i="5" s="1"/>
  <c r="AC54" i="5"/>
  <c r="AB54" i="5"/>
  <c r="AE53" i="5"/>
  <c r="AD53" i="5"/>
  <c r="AC53" i="5"/>
  <c r="AB53" i="5"/>
  <c r="AE52" i="5"/>
  <c r="AD52" i="5"/>
  <c r="AC52" i="5"/>
  <c r="AB52" i="5"/>
  <c r="AE51" i="5"/>
  <c r="AD51" i="5"/>
  <c r="AC51" i="5"/>
  <c r="AB51" i="5"/>
  <c r="AE50" i="5"/>
  <c r="AD50" i="5"/>
  <c r="AC50" i="5"/>
  <c r="AB50" i="5"/>
  <c r="AE49" i="5"/>
  <c r="AD49" i="5"/>
  <c r="AC49" i="5"/>
  <c r="AB49" i="5"/>
  <c r="AE48" i="5"/>
  <c r="AD48" i="5"/>
  <c r="AC48" i="5"/>
  <c r="AB48" i="5"/>
  <c r="AE47" i="5"/>
  <c r="AD47" i="5"/>
  <c r="AC47" i="5"/>
  <c r="AB47" i="5"/>
  <c r="AE46" i="5"/>
  <c r="AD46" i="5"/>
  <c r="AC46" i="5"/>
  <c r="AB46" i="5"/>
  <c r="AE45" i="5"/>
  <c r="AD45" i="5"/>
  <c r="AC45" i="5"/>
  <c r="AB45" i="5"/>
  <c r="AE44" i="5"/>
  <c r="AD44" i="5"/>
  <c r="AC44" i="5"/>
  <c r="AB44" i="5"/>
  <c r="AE43" i="5"/>
  <c r="AD43" i="5"/>
  <c r="AC43" i="5"/>
  <c r="AB43" i="5"/>
  <c r="AE42" i="5"/>
  <c r="AD42" i="5"/>
  <c r="AC42" i="5"/>
  <c r="AB42" i="5"/>
  <c r="AD41" i="5"/>
  <c r="AE41" i="5" s="1"/>
  <c r="AC41" i="5"/>
  <c r="AB41" i="5"/>
  <c r="AD40" i="5"/>
  <c r="AE40" i="5" s="1"/>
  <c r="AC40" i="5"/>
  <c r="AB40" i="5"/>
  <c r="AD39" i="5"/>
  <c r="AE39" i="5" s="1"/>
  <c r="AC39" i="5"/>
  <c r="AB39" i="5"/>
  <c r="AD38" i="5"/>
  <c r="AE38" i="5" s="1"/>
  <c r="AC38" i="5"/>
  <c r="AB38" i="5"/>
  <c r="AD37" i="5"/>
  <c r="AE37" i="5" s="1"/>
  <c r="AC37" i="5"/>
  <c r="AB37" i="5"/>
  <c r="AD36" i="5"/>
  <c r="AE36" i="5" s="1"/>
  <c r="AC36" i="5"/>
  <c r="AB36" i="5"/>
  <c r="AD35" i="5"/>
  <c r="AE35" i="5" s="1"/>
  <c r="AC35" i="5"/>
  <c r="AB35" i="5"/>
  <c r="AD34" i="5"/>
  <c r="AE34" i="5" s="1"/>
  <c r="AC34" i="5"/>
  <c r="AB34" i="5"/>
  <c r="AD33" i="5"/>
  <c r="AE33" i="5" s="1"/>
  <c r="AC33" i="5"/>
  <c r="AB33" i="5"/>
  <c r="AD32" i="5"/>
  <c r="AE32" i="5" s="1"/>
  <c r="AC32" i="5"/>
  <c r="AB32" i="5"/>
  <c r="AD31" i="5"/>
  <c r="AE31" i="5" s="1"/>
  <c r="AC31" i="5"/>
  <c r="AB31" i="5"/>
  <c r="AD30" i="5"/>
  <c r="AE30" i="5" s="1"/>
  <c r="AC30" i="5"/>
  <c r="AB30" i="5"/>
  <c r="AD29" i="5"/>
  <c r="AE29" i="5" s="1"/>
  <c r="AC29" i="5"/>
  <c r="AB29" i="5"/>
  <c r="AD28" i="5"/>
  <c r="AE28" i="5" s="1"/>
  <c r="AC28" i="5"/>
  <c r="AB28" i="5"/>
  <c r="AD27" i="5"/>
  <c r="AE27" i="5" s="1"/>
  <c r="AC27" i="5"/>
  <c r="AB27" i="5"/>
  <c r="AD26" i="5"/>
  <c r="AE26" i="5" s="1"/>
  <c r="AC26" i="5"/>
  <c r="AB26" i="5"/>
  <c r="AD25" i="5"/>
  <c r="AE25" i="5" s="1"/>
  <c r="AC25" i="5"/>
  <c r="AB25" i="5"/>
  <c r="AD24" i="5"/>
  <c r="AE24" i="5" s="1"/>
  <c r="AC24" i="5"/>
  <c r="AB24" i="5"/>
  <c r="AD23" i="5"/>
  <c r="AE23" i="5" s="1"/>
  <c r="AC23" i="5"/>
  <c r="AB23" i="5"/>
  <c r="AD22" i="5"/>
  <c r="AE22" i="5" s="1"/>
  <c r="AC22" i="5"/>
  <c r="AB22" i="5"/>
  <c r="AD21" i="5"/>
  <c r="AE21" i="5" s="1"/>
  <c r="AC21" i="5"/>
  <c r="AB21" i="5"/>
  <c r="AD20" i="5"/>
  <c r="AE20" i="5" s="1"/>
  <c r="AC20" i="5"/>
  <c r="AB20" i="5"/>
  <c r="AD19" i="5"/>
  <c r="AE19" i="5" s="1"/>
  <c r="AC19" i="5"/>
  <c r="AB19" i="5"/>
  <c r="AD18" i="5"/>
  <c r="AE18" i="5" s="1"/>
  <c r="AC18" i="5"/>
  <c r="AB18" i="5"/>
  <c r="AD17" i="5"/>
  <c r="AE17" i="5" s="1"/>
  <c r="AC17" i="5"/>
  <c r="AB17" i="5"/>
  <c r="AD16" i="5"/>
  <c r="AE16" i="5" s="1"/>
  <c r="AC16" i="5"/>
  <c r="AB16" i="5"/>
  <c r="AD15" i="5"/>
  <c r="AE15" i="5" s="1"/>
  <c r="AC15" i="5"/>
  <c r="AB15" i="5"/>
  <c r="AC14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AD54" i="4"/>
  <c r="AE54" i="4" s="1"/>
  <c r="AC54" i="4"/>
  <c r="AB54" i="4"/>
  <c r="AD53" i="4"/>
  <c r="AE53" i="4" s="1"/>
  <c r="AC53" i="4"/>
  <c r="AB53" i="4"/>
  <c r="AD52" i="4"/>
  <c r="AE52" i="4" s="1"/>
  <c r="AC52" i="4"/>
  <c r="AB52" i="4"/>
  <c r="AD51" i="4"/>
  <c r="AE51" i="4" s="1"/>
  <c r="AC51" i="4"/>
  <c r="AB51" i="4"/>
  <c r="AD50" i="4"/>
  <c r="AE50" i="4" s="1"/>
  <c r="AC50" i="4"/>
  <c r="AB50" i="4"/>
  <c r="AD49" i="4"/>
  <c r="AE49" i="4" s="1"/>
  <c r="AC49" i="4"/>
  <c r="AB49" i="4"/>
  <c r="AD48" i="4"/>
  <c r="AE48" i="4" s="1"/>
  <c r="AC48" i="4"/>
  <c r="AB48" i="4"/>
  <c r="AD47" i="4"/>
  <c r="AE47" i="4" s="1"/>
  <c r="AC47" i="4"/>
  <c r="AB47" i="4"/>
  <c r="AD46" i="4"/>
  <c r="AE46" i="4" s="1"/>
  <c r="AC46" i="4"/>
  <c r="AB46" i="4"/>
  <c r="AD45" i="4"/>
  <c r="AE45" i="4" s="1"/>
  <c r="AC45" i="4"/>
  <c r="AB45" i="4"/>
  <c r="AD44" i="4"/>
  <c r="AE44" i="4" s="1"/>
  <c r="AC44" i="4"/>
  <c r="AB44" i="4"/>
  <c r="AD43" i="4"/>
  <c r="AE43" i="4" s="1"/>
  <c r="AC43" i="4"/>
  <c r="AB43" i="4"/>
  <c r="AD42" i="4"/>
  <c r="AE42" i="4" s="1"/>
  <c r="AC42" i="4"/>
  <c r="AB42" i="4"/>
  <c r="AD41" i="4"/>
  <c r="AE41" i="4" s="1"/>
  <c r="AC41" i="4"/>
  <c r="AB41" i="4"/>
  <c r="AD40" i="4"/>
  <c r="AE40" i="4" s="1"/>
  <c r="AC40" i="4"/>
  <c r="AB40" i="4"/>
  <c r="AD39" i="4"/>
  <c r="AE39" i="4" s="1"/>
  <c r="AC39" i="4"/>
  <c r="AB39" i="4"/>
  <c r="AD38" i="4"/>
  <c r="AE38" i="4" s="1"/>
  <c r="AC38" i="4"/>
  <c r="AB38" i="4"/>
  <c r="AD37" i="4"/>
  <c r="AE37" i="4" s="1"/>
  <c r="AC37" i="4"/>
  <c r="AB37" i="4"/>
  <c r="AD36" i="4"/>
  <c r="AE36" i="4" s="1"/>
  <c r="AC36" i="4"/>
  <c r="AB36" i="4"/>
  <c r="AD35" i="4"/>
  <c r="AE35" i="4" s="1"/>
  <c r="AC35" i="4"/>
  <c r="AB35" i="4"/>
  <c r="AD34" i="4"/>
  <c r="AE34" i="4" s="1"/>
  <c r="AC34" i="4"/>
  <c r="AB34" i="4"/>
  <c r="AD33" i="4"/>
  <c r="AE33" i="4" s="1"/>
  <c r="AC33" i="4"/>
  <c r="AB33" i="4"/>
  <c r="AD32" i="4"/>
  <c r="AE32" i="4" s="1"/>
  <c r="AC32" i="4"/>
  <c r="AB32" i="4"/>
  <c r="AD31" i="4"/>
  <c r="AE31" i="4" s="1"/>
  <c r="AC31" i="4"/>
  <c r="AB31" i="4"/>
  <c r="AD30" i="4"/>
  <c r="AE30" i="4" s="1"/>
  <c r="AC30" i="4"/>
  <c r="AB30" i="4"/>
  <c r="AD29" i="4"/>
  <c r="AE29" i="4" s="1"/>
  <c r="AC29" i="4"/>
  <c r="AB29" i="4"/>
  <c r="AD28" i="4"/>
  <c r="AE28" i="4" s="1"/>
  <c r="AC28" i="4"/>
  <c r="AB28" i="4"/>
  <c r="AD27" i="4"/>
  <c r="AE27" i="4" s="1"/>
  <c r="AC27" i="4"/>
  <c r="AB27" i="4"/>
  <c r="AD26" i="4"/>
  <c r="AE26" i="4" s="1"/>
  <c r="AC26" i="4"/>
  <c r="AB26" i="4"/>
  <c r="AD25" i="4"/>
  <c r="AE25" i="4" s="1"/>
  <c r="AC25" i="4"/>
  <c r="AB25" i="4"/>
  <c r="AD24" i="4"/>
  <c r="AE24" i="4" s="1"/>
  <c r="AC24" i="4"/>
  <c r="AB24" i="4"/>
  <c r="AD23" i="4"/>
  <c r="AE23" i="4" s="1"/>
  <c r="AC23" i="4"/>
  <c r="AB23" i="4"/>
  <c r="AD22" i="4"/>
  <c r="AE22" i="4" s="1"/>
  <c r="AC22" i="4"/>
  <c r="AB22" i="4"/>
  <c r="AD21" i="4"/>
  <c r="AE21" i="4" s="1"/>
  <c r="AC21" i="4"/>
  <c r="AB21" i="4"/>
  <c r="AD20" i="4"/>
  <c r="AE20" i="4" s="1"/>
  <c r="AC20" i="4"/>
  <c r="AB20" i="4"/>
  <c r="AD19" i="4"/>
  <c r="AE19" i="4" s="1"/>
  <c r="AC19" i="4"/>
  <c r="AB19" i="4"/>
  <c r="AD18" i="4"/>
  <c r="AE18" i="4" s="1"/>
  <c r="AC18" i="4"/>
  <c r="AB18" i="4"/>
  <c r="AD17" i="4"/>
  <c r="AE17" i="4" s="1"/>
  <c r="AC17" i="4"/>
  <c r="AB17" i="4"/>
  <c r="AD16" i="4"/>
  <c r="AE16" i="4" s="1"/>
  <c r="AC16" i="4"/>
  <c r="AB16" i="4"/>
  <c r="AD15" i="4"/>
  <c r="AE15" i="4" s="1"/>
  <c r="AC15" i="4"/>
  <c r="AB15" i="4"/>
  <c r="AC14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AE54" i="3"/>
  <c r="AD54" i="3"/>
  <c r="AC54" i="3"/>
  <c r="AB54" i="3"/>
  <c r="AE53" i="3"/>
  <c r="AD53" i="3"/>
  <c r="AC53" i="3"/>
  <c r="AB53" i="3"/>
  <c r="AE52" i="3"/>
  <c r="AD52" i="3"/>
  <c r="AC52" i="3"/>
  <c r="AB52" i="3"/>
  <c r="AE51" i="3"/>
  <c r="AD51" i="3"/>
  <c r="AC51" i="3"/>
  <c r="AB51" i="3"/>
  <c r="AE50" i="3"/>
  <c r="AD50" i="3"/>
  <c r="AC50" i="3"/>
  <c r="AB50" i="3"/>
  <c r="AE49" i="3"/>
  <c r="AD49" i="3"/>
  <c r="AC49" i="3"/>
  <c r="AB49" i="3"/>
  <c r="AE48" i="3"/>
  <c r="AD48" i="3"/>
  <c r="AC48" i="3"/>
  <c r="AB48" i="3"/>
  <c r="AE47" i="3"/>
  <c r="AD47" i="3"/>
  <c r="AC47" i="3"/>
  <c r="AB47" i="3"/>
  <c r="AE46" i="3"/>
  <c r="AD46" i="3"/>
  <c r="AC46" i="3"/>
  <c r="AB46" i="3"/>
  <c r="AE45" i="3"/>
  <c r="AD45" i="3"/>
  <c r="AC45" i="3"/>
  <c r="AB45" i="3"/>
  <c r="AE44" i="3"/>
  <c r="AD44" i="3"/>
  <c r="AC44" i="3"/>
  <c r="AB44" i="3"/>
  <c r="AE43" i="3"/>
  <c r="AD43" i="3"/>
  <c r="AC43" i="3"/>
  <c r="AB43" i="3"/>
  <c r="AD42" i="3"/>
  <c r="AE42" i="3" s="1"/>
  <c r="AB42" i="3"/>
  <c r="AC42" i="3" s="1"/>
  <c r="AD41" i="3"/>
  <c r="AE41" i="3" s="1"/>
  <c r="AC41" i="3"/>
  <c r="AB41" i="3"/>
  <c r="AD40" i="3"/>
  <c r="AE40" i="3" s="1"/>
  <c r="AC40" i="3"/>
  <c r="AB40" i="3"/>
  <c r="AD39" i="3"/>
  <c r="AE39" i="3" s="1"/>
  <c r="AC39" i="3"/>
  <c r="AB39" i="3"/>
  <c r="AD38" i="3"/>
  <c r="AE38" i="3" s="1"/>
  <c r="AB38" i="3"/>
  <c r="AC38" i="3" s="1"/>
  <c r="AD37" i="3"/>
  <c r="AE37" i="3" s="1"/>
  <c r="AC37" i="3"/>
  <c r="AB37" i="3"/>
  <c r="AD36" i="3"/>
  <c r="AE36" i="3" s="1"/>
  <c r="AC36" i="3"/>
  <c r="AB36" i="3"/>
  <c r="AD35" i="3"/>
  <c r="AE35" i="3" s="1"/>
  <c r="AB35" i="3"/>
  <c r="AC35" i="3" s="1"/>
  <c r="AD34" i="3"/>
  <c r="AE34" i="3" s="1"/>
  <c r="AC34" i="3"/>
  <c r="AB34" i="3"/>
  <c r="AD33" i="3"/>
  <c r="AE33" i="3" s="1"/>
  <c r="AB33" i="3"/>
  <c r="AC33" i="3" s="1"/>
  <c r="AD32" i="3"/>
  <c r="AE32" i="3" s="1"/>
  <c r="AC32" i="3"/>
  <c r="AB32" i="3"/>
  <c r="AD31" i="3"/>
  <c r="AE31" i="3" s="1"/>
  <c r="AB31" i="3"/>
  <c r="AC31" i="3" s="1"/>
  <c r="AD30" i="3"/>
  <c r="AE30" i="3" s="1"/>
  <c r="AC30" i="3"/>
  <c r="AB30" i="3"/>
  <c r="AD29" i="3"/>
  <c r="AE29" i="3" s="1"/>
  <c r="AC29" i="3"/>
  <c r="AB29" i="3"/>
  <c r="AD28" i="3"/>
  <c r="AE28" i="3" s="1"/>
  <c r="AC28" i="3"/>
  <c r="AB28" i="3"/>
  <c r="AD27" i="3"/>
  <c r="AE27" i="3" s="1"/>
  <c r="AB27" i="3"/>
  <c r="AC27" i="3" s="1"/>
  <c r="AD26" i="3"/>
  <c r="AE26" i="3" s="1"/>
  <c r="AB26" i="3"/>
  <c r="AC26" i="3" s="1"/>
  <c r="AD25" i="3"/>
  <c r="AE25" i="3" s="1"/>
  <c r="AC25" i="3"/>
  <c r="AB25" i="3"/>
  <c r="AD24" i="3"/>
  <c r="AE24" i="3" s="1"/>
  <c r="AC24" i="3"/>
  <c r="AB24" i="3"/>
  <c r="AD23" i="3"/>
  <c r="AE23" i="3" s="1"/>
  <c r="AC23" i="3"/>
  <c r="AB23" i="3"/>
  <c r="AD22" i="3"/>
  <c r="AE22" i="3" s="1"/>
  <c r="AC22" i="3"/>
  <c r="AB22" i="3"/>
  <c r="AD21" i="3"/>
  <c r="AE21" i="3" s="1"/>
  <c r="AC21" i="3"/>
  <c r="AB21" i="3"/>
  <c r="AD20" i="3"/>
  <c r="AE20" i="3" s="1"/>
  <c r="AC20" i="3"/>
  <c r="AB20" i="3"/>
  <c r="AD19" i="3"/>
  <c r="AE19" i="3" s="1"/>
  <c r="AC19" i="3"/>
  <c r="AB19" i="3"/>
  <c r="AD18" i="3"/>
  <c r="AE18" i="3" s="1"/>
  <c r="AB18" i="3"/>
  <c r="AC18" i="3" s="1"/>
  <c r="AD17" i="3"/>
  <c r="AE17" i="3" s="1"/>
  <c r="AC17" i="3"/>
  <c r="AB17" i="3"/>
  <c r="AD16" i="3"/>
  <c r="AE16" i="3" s="1"/>
  <c r="AC16" i="3"/>
  <c r="AB16" i="3"/>
  <c r="AD15" i="3"/>
  <c r="AE15" i="3" s="1"/>
  <c r="AC15" i="3"/>
  <c r="AB15" i="3"/>
  <c r="AC14" i="3"/>
  <c r="AA12" i="3"/>
  <c r="AA13" i="3" s="1"/>
  <c r="Z12" i="3"/>
  <c r="Z13" i="3" s="1"/>
  <c r="Y12" i="3"/>
  <c r="Y13" i="3" s="1"/>
  <c r="X12" i="3"/>
  <c r="X13" i="3" s="1"/>
  <c r="W12" i="3"/>
  <c r="W13" i="3" s="1"/>
  <c r="V12" i="3"/>
  <c r="V13" i="3" s="1"/>
  <c r="U12" i="3"/>
  <c r="U13" i="3" s="1"/>
  <c r="T12" i="3"/>
  <c r="T13" i="3" s="1"/>
  <c r="S12" i="3"/>
  <c r="S13" i="3" s="1"/>
  <c r="R12" i="3"/>
  <c r="R13" i="3" s="1"/>
  <c r="Q12" i="3"/>
  <c r="Q13" i="3" s="1"/>
  <c r="P12" i="3"/>
  <c r="P13" i="3" s="1"/>
  <c r="O12" i="3"/>
  <c r="O13" i="3" s="1"/>
  <c r="N12" i="3"/>
  <c r="N13" i="3" s="1"/>
  <c r="M12" i="3"/>
  <c r="M13" i="3" s="1"/>
  <c r="L12" i="3"/>
  <c r="L13" i="3" s="1"/>
  <c r="K12" i="3"/>
  <c r="K13" i="3" s="1"/>
  <c r="J12" i="3"/>
  <c r="J13" i="3" s="1"/>
  <c r="I12" i="3"/>
  <c r="I13" i="3" s="1"/>
  <c r="H12" i="3"/>
  <c r="H13" i="3" s="1"/>
  <c r="G12" i="3"/>
  <c r="G13" i="3" s="1"/>
  <c r="F12" i="3"/>
  <c r="F13" i="3" s="1"/>
  <c r="E12" i="3"/>
  <c r="E13" i="3" s="1"/>
  <c r="AD54" i="2"/>
  <c r="AE54" i="2" s="1"/>
  <c r="AC54" i="2"/>
  <c r="AB54" i="2"/>
  <c r="AD53" i="2"/>
  <c r="AE53" i="2" s="1"/>
  <c r="AC53" i="2"/>
  <c r="AB53" i="2"/>
  <c r="AD52" i="2"/>
  <c r="AE52" i="2" s="1"/>
  <c r="AC52" i="2"/>
  <c r="AB52" i="2"/>
  <c r="AD51" i="2"/>
  <c r="AE51" i="2" s="1"/>
  <c r="AC51" i="2"/>
  <c r="AB51" i="2"/>
  <c r="AD50" i="2"/>
  <c r="AE50" i="2" s="1"/>
  <c r="AC50" i="2"/>
  <c r="AB50" i="2"/>
  <c r="AD49" i="2"/>
  <c r="AE49" i="2" s="1"/>
  <c r="AC49" i="2"/>
  <c r="AB49" i="2"/>
  <c r="AD48" i="2"/>
  <c r="AE48" i="2" s="1"/>
  <c r="AC48" i="2"/>
  <c r="AB48" i="2"/>
  <c r="AD47" i="2"/>
  <c r="AE47" i="2" s="1"/>
  <c r="AC47" i="2"/>
  <c r="AB47" i="2"/>
  <c r="AD46" i="2"/>
  <c r="AE46" i="2" s="1"/>
  <c r="AC46" i="2"/>
  <c r="AB46" i="2"/>
  <c r="AD45" i="2"/>
  <c r="AE45" i="2" s="1"/>
  <c r="AC45" i="2"/>
  <c r="AB45" i="2"/>
  <c r="AD44" i="2"/>
  <c r="AE44" i="2" s="1"/>
  <c r="AC44" i="2"/>
  <c r="AB44" i="2"/>
  <c r="AD43" i="2"/>
  <c r="AE43" i="2" s="1"/>
  <c r="AC43" i="2"/>
  <c r="AB43" i="2"/>
  <c r="AD42" i="2"/>
  <c r="AE42" i="2" s="1"/>
  <c r="AC42" i="2"/>
  <c r="AB42" i="2"/>
  <c r="AD41" i="2"/>
  <c r="AE41" i="2" s="1"/>
  <c r="AC41" i="2"/>
  <c r="AB41" i="2"/>
  <c r="AD40" i="2"/>
  <c r="AE40" i="2" s="1"/>
  <c r="AC40" i="2"/>
  <c r="AB40" i="2"/>
  <c r="AD39" i="2"/>
  <c r="AE39" i="2" s="1"/>
  <c r="AC39" i="2"/>
  <c r="AB39" i="2"/>
  <c r="AD38" i="2"/>
  <c r="AE38" i="2" s="1"/>
  <c r="AB38" i="2"/>
  <c r="AC38" i="2" s="1"/>
  <c r="AD37" i="2"/>
  <c r="AE37" i="2" s="1"/>
  <c r="AB37" i="2"/>
  <c r="AC37" i="2" s="1"/>
  <c r="AD36" i="2"/>
  <c r="AE36" i="2" s="1"/>
  <c r="AC36" i="2"/>
  <c r="AB36" i="2"/>
  <c r="AD35" i="2"/>
  <c r="AE35" i="2" s="1"/>
  <c r="AC35" i="2"/>
  <c r="AB35" i="2"/>
  <c r="AD34" i="2"/>
  <c r="AE34" i="2" s="1"/>
  <c r="AC34" i="2"/>
  <c r="AB34" i="2"/>
  <c r="AD33" i="2"/>
  <c r="AE33" i="2" s="1"/>
  <c r="AB33" i="2"/>
  <c r="AC33" i="2" s="1"/>
  <c r="AD32" i="2"/>
  <c r="AE32" i="2" s="1"/>
  <c r="AC32" i="2"/>
  <c r="AB32" i="2"/>
  <c r="AD31" i="2"/>
  <c r="AE31" i="2" s="1"/>
  <c r="AC31" i="2"/>
  <c r="AB31" i="2"/>
  <c r="AD30" i="2"/>
  <c r="AE30" i="2" s="1"/>
  <c r="AC30" i="2"/>
  <c r="AB30" i="2"/>
  <c r="AD29" i="2"/>
  <c r="AE29" i="2" s="1"/>
  <c r="AC29" i="2"/>
  <c r="AB29" i="2"/>
  <c r="AD28" i="2"/>
  <c r="AE28" i="2" s="1"/>
  <c r="AB28" i="2"/>
  <c r="AC28" i="2" s="1"/>
  <c r="AD27" i="2"/>
  <c r="AE27" i="2" s="1"/>
  <c r="AC27" i="2"/>
  <c r="AB27" i="2"/>
  <c r="AD26" i="2"/>
  <c r="AE26" i="2" s="1"/>
  <c r="AB26" i="2"/>
  <c r="AC26" i="2" s="1"/>
  <c r="AD25" i="2"/>
  <c r="AE25" i="2" s="1"/>
  <c r="AC25" i="2"/>
  <c r="AB25" i="2"/>
  <c r="AD24" i="2"/>
  <c r="AE24" i="2" s="1"/>
  <c r="AC24" i="2"/>
  <c r="AB24" i="2"/>
  <c r="AD23" i="2"/>
  <c r="AE23" i="2" s="1"/>
  <c r="AC23" i="2"/>
  <c r="AB23" i="2"/>
  <c r="AD22" i="2"/>
  <c r="AE22" i="2" s="1"/>
  <c r="AB22" i="2"/>
  <c r="AC22" i="2" s="1"/>
  <c r="AD21" i="2"/>
  <c r="AE21" i="2" s="1"/>
  <c r="AB21" i="2"/>
  <c r="AC21" i="2" s="1"/>
  <c r="AD20" i="2"/>
  <c r="AE20" i="2" s="1"/>
  <c r="AC20" i="2"/>
  <c r="AB20" i="2"/>
  <c r="AD19" i="2"/>
  <c r="AE19" i="2" s="1"/>
  <c r="AC19" i="2"/>
  <c r="AB19" i="2"/>
  <c r="AD18" i="2"/>
  <c r="AE18" i="2" s="1"/>
  <c r="AC18" i="2"/>
  <c r="AB18" i="2"/>
  <c r="AD17" i="2"/>
  <c r="AE17" i="2" s="1"/>
  <c r="AC17" i="2"/>
  <c r="AB17" i="2"/>
  <c r="AD16" i="2"/>
  <c r="AE16" i="2" s="1"/>
  <c r="AC16" i="2"/>
  <c r="AB16" i="2"/>
  <c r="AD15" i="2"/>
  <c r="AE15" i="2" s="1"/>
  <c r="AB15" i="2"/>
  <c r="AC15" i="2" s="1"/>
  <c r="AC14" i="2"/>
  <c r="AA12" i="2"/>
  <c r="AA13" i="2" s="1"/>
  <c r="Z12" i="2"/>
  <c r="Z13" i="2" s="1"/>
  <c r="Y12" i="2"/>
  <c r="Y13" i="2" s="1"/>
  <c r="X12" i="2"/>
  <c r="X13" i="2" s="1"/>
  <c r="W12" i="2"/>
  <c r="W13" i="2" s="1"/>
  <c r="V12" i="2"/>
  <c r="V13" i="2" s="1"/>
  <c r="U12" i="2"/>
  <c r="U13" i="2" s="1"/>
  <c r="T12" i="2"/>
  <c r="T13" i="2" s="1"/>
  <c r="S12" i="2"/>
  <c r="S13" i="2" s="1"/>
  <c r="R12" i="2"/>
  <c r="R13" i="2" s="1"/>
  <c r="Q12" i="2"/>
  <c r="Q13" i="2" s="1"/>
  <c r="P12" i="2"/>
  <c r="P13" i="2" s="1"/>
  <c r="O12" i="2"/>
  <c r="O13" i="2" s="1"/>
  <c r="N12" i="2"/>
  <c r="N13" i="2" s="1"/>
  <c r="M12" i="2"/>
  <c r="M13" i="2" s="1"/>
  <c r="L12" i="2"/>
  <c r="L13" i="2" s="1"/>
  <c r="K12" i="2"/>
  <c r="K13" i="2" s="1"/>
  <c r="J12" i="2"/>
  <c r="J13" i="2" s="1"/>
  <c r="I12" i="2"/>
  <c r="I13" i="2" s="1"/>
  <c r="H12" i="2"/>
  <c r="H13" i="2" s="1"/>
  <c r="G12" i="2"/>
  <c r="G13" i="2" s="1"/>
  <c r="F12" i="2"/>
  <c r="F13" i="2" s="1"/>
  <c r="E12" i="2"/>
  <c r="E13" i="2" s="1"/>
  <c r="AL27" i="1"/>
  <c r="H27" i="1"/>
  <c r="AJ27" i="1" s="1"/>
  <c r="G27" i="1"/>
  <c r="F27" i="1"/>
  <c r="E27" i="1"/>
  <c r="D27" i="1"/>
  <c r="C27" i="1"/>
  <c r="B27" i="1"/>
  <c r="H26" i="1"/>
  <c r="AJ26" i="1" s="1"/>
  <c r="G26" i="1"/>
  <c r="F26" i="1"/>
  <c r="E26" i="1"/>
  <c r="D26" i="1"/>
  <c r="C26" i="1"/>
  <c r="H25" i="1"/>
  <c r="AJ25" i="1" s="1"/>
  <c r="G25" i="1"/>
  <c r="F25" i="1"/>
  <c r="E25" i="1"/>
  <c r="D25" i="1"/>
  <c r="C25" i="1"/>
  <c r="AL24" i="1"/>
  <c r="H24" i="1"/>
  <c r="AJ24" i="1" s="1"/>
  <c r="G24" i="1"/>
  <c r="F24" i="1"/>
  <c r="E24" i="1"/>
  <c r="D24" i="1"/>
  <c r="C24" i="1"/>
  <c r="AL23" i="1"/>
  <c r="AK23" i="1"/>
  <c r="H23" i="1"/>
  <c r="AJ23" i="1" s="1"/>
  <c r="G23" i="1"/>
  <c r="F23" i="1"/>
  <c r="B23" i="1" s="1"/>
  <c r="E23" i="1"/>
  <c r="D23" i="1"/>
  <c r="C23" i="1"/>
  <c r="AL22" i="1"/>
  <c r="H22" i="1"/>
  <c r="AJ22" i="1" s="1"/>
  <c r="G22" i="1"/>
  <c r="F22" i="1"/>
  <c r="E22" i="1"/>
  <c r="D22" i="1"/>
  <c r="C22" i="1"/>
  <c r="B22" i="1"/>
  <c r="AL21" i="1"/>
  <c r="H21" i="1"/>
  <c r="AJ21" i="1" s="1"/>
  <c r="G21" i="1"/>
  <c r="F21" i="1"/>
  <c r="E21" i="1"/>
  <c r="D21" i="1"/>
  <c r="C21" i="1"/>
  <c r="B21" i="1"/>
  <c r="AL20" i="1"/>
  <c r="AD20" i="1"/>
  <c r="V20" i="1"/>
  <c r="N20" i="1"/>
  <c r="H20" i="1"/>
  <c r="AJ20" i="1" s="1"/>
  <c r="G20" i="1"/>
  <c r="F20" i="1"/>
  <c r="E20" i="1"/>
  <c r="D20" i="1"/>
  <c r="C20" i="1"/>
  <c r="H19" i="1"/>
  <c r="AJ19" i="1" s="1"/>
  <c r="G19" i="1"/>
  <c r="F19" i="1"/>
  <c r="E19" i="1"/>
  <c r="D19" i="1"/>
  <c r="C19" i="1"/>
  <c r="AK18" i="1"/>
  <c r="H18" i="1"/>
  <c r="AJ18" i="1" s="1"/>
  <c r="G18" i="1"/>
  <c r="F18" i="1"/>
  <c r="E18" i="1"/>
  <c r="D18" i="1"/>
  <c r="C18" i="1"/>
  <c r="B18" i="1"/>
  <c r="AD17" i="1"/>
  <c r="V17" i="1"/>
  <c r="N17" i="1"/>
  <c r="H17" i="1"/>
  <c r="AK17" i="1" s="1"/>
  <c r="G17" i="1"/>
  <c r="F17" i="1"/>
  <c r="E17" i="1"/>
  <c r="D17" i="1"/>
  <c r="C17" i="1"/>
  <c r="B17" i="1"/>
  <c r="H16" i="1"/>
  <c r="AJ16" i="1" s="1"/>
  <c r="G16" i="1"/>
  <c r="F16" i="1"/>
  <c r="E16" i="1"/>
  <c r="D16" i="1"/>
  <c r="C16" i="1"/>
  <c r="AD15" i="1"/>
  <c r="V15" i="1"/>
  <c r="N15" i="1"/>
  <c r="H15" i="1"/>
  <c r="AJ15" i="1" s="1"/>
  <c r="G15" i="1"/>
  <c r="F15" i="1"/>
  <c r="E15" i="1"/>
  <c r="D15" i="1"/>
  <c r="C15" i="1"/>
  <c r="H14" i="1"/>
  <c r="G14" i="1"/>
  <c r="F14" i="1"/>
  <c r="E14" i="1"/>
  <c r="D14" i="1"/>
  <c r="C14" i="1"/>
  <c r="H13" i="1"/>
  <c r="G13" i="1"/>
  <c r="F13" i="1"/>
  <c r="E13" i="1"/>
  <c r="D13" i="1"/>
  <c r="C13" i="1"/>
  <c r="AI12" i="1"/>
  <c r="AP12" i="1" s="1"/>
  <c r="AH12" i="1"/>
  <c r="AO12" i="1" s="1"/>
  <c r="AG12" i="1"/>
  <c r="AN12" i="1" s="1"/>
  <c r="AF12" i="1"/>
  <c r="AM12" i="1" s="1"/>
  <c r="E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AK9" i="1"/>
  <c r="AJ9" i="1"/>
  <c r="AG9" i="1"/>
  <c r="AG26" i="1" s="1"/>
  <c r="AF9" i="1"/>
  <c r="AF27" i="1" s="1"/>
  <c r="AE9" i="1"/>
  <c r="AE26" i="1" s="1"/>
  <c r="AD9" i="1"/>
  <c r="AD27" i="1" s="1"/>
  <c r="AC9" i="1"/>
  <c r="AC26" i="1" s="1"/>
  <c r="AB9" i="1"/>
  <c r="AB27" i="1" s="1"/>
  <c r="AA9" i="1"/>
  <c r="AA26" i="1" s="1"/>
  <c r="Z9" i="1"/>
  <c r="Z27" i="1" s="1"/>
  <c r="Y9" i="1"/>
  <c r="Y26" i="1" s="1"/>
  <c r="X9" i="1"/>
  <c r="X27" i="1" s="1"/>
  <c r="W9" i="1"/>
  <c r="W26" i="1" s="1"/>
  <c r="V9" i="1"/>
  <c r="V27" i="1" s="1"/>
  <c r="U9" i="1"/>
  <c r="U26" i="1" s="1"/>
  <c r="T9" i="1"/>
  <c r="T27" i="1" s="1"/>
  <c r="S9" i="1"/>
  <c r="S26" i="1" s="1"/>
  <c r="R9" i="1"/>
  <c r="R27" i="1" s="1"/>
  <c r="Q9" i="1"/>
  <c r="Q26" i="1" s="1"/>
  <c r="P9" i="1"/>
  <c r="P27" i="1" s="1"/>
  <c r="O9" i="1"/>
  <c r="O26" i="1" s="1"/>
  <c r="N9" i="1"/>
  <c r="N27" i="1" s="1"/>
  <c r="M9" i="1"/>
  <c r="M26" i="1" s="1"/>
  <c r="L9" i="1"/>
  <c r="L27" i="1" s="1"/>
  <c r="K9" i="1"/>
  <c r="K26" i="1" s="1"/>
  <c r="J9" i="1"/>
  <c r="J27" i="1" s="1"/>
  <c r="I9" i="1"/>
  <c r="I26" i="1" s="1"/>
  <c r="AV3" i="1"/>
  <c r="I4" i="1" s="1"/>
  <c r="AJ14" i="1" l="1"/>
  <c r="AL14" i="1"/>
  <c r="G8" i="1"/>
  <c r="AJ13" i="1"/>
  <c r="AL16" i="1"/>
  <c r="AK19" i="1"/>
  <c r="P20" i="1"/>
  <c r="X20" i="1"/>
  <c r="AF20" i="1"/>
  <c r="L17" i="1"/>
  <c r="T17" i="1"/>
  <c r="AB17" i="1"/>
  <c r="AK14" i="1"/>
  <c r="AH9" i="1"/>
  <c r="B13" i="1"/>
  <c r="B14" i="1"/>
  <c r="J15" i="1"/>
  <c r="R15" i="1"/>
  <c r="Z15" i="1"/>
  <c r="AK16" i="1"/>
  <c r="P17" i="1"/>
  <c r="X17" i="1"/>
  <c r="AF17" i="1"/>
  <c r="B19" i="1"/>
  <c r="J20" i="1"/>
  <c r="R20" i="1"/>
  <c r="Z20" i="1"/>
  <c r="B24" i="1"/>
  <c r="AK26" i="1"/>
  <c r="AK13" i="1"/>
  <c r="P15" i="1"/>
  <c r="X15" i="1"/>
  <c r="AF15" i="1"/>
  <c r="AK24" i="1"/>
  <c r="AL13" i="1"/>
  <c r="AI9" i="1"/>
  <c r="AI26" i="1" s="1"/>
  <c r="B15" i="1"/>
  <c r="F8" i="1"/>
  <c r="L15" i="1"/>
  <c r="T15" i="1"/>
  <c r="AB15" i="1"/>
  <c r="B16" i="1"/>
  <c r="J17" i="1"/>
  <c r="R17" i="1"/>
  <c r="Z17" i="1"/>
  <c r="B20" i="1"/>
  <c r="L20" i="1"/>
  <c r="T20" i="1"/>
  <c r="AB20" i="1"/>
  <c r="AK21" i="1"/>
  <c r="B25" i="1"/>
  <c r="B26" i="1"/>
  <c r="AL15" i="1"/>
  <c r="I13" i="1"/>
  <c r="K13" i="1"/>
  <c r="O13" i="1"/>
  <c r="Q13" i="1"/>
  <c r="S13" i="1"/>
  <c r="U13" i="1"/>
  <c r="W13" i="1"/>
  <c r="Y13" i="1"/>
  <c r="AC13" i="1"/>
  <c r="AE13" i="1"/>
  <c r="AG13" i="1"/>
  <c r="I14" i="1"/>
  <c r="K14" i="1"/>
  <c r="M14" i="1"/>
  <c r="Q14" i="1"/>
  <c r="S14" i="1"/>
  <c r="U14" i="1"/>
  <c r="Y14" i="1"/>
  <c r="AA14" i="1"/>
  <c r="AE14" i="1"/>
  <c r="AG14" i="1"/>
  <c r="I16" i="1"/>
  <c r="K16" i="1"/>
  <c r="M16" i="1"/>
  <c r="Q16" i="1"/>
  <c r="S16" i="1"/>
  <c r="U16" i="1"/>
  <c r="W16" i="1"/>
  <c r="AA16" i="1"/>
  <c r="AC16" i="1"/>
  <c r="AE16" i="1"/>
  <c r="AG16" i="1"/>
  <c r="AJ17" i="1"/>
  <c r="I18" i="1"/>
  <c r="K18" i="1"/>
  <c r="O18" i="1"/>
  <c r="Q18" i="1"/>
  <c r="U18" i="1"/>
  <c r="Y18" i="1"/>
  <c r="AA18" i="1"/>
  <c r="AE18" i="1"/>
  <c r="I19" i="1"/>
  <c r="M19" i="1"/>
  <c r="Q19" i="1"/>
  <c r="S19" i="1"/>
  <c r="W19" i="1"/>
  <c r="Y19" i="1"/>
  <c r="AA19" i="1"/>
  <c r="AE19" i="1"/>
  <c r="AG19" i="1"/>
  <c r="H8" i="1"/>
  <c r="J13" i="1"/>
  <c r="L13" i="1"/>
  <c r="N13" i="1"/>
  <c r="P13" i="1"/>
  <c r="R13" i="1"/>
  <c r="T13" i="1"/>
  <c r="V13" i="1"/>
  <c r="X13" i="1"/>
  <c r="Z13" i="1"/>
  <c r="AB13" i="1"/>
  <c r="AD13" i="1"/>
  <c r="AF13" i="1"/>
  <c r="AH13" i="1"/>
  <c r="J14" i="1"/>
  <c r="L14" i="1"/>
  <c r="N14" i="1"/>
  <c r="P14" i="1"/>
  <c r="R14" i="1"/>
  <c r="T14" i="1"/>
  <c r="V14" i="1"/>
  <c r="X14" i="1"/>
  <c r="Z14" i="1"/>
  <c r="AB14" i="1"/>
  <c r="AD14" i="1"/>
  <c r="AF14" i="1"/>
  <c r="AH14" i="1"/>
  <c r="I15" i="1"/>
  <c r="K15" i="1"/>
  <c r="M15" i="1"/>
  <c r="O15" i="1"/>
  <c r="Q15" i="1"/>
  <c r="S15" i="1"/>
  <c r="U15" i="1"/>
  <c r="W15" i="1"/>
  <c r="Y15" i="1"/>
  <c r="AA15" i="1"/>
  <c r="AC15" i="1"/>
  <c r="AE15" i="1"/>
  <c r="AG15" i="1"/>
  <c r="AI15" i="1"/>
  <c r="AK15" i="1"/>
  <c r="J16" i="1"/>
  <c r="L16" i="1"/>
  <c r="N16" i="1"/>
  <c r="P16" i="1"/>
  <c r="R16" i="1"/>
  <c r="T16" i="1"/>
  <c r="V16" i="1"/>
  <c r="X16" i="1"/>
  <c r="Z16" i="1"/>
  <c r="AB16" i="1"/>
  <c r="AD16" i="1"/>
  <c r="AF16" i="1"/>
  <c r="AH16" i="1"/>
  <c r="I17" i="1"/>
  <c r="K17" i="1"/>
  <c r="M17" i="1"/>
  <c r="O17" i="1"/>
  <c r="Q17" i="1"/>
  <c r="S17" i="1"/>
  <c r="U17" i="1"/>
  <c r="W17" i="1"/>
  <c r="Y17" i="1"/>
  <c r="AA17" i="1"/>
  <c r="AC17" i="1"/>
  <c r="AE17" i="1"/>
  <c r="AG17" i="1"/>
  <c r="AI17" i="1"/>
  <c r="J18" i="1"/>
  <c r="L18" i="1"/>
  <c r="N18" i="1"/>
  <c r="P18" i="1"/>
  <c r="R18" i="1"/>
  <c r="T18" i="1"/>
  <c r="V18" i="1"/>
  <c r="X18" i="1"/>
  <c r="Z18" i="1"/>
  <c r="AB18" i="1"/>
  <c r="AD18" i="1"/>
  <c r="AF18" i="1"/>
  <c r="AH18" i="1"/>
  <c r="J19" i="1"/>
  <c r="L19" i="1"/>
  <c r="N19" i="1"/>
  <c r="P19" i="1"/>
  <c r="R19" i="1"/>
  <c r="T19" i="1"/>
  <c r="V19" i="1"/>
  <c r="X19" i="1"/>
  <c r="Z19" i="1"/>
  <c r="AB19" i="1"/>
  <c r="AD19" i="1"/>
  <c r="AF19" i="1"/>
  <c r="AH19" i="1"/>
  <c r="I20" i="1"/>
  <c r="K20" i="1"/>
  <c r="M20" i="1"/>
  <c r="O20" i="1"/>
  <c r="Q20" i="1"/>
  <c r="S20" i="1"/>
  <c r="U20" i="1"/>
  <c r="W20" i="1"/>
  <c r="Y20" i="1"/>
  <c r="AA20" i="1"/>
  <c r="AC20" i="1"/>
  <c r="AE20" i="1"/>
  <c r="AG20" i="1"/>
  <c r="AI20" i="1"/>
  <c r="AK20" i="1"/>
  <c r="J21" i="1"/>
  <c r="L21" i="1"/>
  <c r="N21" i="1"/>
  <c r="P21" i="1"/>
  <c r="R21" i="1"/>
  <c r="T21" i="1"/>
  <c r="V21" i="1"/>
  <c r="X21" i="1"/>
  <c r="Z21" i="1"/>
  <c r="AB21" i="1"/>
  <c r="AD21" i="1"/>
  <c r="AF21" i="1"/>
  <c r="AH21" i="1"/>
  <c r="I22" i="1"/>
  <c r="K22" i="1"/>
  <c r="M22" i="1"/>
  <c r="O22" i="1"/>
  <c r="Q22" i="1"/>
  <c r="S22" i="1"/>
  <c r="U22" i="1"/>
  <c r="W22" i="1"/>
  <c r="Y22" i="1"/>
  <c r="AA22" i="1"/>
  <c r="AC22" i="1"/>
  <c r="AE22" i="1"/>
  <c r="AG22" i="1"/>
  <c r="AI22" i="1"/>
  <c r="AK22" i="1"/>
  <c r="J23" i="1"/>
  <c r="L23" i="1"/>
  <c r="N23" i="1"/>
  <c r="P23" i="1"/>
  <c r="R23" i="1"/>
  <c r="T23" i="1"/>
  <c r="V23" i="1"/>
  <c r="X23" i="1"/>
  <c r="Z23" i="1"/>
  <c r="AB23" i="1"/>
  <c r="AD23" i="1"/>
  <c r="AF23" i="1"/>
  <c r="AH23" i="1"/>
  <c r="J24" i="1"/>
  <c r="L24" i="1"/>
  <c r="N24" i="1"/>
  <c r="P24" i="1"/>
  <c r="R24" i="1"/>
  <c r="T24" i="1"/>
  <c r="V24" i="1"/>
  <c r="X24" i="1"/>
  <c r="Z24" i="1"/>
  <c r="AB24" i="1"/>
  <c r="AD24" i="1"/>
  <c r="AF24" i="1"/>
  <c r="AH24" i="1"/>
  <c r="I25" i="1"/>
  <c r="K25" i="1"/>
  <c r="M25" i="1"/>
  <c r="O25" i="1"/>
  <c r="Q25" i="1"/>
  <c r="S25" i="1"/>
  <c r="U25" i="1"/>
  <c r="W25" i="1"/>
  <c r="Y25" i="1"/>
  <c r="AA25" i="1"/>
  <c r="AC25" i="1"/>
  <c r="AE25" i="1"/>
  <c r="AG25" i="1"/>
  <c r="AK25" i="1"/>
  <c r="J26" i="1"/>
  <c r="L26" i="1"/>
  <c r="N26" i="1"/>
  <c r="P26" i="1"/>
  <c r="R26" i="1"/>
  <c r="T26" i="1"/>
  <c r="V26" i="1"/>
  <c r="X26" i="1"/>
  <c r="Z26" i="1"/>
  <c r="AB26" i="1"/>
  <c r="AD26" i="1"/>
  <c r="AF26" i="1"/>
  <c r="AH26" i="1"/>
  <c r="I27" i="1"/>
  <c r="K27" i="1"/>
  <c r="M27" i="1"/>
  <c r="O27" i="1"/>
  <c r="Q27" i="1"/>
  <c r="S27" i="1"/>
  <c r="U27" i="1"/>
  <c r="W27" i="1"/>
  <c r="Y27" i="1"/>
  <c r="AA27" i="1"/>
  <c r="AC27" i="1"/>
  <c r="AE27" i="1"/>
  <c r="AG27" i="1"/>
  <c r="AK27" i="1"/>
  <c r="M13" i="1"/>
  <c r="AA13" i="1"/>
  <c r="O14" i="1"/>
  <c r="W14" i="1"/>
  <c r="AC14" i="1"/>
  <c r="AI14" i="1"/>
  <c r="O16" i="1"/>
  <c r="Y16" i="1"/>
  <c r="M18" i="1"/>
  <c r="S18" i="1"/>
  <c r="W18" i="1"/>
  <c r="AC18" i="1"/>
  <c r="AG18" i="1"/>
  <c r="K19" i="1"/>
  <c r="O19" i="1"/>
  <c r="U19" i="1"/>
  <c r="AC19" i="1"/>
  <c r="I21" i="1"/>
  <c r="K21" i="1"/>
  <c r="M21" i="1"/>
  <c r="O21" i="1"/>
  <c r="Q21" i="1"/>
  <c r="S21" i="1"/>
  <c r="U21" i="1"/>
  <c r="W21" i="1"/>
  <c r="Y21" i="1"/>
  <c r="AA21" i="1"/>
  <c r="AC21" i="1"/>
  <c r="AE21" i="1"/>
  <c r="AG21" i="1"/>
  <c r="J22" i="1"/>
  <c r="L22" i="1"/>
  <c r="N22" i="1"/>
  <c r="P22" i="1"/>
  <c r="R22" i="1"/>
  <c r="T22" i="1"/>
  <c r="V22" i="1"/>
  <c r="X22" i="1"/>
  <c r="Z22" i="1"/>
  <c r="AB22" i="1"/>
  <c r="AD22" i="1"/>
  <c r="AF22" i="1"/>
  <c r="AH22" i="1"/>
  <c r="I23" i="1"/>
  <c r="K23" i="1"/>
  <c r="M23" i="1"/>
  <c r="O23" i="1"/>
  <c r="Q23" i="1"/>
  <c r="S23" i="1"/>
  <c r="U23" i="1"/>
  <c r="W23" i="1"/>
  <c r="Y23" i="1"/>
  <c r="AA23" i="1"/>
  <c r="AC23" i="1"/>
  <c r="AE23" i="1"/>
  <c r="AG23" i="1"/>
  <c r="AI23" i="1"/>
  <c r="I24" i="1"/>
  <c r="K24" i="1"/>
  <c r="M24" i="1"/>
  <c r="O24" i="1"/>
  <c r="Q24" i="1"/>
  <c r="S24" i="1"/>
  <c r="U24" i="1"/>
  <c r="W24" i="1"/>
  <c r="Y24" i="1"/>
  <c r="AA24" i="1"/>
  <c r="AC24" i="1"/>
  <c r="AE24" i="1"/>
  <c r="AG24" i="1"/>
  <c r="J25" i="1"/>
  <c r="L25" i="1"/>
  <c r="N25" i="1"/>
  <c r="P25" i="1"/>
  <c r="R25" i="1"/>
  <c r="T25" i="1"/>
  <c r="V25" i="1"/>
  <c r="X25" i="1"/>
  <c r="Z25" i="1"/>
  <c r="AB25" i="1"/>
  <c r="AD25" i="1"/>
  <c r="AF25" i="1"/>
  <c r="AH25" i="1"/>
  <c r="AI19" i="1" l="1"/>
  <c r="AI16" i="1"/>
  <c r="AL8" i="1"/>
  <c r="AH27" i="1"/>
  <c r="AO23" i="1" s="1"/>
  <c r="AH17" i="1"/>
  <c r="AH20" i="1"/>
  <c r="AO18" i="1" s="1"/>
  <c r="AH15" i="1"/>
  <c r="AO13" i="1" s="1"/>
  <c r="AJ8" i="1"/>
  <c r="AI24" i="1"/>
  <c r="AP23" i="1" s="1"/>
  <c r="AI21" i="1"/>
  <c r="AI27" i="1"/>
  <c r="AI25" i="1"/>
  <c r="AI18" i="1"/>
  <c r="AI13" i="1"/>
  <c r="AP13" i="1" s="1"/>
  <c r="AA8" i="1"/>
  <c r="AA6" i="1" s="1"/>
  <c r="AN23" i="1"/>
  <c r="AN18" i="1"/>
  <c r="M8" i="1"/>
  <c r="M6" i="1" s="1"/>
  <c r="AM23" i="1"/>
  <c r="AQ23" i="1" s="1"/>
  <c r="AD8" i="1"/>
  <c r="AD6" i="1" s="1"/>
  <c r="Z8" i="1"/>
  <c r="Z6" i="1" s="1"/>
  <c r="V8" i="1"/>
  <c r="V6" i="1" s="1"/>
  <c r="R8" i="1"/>
  <c r="R6" i="1" s="1"/>
  <c r="N8" i="1"/>
  <c r="N6" i="1" s="1"/>
  <c r="J8" i="1"/>
  <c r="J6" i="1" s="1"/>
  <c r="AP18" i="1"/>
  <c r="AE8" i="1"/>
  <c r="AE6" i="1" s="1"/>
  <c r="Y8" i="1"/>
  <c r="Y6" i="1" s="1"/>
  <c r="U8" i="1"/>
  <c r="U6" i="1" s="1"/>
  <c r="Q8" i="1"/>
  <c r="Q6" i="1" s="1"/>
  <c r="K8" i="1"/>
  <c r="K6" i="1" s="1"/>
  <c r="AF8" i="1"/>
  <c r="AM8" i="1" s="1"/>
  <c r="AM13" i="1"/>
  <c r="AK8" i="1"/>
  <c r="AN13" i="1"/>
  <c r="AG8" i="1"/>
  <c r="AN8" i="1" s="1"/>
  <c r="AM18" i="1"/>
  <c r="AQ18" i="1" s="1"/>
  <c r="AB8" i="1"/>
  <c r="AB6" i="1" s="1"/>
  <c r="X8" i="1"/>
  <c r="X6" i="1" s="1"/>
  <c r="T8" i="1"/>
  <c r="T6" i="1" s="1"/>
  <c r="P8" i="1"/>
  <c r="P6" i="1" s="1"/>
  <c r="L8" i="1"/>
  <c r="L6" i="1" s="1"/>
  <c r="AC8" i="1"/>
  <c r="AC6" i="1" s="1"/>
  <c r="W8" i="1"/>
  <c r="W6" i="1" s="1"/>
  <c r="S8" i="1"/>
  <c r="S6" i="1" s="1"/>
  <c r="O8" i="1"/>
  <c r="O6" i="1" s="1"/>
  <c r="I8" i="1"/>
  <c r="I6" i="1" s="1"/>
  <c r="AQ8" i="1" l="1"/>
  <c r="AI8" i="1"/>
  <c r="AP8" i="1" s="1"/>
  <c r="AR8" i="1"/>
  <c r="AQ13" i="1"/>
  <c r="AH8" i="1"/>
  <c r="AO8" i="1" s="1"/>
</calcChain>
</file>

<file path=xl/comments1.xml><?xml version="1.0" encoding="utf-8"?>
<comments xmlns="http://schemas.openxmlformats.org/spreadsheetml/2006/main">
  <authors>
    <author/>
  </authors>
  <commentList>
    <comment ref="D11" authorId="0">
      <text>
        <r>
          <rPr>
            <sz val="11"/>
            <color rgb="FF000000"/>
            <rFont val="Calibri"/>
          </rPr>
          <t xml:space="preserve">Тип класса выбирается на листе класса:
общ - общеобразовательный класс
про - профильный по предмету данной КДР;
лиц - лицейский класс;
лицпро - лицейский класс с профилем по предмету КДР;
гим - гимназический класс;
гимпро - гимназический класс с профилем по предмету КДР
веч - вечерний класс 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5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16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Z1" authorId="0">
      <text>
        <r>
          <rPr>
            <sz val="11"/>
            <color rgb="FF000000"/>
            <rFont val="Calibri"/>
          </rPr>
          <t>укажите класс с литерой (если есть), например, 9а</t>
        </r>
      </text>
    </comment>
    <comment ref="AB1" authorId="0">
      <text>
        <r>
          <rPr>
            <sz val="11"/>
            <color rgb="FF000000"/>
            <rFont val="Calibri"/>
          </rPr>
          <t>укажите наименование образовательной организации, например, СОШ №3</t>
        </r>
      </text>
    </comment>
  </commentList>
</comments>
</file>

<file path=xl/sharedStrings.xml><?xml version="1.0" encoding="utf-8"?>
<sst xmlns="http://schemas.openxmlformats.org/spreadsheetml/2006/main" count="776" uniqueCount="144">
  <si>
    <t>Форма № 2 ( Все классы )</t>
  </si>
  <si>
    <t>Тип класса</t>
  </si>
  <si>
    <t xml:space="preserve"> классе  </t>
  </si>
  <si>
    <t>Форма № 1</t>
  </si>
  <si>
    <t>Дата  проведения</t>
  </si>
  <si>
    <t>12 апреля 2019 г.</t>
  </si>
  <si>
    <t>общ</t>
  </si>
  <si>
    <t>про</t>
  </si>
  <si>
    <t>ФИО ответственного в ОО</t>
  </si>
  <si>
    <t>Ф.И.О.  учителя</t>
  </si>
  <si>
    <t>Минимальный балл</t>
  </si>
  <si>
    <t>Оценка</t>
  </si>
  <si>
    <t>лиц</t>
  </si>
  <si>
    <t>г.Анапа</t>
  </si>
  <si>
    <t>Название файла</t>
  </si>
  <si>
    <t>ВЫБЕРИТЕ РАЙОН</t>
  </si>
  <si>
    <t>лицпро</t>
  </si>
  <si>
    <t>Переименуйте этот файл так, как указано в следующей строке:</t>
  </si>
  <si>
    <t>Заполните баллы каждого учащегося. Незаполненные ячейки считаются как 0 б.</t>
  </si>
  <si>
    <t>"5"</t>
  </si>
  <si>
    <t>гим</t>
  </si>
  <si>
    <t>Обязательно укажите вариант работы (только число без дополнительных символов)!</t>
  </si>
  <si>
    <t>"4"</t>
  </si>
  <si>
    <t>гимпро</t>
  </si>
  <si>
    <t>Ячейки выделенные таким фоном заполняются автоматически</t>
  </si>
  <si>
    <t>Доверительный интервал для ОО</t>
  </si>
  <si>
    <t>"3"</t>
  </si>
  <si>
    <t>веч</t>
  </si>
  <si>
    <t>В столбце "Ошибки" должно быть "нет"</t>
  </si>
  <si>
    <t>"2"</t>
  </si>
  <si>
    <t>Максимальные баллы за задание</t>
  </si>
  <si>
    <t>г.Армавир</t>
  </si>
  <si>
    <t>Скрытый столбец</t>
  </si>
  <si>
    <t>Название ОО</t>
  </si>
  <si>
    <t>Средние баллы за задание</t>
  </si>
  <si>
    <t>№  телефона</t>
  </si>
  <si>
    <t>% успешности (от макс.балла)</t>
  </si>
  <si>
    <t>г.Геленджик</t>
  </si>
  <si>
    <t>Параллель (число)</t>
  </si>
  <si>
    <t>Итоги:</t>
  </si>
  <si>
    <t>Кол-во
обуч-ся в ОО</t>
  </si>
  <si>
    <t>Кол-во
выбр-х в
ОО</t>
  </si>
  <si>
    <t>№</t>
  </si>
  <si>
    <t>Кол-во
пис-х в
ОО</t>
  </si>
  <si>
    <t>Процент обучающихся получивших баллы в ОО</t>
  </si>
  <si>
    <t>Фамилия, Имя</t>
  </si>
  <si>
    <t>Выбрал предмет (да/нет)</t>
  </si>
  <si>
    <t>Вариант</t>
  </si>
  <si>
    <t>количество полученных оценок в ОО</t>
  </si>
  <si>
    <t>Средний балл ОО</t>
  </si>
  <si>
    <t>Баллы</t>
  </si>
  <si>
    <t>Среднеквадратический балл ОО</t>
  </si>
  <si>
    <t>Кол. ошибок в ОО (должно быть 0)</t>
  </si>
  <si>
    <t>процент полученных оценок в ОО</t>
  </si>
  <si>
    <t>левый конец</t>
  </si>
  <si>
    <t>правый конец</t>
  </si>
  <si>
    <t>Ошибки</t>
  </si>
  <si>
    <t>г.Горячий Ключ</t>
  </si>
  <si>
    <t>Индикатор ошибки (1 - ошибка есть)</t>
  </si>
  <si>
    <t>г.Краснодар</t>
  </si>
  <si>
    <t>Краткое название работы</t>
  </si>
  <si>
    <t>Количество обучающихся получивших баллы в ОО</t>
  </si>
  <si>
    <t>г.Новороссийск</t>
  </si>
  <si>
    <t>г.Сочи</t>
  </si>
  <si>
    <t>Дата</t>
  </si>
  <si>
    <t>Набранный балл (по столбцам)</t>
  </si>
  <si>
    <t>нет</t>
  </si>
  <si>
    <t>Абинский р-н</t>
  </si>
  <si>
    <t>№ задания</t>
  </si>
  <si>
    <t>Апшеронский р-н</t>
  </si>
  <si>
    <t xml:space="preserve">ОО </t>
  </si>
  <si>
    <t>Класс с литерой</t>
  </si>
  <si>
    <t xml:space="preserve">Кол-во
обуч-ся в
классе </t>
  </si>
  <si>
    <t xml:space="preserve">Кол-во
выбр-х в
классе  </t>
  </si>
  <si>
    <t xml:space="preserve">Кол-во 
пис-х в
классе </t>
  </si>
  <si>
    <r>
      <rPr>
        <b/>
        <u/>
        <sz val="10"/>
        <rFont val="Arial"/>
      </rPr>
      <t xml:space="preserve">Количество обучающихся </t>
    </r>
    <r>
      <rPr>
        <b/>
        <sz val="10"/>
        <rFont val="Arial"/>
      </rPr>
      <t>получивших баллы в классе</t>
    </r>
  </si>
  <si>
    <r>
      <rPr>
        <b/>
        <u/>
        <sz val="10"/>
        <rFont val="Arial"/>
      </rPr>
      <t>количество</t>
    </r>
    <r>
      <rPr>
        <b/>
        <sz val="10"/>
        <rFont val="Arial"/>
      </rPr>
      <t xml:space="preserve"> полученных оценок в классах</t>
    </r>
  </si>
  <si>
    <t>Средний балл класса</t>
  </si>
  <si>
    <t>Среднеквадратический балл</t>
  </si>
  <si>
    <t>Кол. ошибок</t>
  </si>
  <si>
    <t>процент оценок в ОО
  (где менее 6 классов)</t>
  </si>
  <si>
    <t>Белоглинский р-н</t>
  </si>
  <si>
    <r>
      <t>х</t>
    </r>
    <r>
      <rPr>
        <b/>
        <vertAlign val="subscript"/>
        <sz val="12"/>
        <rFont val="Arial Cyr"/>
      </rPr>
      <t>ср</t>
    </r>
  </si>
  <si>
    <r>
      <t>(х</t>
    </r>
    <r>
      <rPr>
        <b/>
        <vertAlign val="superscript"/>
        <sz val="12"/>
        <rFont val="Arial Cyr"/>
      </rPr>
      <t>2</t>
    </r>
    <r>
      <rPr>
        <b/>
        <sz val="12"/>
        <rFont val="Arial Cyr"/>
      </rPr>
      <t>)</t>
    </r>
    <r>
      <rPr>
        <b/>
        <vertAlign val="subscript"/>
        <sz val="12"/>
        <rFont val="Arial Cyr"/>
      </rPr>
      <t>ср</t>
    </r>
  </si>
  <si>
    <t>Белореченский р-н</t>
  </si>
  <si>
    <t>О</t>
  </si>
  <si>
    <t>Брюховецкий р-н</t>
  </si>
  <si>
    <t>П</t>
  </si>
  <si>
    <t>Выселковский р-н</t>
  </si>
  <si>
    <t>Л</t>
  </si>
  <si>
    <t>Гулькевичский р-н</t>
  </si>
  <si>
    <t>ЛП</t>
  </si>
  <si>
    <t>Динской р-н</t>
  </si>
  <si>
    <t>Г</t>
  </si>
  <si>
    <t>Вид ошибки</t>
  </si>
  <si>
    <t>Описание</t>
  </si>
  <si>
    <t>не указан вариант, но заполнены баллы</t>
  </si>
  <si>
    <t>есть балл выше максимального</t>
  </si>
  <si>
    <t>Ейский р-н</t>
  </si>
  <si>
    <t>ГП</t>
  </si>
  <si>
    <t>Кавказский р-н</t>
  </si>
  <si>
    <t>в</t>
  </si>
  <si>
    <t>Калининский р-н</t>
  </si>
  <si>
    <t>Каневской р-н</t>
  </si>
  <si>
    <t>Кореновский р-н</t>
  </si>
  <si>
    <t>Красноармейский р-н</t>
  </si>
  <si>
    <t>Крыловский р-н</t>
  </si>
  <si>
    <t>Крымский р-н</t>
  </si>
  <si>
    <t>Курганинский р-н</t>
  </si>
  <si>
    <t>Кущевский р-н</t>
  </si>
  <si>
    <t>Лабинский р-н</t>
  </si>
  <si>
    <t>Ленинградский р-н</t>
  </si>
  <si>
    <t>Заполните поля, выделенные красным фоном.</t>
  </si>
  <si>
    <t>Мостовский р-н</t>
  </si>
  <si>
    <t>Остальные данные заполнятся автоматически информацией с листов 1-15</t>
  </si>
  <si>
    <t>Новокубанский р-н</t>
  </si>
  <si>
    <t>Новопокровский р-н</t>
  </si>
  <si>
    <t>Отрадненский р-н</t>
  </si>
  <si>
    <t>Павловский р-н</t>
  </si>
  <si>
    <t>Приморско-Ахтарский р-н</t>
  </si>
  <si>
    <t>Северский р-н</t>
  </si>
  <si>
    <t>Славянский р-н</t>
  </si>
  <si>
    <t>Староминский р-н</t>
  </si>
  <si>
    <t>Тбилисский р-н</t>
  </si>
  <si>
    <t>Темрюкский р-н</t>
  </si>
  <si>
    <t>Тимашевский р-н</t>
  </si>
  <si>
    <t>Тихорецкий р-н</t>
  </si>
  <si>
    <t>Туапсинский р-н</t>
  </si>
  <si>
    <t>Успенский р-н</t>
  </si>
  <si>
    <t>Усть-Лабинский р-н</t>
  </si>
  <si>
    <t>Щербиновский р-н</t>
  </si>
  <si>
    <t>12022019</t>
  </si>
  <si>
    <t>Анализ результатов КДР по английскому языку (12.04.2019) обучающихся 9 классов</t>
  </si>
  <si>
    <t>Результаты проведения краевой диагностической работы по английскому языку в  </t>
  </si>
  <si>
    <t>АЯ</t>
  </si>
  <si>
    <t>МБОУ СОШ № 7</t>
  </si>
  <si>
    <t>Бородавка С.А.</t>
  </si>
  <si>
    <t>8-918-0450807</t>
  </si>
  <si>
    <t>9а</t>
  </si>
  <si>
    <t>СОШ № 7</t>
  </si>
  <si>
    <t>9б</t>
  </si>
  <si>
    <t>Звигунова Ю.А., Погорелов А.В.</t>
  </si>
  <si>
    <t>да</t>
  </si>
  <si>
    <t>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</si>
</sst>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9]General"/>
  </numFmts>
  <fonts count="35">
    <font>
      <sz val="11"/>
      <color rgb="FF000000"/>
      <name val="Calibri"/>
    </font>
    <font>
      <sz val="11"/>
      <color rgb="FF000000"/>
      <name val="Arial"/>
    </font>
    <font>
      <b/>
      <sz val="16"/>
      <name val="Arial"/>
    </font>
    <font>
      <sz val="11"/>
      <name val="Calibri"/>
    </font>
    <font>
      <sz val="11"/>
      <color rgb="FF000000"/>
      <name val="Times New Roman"/>
    </font>
    <font>
      <b/>
      <sz val="14"/>
      <name val="Arial"/>
    </font>
    <font>
      <sz val="2"/>
      <color rgb="FF000000"/>
      <name val="Times New Roman"/>
    </font>
    <font>
      <b/>
      <sz val="12"/>
      <color rgb="FF000000"/>
      <name val="Arial"/>
    </font>
    <font>
      <sz val="12"/>
      <color rgb="FF000000"/>
      <name val="Arial"/>
    </font>
    <font>
      <sz val="3"/>
      <color rgb="FF000000"/>
      <name val="Times New Roman"/>
    </font>
    <font>
      <b/>
      <sz val="11"/>
      <color rgb="FFFFFF00"/>
      <name val="Arial"/>
    </font>
    <font>
      <b/>
      <sz val="11"/>
      <color rgb="FF000000"/>
      <name val="Calibri"/>
    </font>
    <font>
      <sz val="11"/>
      <name val="Calibri"/>
    </font>
    <font>
      <b/>
      <sz val="12"/>
      <name val="Arial"/>
    </font>
    <font>
      <sz val="14"/>
      <name val="Arial"/>
    </font>
    <font>
      <b/>
      <sz val="11"/>
      <name val="Calibri"/>
    </font>
    <font>
      <b/>
      <sz val="9"/>
      <name val="Arial"/>
    </font>
    <font>
      <sz val="10"/>
      <color rgb="FF000000"/>
      <name val="Times New Roman"/>
    </font>
    <font>
      <sz val="9"/>
      <color rgb="FF000000"/>
      <name val="Times New Roman"/>
    </font>
    <font>
      <b/>
      <sz val="10"/>
      <name val="Arial"/>
    </font>
    <font>
      <sz val="8"/>
      <color rgb="FF000000"/>
      <name val="Times New Roman"/>
    </font>
    <font>
      <b/>
      <sz val="10"/>
      <color rgb="FFFFFFFF"/>
      <name val="Arial"/>
    </font>
    <font>
      <sz val="11"/>
      <color rgb="FFFFFFFF"/>
      <name val="Arial"/>
    </font>
    <font>
      <b/>
      <sz val="10"/>
      <name val="Arimo"/>
    </font>
    <font>
      <b/>
      <u/>
      <sz val="10"/>
      <name val="Arial"/>
    </font>
    <font>
      <sz val="10"/>
      <color rgb="FF000000"/>
      <name val="Arial"/>
    </font>
    <font>
      <b/>
      <sz val="12"/>
      <name val="Arimo"/>
    </font>
    <font>
      <sz val="11"/>
      <name val="Arial"/>
    </font>
    <font>
      <sz val="1"/>
      <color rgb="FF000000"/>
      <name val="Times New Roman"/>
    </font>
    <font>
      <sz val="16"/>
      <color rgb="FF000000"/>
      <name val="Arial"/>
    </font>
    <font>
      <b/>
      <vertAlign val="subscript"/>
      <sz val="12"/>
      <name val="Arial Cyr"/>
    </font>
    <font>
      <b/>
      <vertAlign val="superscript"/>
      <sz val="12"/>
      <name val="Arial Cyr"/>
    </font>
    <font>
      <b/>
      <sz val="12"/>
      <name val="Arial Cyr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CC"/>
        <bgColor rgb="FFCCFFCC"/>
      </patternFill>
    </fill>
    <fill>
      <patternFill patternType="solid">
        <fgColor rgb="FF002060"/>
        <bgColor rgb="FF002060"/>
      </patternFill>
    </fill>
    <fill>
      <patternFill patternType="solid">
        <fgColor rgb="FF92CDDC"/>
        <bgColor rgb="FF92CDDC"/>
      </patternFill>
    </fill>
    <fill>
      <patternFill patternType="solid">
        <fgColor rgb="FFE2EFD9"/>
        <bgColor rgb="FFE2EFD9"/>
      </patternFill>
    </fill>
  </fills>
  <borders count="9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165" fontId="33" fillId="0" borderId="7"/>
  </cellStyleXfs>
  <cellXfs count="238">
    <xf numFmtId="0" fontId="0" fillId="0" borderId="0" xfId="0" applyFont="1" applyAlignment="1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right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0" fillId="0" borderId="4" xfId="0" applyFont="1" applyBorder="1"/>
    <xf numFmtId="0" fontId="4" fillId="0" borderId="0" xfId="0" applyFont="1" applyAlignment="1">
      <alignment vertical="center"/>
    </xf>
    <xf numFmtId="0" fontId="0" fillId="0" borderId="5" xfId="0" applyFont="1" applyBorder="1" applyAlignment="1">
      <alignment horizontal="right"/>
    </xf>
    <xf numFmtId="49" fontId="1" fillId="0" borderId="0" xfId="0" applyNumberFormat="1" applyFont="1"/>
    <xf numFmtId="0" fontId="4" fillId="0" borderId="0" xfId="0" applyFont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8" fillId="0" borderId="0" xfId="0" applyFont="1"/>
    <xf numFmtId="0" fontId="0" fillId="0" borderId="5" xfId="0" applyFont="1" applyBorder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5" borderId="7" xfId="0" applyFont="1" applyFill="1" applyBorder="1"/>
    <xf numFmtId="0" fontId="11" fillId="0" borderId="5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2" fontId="12" fillId="0" borderId="5" xfId="0" applyNumberFormat="1" applyFont="1" applyBorder="1" applyAlignment="1">
      <alignment horizontal="center" vertical="center"/>
    </xf>
    <xf numFmtId="0" fontId="0" fillId="0" borderId="13" xfId="0" applyFont="1" applyBorder="1"/>
    <xf numFmtId="0" fontId="0" fillId="0" borderId="13" xfId="0" applyFont="1" applyBorder="1" applyAlignment="1">
      <alignment horizontal="right"/>
    </xf>
    <xf numFmtId="9" fontId="15" fillId="0" borderId="13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6" borderId="19" xfId="0" applyFont="1" applyFill="1" applyBorder="1" applyAlignment="1">
      <alignment horizontal="center" vertical="center" wrapText="1"/>
    </xf>
    <xf numFmtId="0" fontId="18" fillId="6" borderId="21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8" fillId="6" borderId="18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/>
    </xf>
    <xf numFmtId="1" fontId="19" fillId="0" borderId="28" xfId="0" applyNumberFormat="1" applyFont="1" applyBorder="1" applyAlignment="1">
      <alignment horizontal="center" vertical="center"/>
    </xf>
    <xf numFmtId="2" fontId="0" fillId="0" borderId="28" xfId="0" applyNumberFormat="1" applyFont="1" applyBorder="1" applyAlignment="1">
      <alignment horizontal="center" vertical="center"/>
    </xf>
    <xf numFmtId="0" fontId="17" fillId="5" borderId="30" xfId="0" applyFont="1" applyFill="1" applyBorder="1" applyAlignment="1">
      <alignment horizontal="center" vertical="center" wrapText="1"/>
    </xf>
    <xf numFmtId="0" fontId="17" fillId="5" borderId="38" xfId="0" applyFont="1" applyFill="1" applyBorder="1" applyAlignment="1">
      <alignment horizontal="center" vertical="center" wrapText="1"/>
    </xf>
    <xf numFmtId="164" fontId="19" fillId="0" borderId="28" xfId="0" applyNumberFormat="1" applyFont="1" applyBorder="1" applyAlignment="1">
      <alignment horizontal="center" vertical="center"/>
    </xf>
    <xf numFmtId="0" fontId="17" fillId="5" borderId="37" xfId="0" applyFont="1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/>
    </xf>
    <xf numFmtId="0" fontId="21" fillId="0" borderId="40" xfId="0" applyFont="1" applyBorder="1" applyAlignment="1">
      <alignment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/>
    </xf>
    <xf numFmtId="0" fontId="22" fillId="0" borderId="40" xfId="0" applyFont="1" applyBorder="1" applyAlignment="1">
      <alignment vertical="center"/>
    </xf>
    <xf numFmtId="0" fontId="22" fillId="0" borderId="40" xfId="0" applyFont="1" applyBorder="1" applyAlignment="1">
      <alignment horizontal="right" vertical="center"/>
    </xf>
    <xf numFmtId="0" fontId="21" fillId="0" borderId="40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/>
    </xf>
    <xf numFmtId="0" fontId="19" fillId="0" borderId="4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48" xfId="0" applyFont="1" applyBorder="1" applyAlignment="1">
      <alignment vertical="center"/>
    </xf>
    <xf numFmtId="0" fontId="21" fillId="0" borderId="49" xfId="0" applyFont="1" applyBorder="1" applyAlignment="1">
      <alignment horizontal="center" vertical="center"/>
    </xf>
    <xf numFmtId="0" fontId="17" fillId="5" borderId="47" xfId="0" applyFont="1" applyFill="1" applyBorder="1" applyAlignment="1">
      <alignment horizontal="center" vertical="center" wrapText="1"/>
    </xf>
    <xf numFmtId="0" fontId="22" fillId="0" borderId="48" xfId="0" applyFont="1" applyBorder="1" applyAlignment="1">
      <alignment vertical="center"/>
    </xf>
    <xf numFmtId="0" fontId="17" fillId="5" borderId="44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right" vertical="center"/>
    </xf>
    <xf numFmtId="0" fontId="17" fillId="5" borderId="5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7" fillId="5" borderId="51" xfId="0" applyFont="1" applyFill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0" fillId="0" borderId="53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17" fillId="5" borderId="64" xfId="0" applyFont="1" applyFill="1" applyBorder="1" applyAlignment="1">
      <alignment horizontal="center" vertical="center" wrapText="1"/>
    </xf>
    <xf numFmtId="0" fontId="17" fillId="5" borderId="58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68" xfId="0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 wrapText="1"/>
    </xf>
    <xf numFmtId="0" fontId="17" fillId="0" borderId="69" xfId="0" applyFont="1" applyBorder="1" applyAlignment="1">
      <alignment horizontal="center" vertical="center" wrapText="1"/>
    </xf>
    <xf numFmtId="0" fontId="25" fillId="0" borderId="70" xfId="0" applyFont="1" applyBorder="1" applyAlignment="1">
      <alignment horizontal="center" vertical="center" wrapText="1"/>
    </xf>
    <xf numFmtId="0" fontId="0" fillId="0" borderId="71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 wrapText="1"/>
    </xf>
    <xf numFmtId="0" fontId="17" fillId="5" borderId="72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6" fillId="0" borderId="5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" fillId="3" borderId="41" xfId="0" applyFont="1" applyFill="1" applyBorder="1" applyAlignment="1">
      <alignment vertical="center"/>
    </xf>
    <xf numFmtId="0" fontId="1" fillId="3" borderId="38" xfId="0" applyFont="1" applyFill="1" applyBorder="1"/>
    <xf numFmtId="0" fontId="1" fillId="3" borderId="73" xfId="0" applyFont="1" applyFill="1" applyBorder="1"/>
    <xf numFmtId="0" fontId="27" fillId="3" borderId="37" xfId="0" applyFont="1" applyFill="1" applyBorder="1" applyAlignment="1">
      <alignment wrapText="1"/>
    </xf>
    <xf numFmtId="0" fontId="1" fillId="3" borderId="30" xfId="0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center" vertical="center"/>
    </xf>
    <xf numFmtId="0" fontId="17" fillId="0" borderId="74" xfId="0" applyFont="1" applyBorder="1" applyAlignment="1">
      <alignment horizontal="center" vertical="center" wrapText="1"/>
    </xf>
    <xf numFmtId="0" fontId="1" fillId="3" borderId="37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7" fillId="5" borderId="75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78" xfId="0" applyFont="1" applyFill="1" applyBorder="1" applyAlignment="1">
      <alignment horizontal="center" vertical="center"/>
    </xf>
    <xf numFmtId="2" fontId="1" fillId="3" borderId="30" xfId="0" applyNumberFormat="1" applyFont="1" applyFill="1" applyBorder="1" applyAlignment="1">
      <alignment horizontal="center" vertical="center"/>
    </xf>
    <xf numFmtId="2" fontId="1" fillId="3" borderId="78" xfId="0" applyNumberFormat="1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3" borderId="52" xfId="0" applyFont="1" applyFill="1" applyBorder="1" applyAlignment="1">
      <alignment vertical="center"/>
    </xf>
    <xf numFmtId="0" fontId="1" fillId="3" borderId="47" xfId="0" applyFont="1" applyFill="1" applyBorder="1"/>
    <xf numFmtId="0" fontId="27" fillId="3" borderId="46" xfId="0" applyFont="1" applyFill="1" applyBorder="1" applyAlignment="1">
      <alignment wrapText="1"/>
    </xf>
    <xf numFmtId="0" fontId="1" fillId="3" borderId="44" xfId="0" applyFont="1" applyFill="1" applyBorder="1" applyAlignment="1">
      <alignment horizontal="center" vertical="center"/>
    </xf>
    <xf numFmtId="0" fontId="1" fillId="3" borderId="73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81" xfId="0" applyFont="1" applyFill="1" applyBorder="1" applyAlignment="1">
      <alignment horizontal="center" vertical="center"/>
    </xf>
    <xf numFmtId="2" fontId="1" fillId="3" borderId="82" xfId="0" applyNumberFormat="1" applyFont="1" applyFill="1" applyBorder="1" applyAlignment="1">
      <alignment horizontal="center" vertical="center"/>
    </xf>
    <xf numFmtId="2" fontId="1" fillId="3" borderId="81" xfId="0" applyNumberFormat="1" applyFont="1" applyFill="1" applyBorder="1" applyAlignment="1">
      <alignment horizontal="center" vertical="center"/>
    </xf>
    <xf numFmtId="0" fontId="1" fillId="3" borderId="52" xfId="0" applyFont="1" applyFill="1" applyBorder="1" applyAlignment="1">
      <alignment horizontal="center" vertical="center"/>
    </xf>
    <xf numFmtId="0" fontId="1" fillId="3" borderId="71" xfId="0" applyFont="1" applyFill="1" applyBorder="1" applyAlignment="1">
      <alignment vertical="center"/>
    </xf>
    <xf numFmtId="0" fontId="1" fillId="3" borderId="64" xfId="0" applyFont="1" applyFill="1" applyBorder="1"/>
    <xf numFmtId="0" fontId="1" fillId="3" borderId="84" xfId="0" applyFont="1" applyFill="1" applyBorder="1"/>
    <xf numFmtId="0" fontId="27" fillId="3" borderId="61" xfId="0" applyFont="1" applyFill="1" applyBorder="1" applyAlignment="1">
      <alignment wrapText="1"/>
    </xf>
    <xf numFmtId="0" fontId="1" fillId="3" borderId="58" xfId="0" applyFont="1" applyFill="1" applyBorder="1" applyAlignment="1">
      <alignment horizontal="center" vertical="center"/>
    </xf>
    <xf numFmtId="0" fontId="1" fillId="3" borderId="84" xfId="0" applyFont="1" applyFill="1" applyBorder="1" applyAlignment="1">
      <alignment horizontal="center" vertical="center"/>
    </xf>
    <xf numFmtId="0" fontId="1" fillId="3" borderId="61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" fillId="0" borderId="61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86" xfId="0" applyFont="1" applyFill="1" applyBorder="1" applyAlignment="1">
      <alignment horizontal="center" vertical="center"/>
    </xf>
    <xf numFmtId="2" fontId="1" fillId="3" borderId="87" xfId="0" applyNumberFormat="1" applyFont="1" applyFill="1" applyBorder="1" applyAlignment="1">
      <alignment horizontal="center" vertical="center"/>
    </xf>
    <xf numFmtId="2" fontId="1" fillId="3" borderId="86" xfId="0" applyNumberFormat="1" applyFont="1" applyFill="1" applyBorder="1" applyAlignment="1">
      <alignment horizontal="center" vertical="center"/>
    </xf>
    <xf numFmtId="0" fontId="1" fillId="3" borderId="71" xfId="0" applyFont="1" applyFill="1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2" fontId="1" fillId="3" borderId="90" xfId="0" applyNumberFormat="1" applyFont="1" applyFill="1" applyBorder="1" applyAlignment="1">
      <alignment horizontal="center" vertical="center"/>
    </xf>
    <xf numFmtId="2" fontId="1" fillId="3" borderId="91" xfId="0" applyNumberFormat="1" applyFont="1" applyFill="1" applyBorder="1" applyAlignment="1">
      <alignment horizontal="center" vertical="center"/>
    </xf>
    <xf numFmtId="2" fontId="1" fillId="3" borderId="92" xfId="0" applyNumberFormat="1" applyFont="1" applyFill="1" applyBorder="1" applyAlignment="1">
      <alignment horizontal="center" vertical="center"/>
    </xf>
    <xf numFmtId="0" fontId="29" fillId="0" borderId="0" xfId="0" applyFont="1"/>
    <xf numFmtId="0" fontId="0" fillId="0" borderId="4" xfId="0" applyFont="1" applyBorder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wrapText="1"/>
      <protection locked="0"/>
    </xf>
    <xf numFmtId="0" fontId="17" fillId="0" borderId="30" xfId="0" applyFont="1" applyBorder="1" applyAlignment="1" applyProtection="1">
      <alignment vertical="center" wrapText="1"/>
      <protection locked="0"/>
    </xf>
    <xf numFmtId="0" fontId="17" fillId="0" borderId="32" xfId="0" applyFont="1" applyBorder="1" applyAlignment="1" applyProtection="1">
      <alignment vertical="center" wrapText="1"/>
      <protection locked="0"/>
    </xf>
    <xf numFmtId="0" fontId="17" fillId="0" borderId="33" xfId="0" applyFont="1" applyBorder="1" applyAlignment="1" applyProtection="1">
      <alignment horizontal="center" vertical="center" wrapText="1"/>
      <protection locked="0"/>
    </xf>
    <xf numFmtId="0" fontId="20" fillId="0" borderId="30" xfId="0" applyFont="1" applyBorder="1" applyAlignment="1" applyProtection="1">
      <alignment horizontal="center" vertical="center" wrapText="1"/>
      <protection locked="0"/>
    </xf>
    <xf numFmtId="0" fontId="20" fillId="6" borderId="32" xfId="0" applyFont="1" applyFill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6" borderId="37" xfId="0" applyFont="1" applyFill="1" applyBorder="1" applyAlignment="1" applyProtection="1">
      <alignment horizontal="center" vertical="center" wrapText="1"/>
      <protection locked="0"/>
    </xf>
    <xf numFmtId="0" fontId="20" fillId="0" borderId="37" xfId="0" applyFont="1" applyBorder="1" applyAlignment="1" applyProtection="1">
      <alignment horizontal="center" vertical="center" wrapText="1"/>
      <protection locked="0"/>
    </xf>
    <xf numFmtId="0" fontId="20" fillId="6" borderId="38" xfId="0" applyFont="1" applyFill="1" applyBorder="1" applyAlignment="1" applyProtection="1">
      <alignment horizontal="center" vertical="center" wrapText="1"/>
      <protection locked="0"/>
    </xf>
    <xf numFmtId="0" fontId="17" fillId="0" borderId="44" xfId="0" applyFont="1" applyBorder="1" applyAlignment="1" applyProtection="1">
      <alignment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17" fillId="0" borderId="45" xfId="0" applyFont="1" applyBorder="1" applyAlignment="1" applyProtection="1">
      <alignment horizontal="center" vertical="center" wrapText="1"/>
      <protection locked="0"/>
    </xf>
    <xf numFmtId="0" fontId="20" fillId="0" borderId="44" xfId="0" applyFont="1" applyBorder="1" applyAlignment="1" applyProtection="1">
      <alignment horizontal="center" vertical="center" wrapText="1"/>
      <protection locked="0"/>
    </xf>
    <xf numFmtId="0" fontId="20" fillId="6" borderId="5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6" borderId="46" xfId="0" applyFont="1" applyFill="1" applyBorder="1" applyAlignment="1" applyProtection="1">
      <alignment horizontal="center" vertical="center" wrapText="1"/>
      <protection locked="0"/>
    </xf>
    <xf numFmtId="0" fontId="20" fillId="0" borderId="46" xfId="0" applyFont="1" applyBorder="1" applyAlignment="1" applyProtection="1">
      <alignment horizontal="center" vertical="center" wrapText="1"/>
      <protection locked="0"/>
    </xf>
    <xf numFmtId="0" fontId="20" fillId="6" borderId="47" xfId="0" applyFont="1" applyFill="1" applyBorder="1" applyAlignment="1" applyProtection="1">
      <alignment horizontal="center" vertical="center" wrapText="1"/>
      <protection locked="0"/>
    </xf>
    <xf numFmtId="0" fontId="17" fillId="0" borderId="58" xfId="0" applyFont="1" applyBorder="1" applyAlignment="1" applyProtection="1">
      <alignment vertical="center" wrapText="1"/>
      <protection locked="0"/>
    </xf>
    <xf numFmtId="0" fontId="17" fillId="0" borderId="59" xfId="0" applyFont="1" applyBorder="1" applyAlignment="1" applyProtection="1">
      <alignment vertical="center" wrapText="1"/>
      <protection locked="0"/>
    </xf>
    <xf numFmtId="0" fontId="17" fillId="0" borderId="60" xfId="0" applyFont="1" applyBorder="1" applyAlignment="1" applyProtection="1">
      <alignment horizontal="center" vertical="center" wrapText="1"/>
      <protection locked="0"/>
    </xf>
    <xf numFmtId="0" fontId="20" fillId="0" borderId="58" xfId="0" applyFont="1" applyBorder="1" applyAlignment="1" applyProtection="1">
      <alignment horizontal="center" vertical="center" wrapText="1"/>
      <protection locked="0"/>
    </xf>
    <xf numFmtId="0" fontId="20" fillId="6" borderId="59" xfId="0" applyFont="1" applyFill="1" applyBorder="1" applyAlignment="1" applyProtection="1">
      <alignment horizontal="center" vertical="center" wrapText="1"/>
      <protection locked="0"/>
    </xf>
    <xf numFmtId="0" fontId="20" fillId="0" borderId="59" xfId="0" applyFont="1" applyBorder="1" applyAlignment="1" applyProtection="1">
      <alignment horizontal="center" vertical="center" wrapText="1"/>
      <protection locked="0"/>
    </xf>
    <xf numFmtId="0" fontId="20" fillId="6" borderId="61" xfId="0" applyFont="1" applyFill="1" applyBorder="1" applyAlignment="1" applyProtection="1">
      <alignment horizontal="center" vertical="center" wrapText="1"/>
      <protection locked="0"/>
    </xf>
    <xf numFmtId="0" fontId="20" fillId="0" borderId="61" xfId="0" applyFont="1" applyBorder="1" applyAlignment="1" applyProtection="1">
      <alignment horizontal="center" vertical="center" wrapText="1"/>
      <protection locked="0"/>
    </xf>
    <xf numFmtId="0" fontId="20" fillId="6" borderId="64" xfId="0" applyFont="1" applyFill="1" applyBorder="1" applyAlignment="1" applyProtection="1">
      <alignment horizontal="center" vertical="center" wrapText="1"/>
      <protection locked="0"/>
    </xf>
    <xf numFmtId="165" fontId="34" fillId="0" borderId="13" xfId="1" applyFont="1" applyBorder="1" applyAlignment="1" applyProtection="1">
      <alignment vertical="center"/>
      <protection locked="0"/>
    </xf>
    <xf numFmtId="165" fontId="34" fillId="0" borderId="5" xfId="1" applyFont="1" applyBorder="1" applyAlignment="1" applyProtection="1">
      <alignment vertical="center" wrapText="1"/>
      <protection locked="0"/>
    </xf>
    <xf numFmtId="165" fontId="34" fillId="0" borderId="77" xfId="1" applyFont="1" applyBorder="1" applyAlignment="1" applyProtection="1">
      <alignment vertical="center" wrapText="1"/>
      <protection locked="0"/>
    </xf>
    <xf numFmtId="165" fontId="34" fillId="0" borderId="40" xfId="1" applyFont="1" applyBorder="1" applyAlignment="1" applyProtection="1">
      <alignment vertical="center" wrapText="1"/>
      <protection locked="0"/>
    </xf>
    <xf numFmtId="0" fontId="11" fillId="0" borderId="8" xfId="0" applyFont="1" applyBorder="1" applyAlignment="1">
      <alignment horizontal="center" vertical="center" wrapText="1"/>
    </xf>
    <xf numFmtId="0" fontId="3" fillId="0" borderId="9" xfId="0" applyFont="1" applyBorder="1"/>
    <xf numFmtId="0" fontId="3" fillId="0" borderId="14" xfId="0" applyFont="1" applyBorder="1"/>
    <xf numFmtId="0" fontId="3" fillId="0" borderId="15" xfId="0" applyFont="1" applyBorder="1"/>
    <xf numFmtId="0" fontId="11" fillId="0" borderId="17" xfId="0" applyFont="1" applyBorder="1" applyAlignment="1">
      <alignment horizontal="center" vertical="center" wrapText="1"/>
    </xf>
    <xf numFmtId="0" fontId="3" fillId="0" borderId="25" xfId="0" applyFont="1" applyBorder="1"/>
    <xf numFmtId="0" fontId="3" fillId="0" borderId="31" xfId="0" applyFont="1" applyBorder="1"/>
    <xf numFmtId="0" fontId="3" fillId="0" borderId="34" xfId="0" applyFont="1" applyBorder="1"/>
    <xf numFmtId="164" fontId="1" fillId="0" borderId="17" xfId="0" applyNumberFormat="1" applyFont="1" applyBorder="1" applyAlignment="1">
      <alignment horizontal="center" vertical="center"/>
    </xf>
    <xf numFmtId="164" fontId="1" fillId="0" borderId="79" xfId="0" applyNumberFormat="1" applyFont="1" applyBorder="1" applyAlignment="1">
      <alignment horizontal="center" vertical="center"/>
    </xf>
    <xf numFmtId="0" fontId="3" fillId="0" borderId="48" xfId="0" applyFont="1" applyBorder="1"/>
    <xf numFmtId="0" fontId="3" fillId="0" borderId="88" xfId="0" applyFont="1" applyBorder="1"/>
    <xf numFmtId="164" fontId="1" fillId="0" borderId="55" xfId="0" applyNumberFormat="1" applyFont="1" applyBorder="1" applyAlignment="1">
      <alignment horizontal="center" vertical="center"/>
    </xf>
    <xf numFmtId="0" fontId="3" fillId="0" borderId="40" xfId="0" applyFont="1" applyBorder="1"/>
    <xf numFmtId="0" fontId="3" fillId="0" borderId="63" xfId="0" applyFont="1" applyBorder="1"/>
    <xf numFmtId="164" fontId="1" fillId="0" borderId="56" xfId="0" applyNumberFormat="1" applyFont="1" applyBorder="1" applyAlignment="1">
      <alignment horizontal="center" vertical="center"/>
    </xf>
    <xf numFmtId="0" fontId="3" fillId="0" borderId="83" xfId="0" applyFont="1" applyBorder="1"/>
    <xf numFmtId="0" fontId="3" fillId="0" borderId="65" xfId="0" applyFont="1" applyBorder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Protection="1">
      <protection locked="0"/>
    </xf>
    <xf numFmtId="0" fontId="3" fillId="0" borderId="3" xfId="0" applyFont="1" applyBorder="1" applyProtection="1">
      <protection locked="0"/>
    </xf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1" fillId="0" borderId="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3" fillId="0" borderId="16" xfId="0" applyFont="1" applyBorder="1"/>
    <xf numFmtId="0" fontId="0" fillId="0" borderId="0" xfId="0" applyFont="1" applyAlignment="1"/>
    <xf numFmtId="0" fontId="3" fillId="0" borderId="35" xfId="0" applyFont="1" applyBorder="1"/>
    <xf numFmtId="0" fontId="3" fillId="0" borderId="36" xfId="0" applyFont="1" applyBorder="1"/>
    <xf numFmtId="0" fontId="5" fillId="0" borderId="8" xfId="0" applyFont="1" applyBorder="1" applyAlignment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9" fillId="0" borderId="17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3" fillId="0" borderId="6" xfId="0" applyFont="1" applyBorder="1"/>
    <xf numFmtId="49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Protection="1">
      <protection locked="0"/>
    </xf>
    <xf numFmtId="0" fontId="3" fillId="0" borderId="12" xfId="0" applyFont="1" applyBorder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56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3" fillId="0" borderId="62" xfId="0" applyFont="1" applyBorder="1"/>
    <xf numFmtId="0" fontId="19" fillId="0" borderId="54" xfId="0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177"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2A1C7"/>
          <bgColor rgb="FFB2A1C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2D69B"/>
          <bgColor rgb="FFC2D69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548DD4"/>
          <bgColor rgb="FF548DD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333333"/>
                </a:solidFill>
                <a:latin typeface="Calibri"/>
              </a:defRPr>
            </a:pPr>
            <a:r>
              <a:t>% успешности решения заданий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333333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Форма2!$I$12:$AE$12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val>
        </c:ser>
        <c:ser>
          <c:idx val="1"/>
          <c:order val="1"/>
          <c:spPr>
            <a:solidFill>
              <a:srgbClr val="DC3912"/>
            </a:solidFill>
          </c:spPr>
          <c:invertIfNegative val="0"/>
          <c:val>
            <c:numRef>
              <c:f>Форма2!$I$6:$AE$6</c:f>
              <c:numCache>
                <c:formatCode>0.0</c:formatCode>
                <c:ptCount val="23"/>
                <c:pt idx="0">
                  <c:v>81.25</c:v>
                </c:pt>
                <c:pt idx="1">
                  <c:v>81.25</c:v>
                </c:pt>
                <c:pt idx="2">
                  <c:v>75</c:v>
                </c:pt>
                <c:pt idx="3">
                  <c:v>87.5</c:v>
                </c:pt>
                <c:pt idx="4">
                  <c:v>81.25</c:v>
                </c:pt>
                <c:pt idx="5">
                  <c:v>81.25</c:v>
                </c:pt>
                <c:pt idx="6">
                  <c:v>50</c:v>
                </c:pt>
                <c:pt idx="7">
                  <c:v>75</c:v>
                </c:pt>
                <c:pt idx="8">
                  <c:v>93.75</c:v>
                </c:pt>
                <c:pt idx="9">
                  <c:v>62.5</c:v>
                </c:pt>
                <c:pt idx="10">
                  <c:v>93.75</c:v>
                </c:pt>
                <c:pt idx="11">
                  <c:v>68.75</c:v>
                </c:pt>
                <c:pt idx="12">
                  <c:v>68.75</c:v>
                </c:pt>
                <c:pt idx="13">
                  <c:v>62.5</c:v>
                </c:pt>
                <c:pt idx="14">
                  <c:v>50</c:v>
                </c:pt>
                <c:pt idx="15">
                  <c:v>50</c:v>
                </c:pt>
                <c:pt idx="16">
                  <c:v>68.75</c:v>
                </c:pt>
                <c:pt idx="17">
                  <c:v>25</c:v>
                </c:pt>
                <c:pt idx="18">
                  <c:v>37.5</c:v>
                </c:pt>
                <c:pt idx="19">
                  <c:v>37.5</c:v>
                </c:pt>
                <c:pt idx="20">
                  <c:v>31.25</c:v>
                </c:pt>
                <c:pt idx="21">
                  <c:v>37.5</c:v>
                </c:pt>
                <c:pt idx="22">
                  <c:v>31.25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59552"/>
        <c:axId val="141961088"/>
      </c:barChart>
      <c:catAx>
        <c:axId val="141959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/>
          <a:lstStyle/>
          <a:p>
            <a:pPr lvl="0">
              <a:defRPr sz="900" b="0" i="0">
                <a:solidFill>
                  <a:srgbClr val="333333"/>
                </a:solidFill>
                <a:latin typeface="Calibri"/>
              </a:defRPr>
            </a:pPr>
            <a:endParaRPr lang="ru-RU"/>
          </a:p>
        </c:txPr>
        <c:crossAx val="141961088"/>
        <c:crosses val="autoZero"/>
        <c:auto val="0"/>
        <c:lblAlgn val="ctr"/>
        <c:lblOffset val="100"/>
        <c:noMultiLvlLbl val="0"/>
      </c:catAx>
      <c:valAx>
        <c:axId val="141961088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900" b="0" i="0">
                <a:solidFill>
                  <a:srgbClr val="333333"/>
                </a:solidFill>
                <a:latin typeface="Calibri"/>
              </a:defRPr>
            </a:pPr>
            <a:endParaRPr lang="ru-RU"/>
          </a:p>
        </c:txPr>
        <c:crossAx val="1419595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gap"/>
    <c:showDLblsOverMax val="0"/>
  </c:chart>
  <c:spPr>
    <a:solidFill>
      <a:srgbClr val="FFFFFF"/>
    </a:solid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333333"/>
                </a:solidFill>
                <a:latin typeface="Calibri"/>
              </a:defRPr>
            </a:pPr>
            <a:r>
              <a:t>Распределение учащихся по уровням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Форма2!$AF$12:$AI$12</c:f>
              <c:strCache>
                <c:ptCount val="4"/>
                <c:pt idx="0">
                  <c:v>"5"</c:v>
                </c:pt>
                <c:pt idx="1">
                  <c:v>"4"</c:v>
                </c:pt>
                <c:pt idx="2">
                  <c:v>"3"</c:v>
                </c:pt>
                <c:pt idx="3">
                  <c:v>"2"</c:v>
                </c:pt>
              </c:strCache>
            </c:strRef>
          </c:cat>
          <c:val>
            <c:numRef>
              <c:f>Форма2!$AM$8:$AP$8</c:f>
              <c:numCache>
                <c:formatCode>0.0</c:formatCode>
                <c:ptCount val="4"/>
                <c:pt idx="0">
                  <c:v>6.25</c:v>
                </c:pt>
                <c:pt idx="1">
                  <c:v>12.5</c:v>
                </c:pt>
                <c:pt idx="2">
                  <c:v>62.5</c:v>
                </c:pt>
                <c:pt idx="3">
                  <c:v>18.75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</c:spPr>
    </c:plotArea>
    <c:plotVisOnly val="1"/>
    <c:dispBlanksAs val="gap"/>
    <c:showDLblsOverMax val="0"/>
  </c:chart>
  <c:spPr>
    <a:solidFill>
      <a:srgbClr val="FFFFFF"/>
    </a:soli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0"/>
  <sheetViews>
    <sheetView topLeftCell="B1" zoomScale="70" zoomScaleNormal="70" workbookViewId="0">
      <selection activeCell="AI4" sqref="AI4:AP4"/>
    </sheetView>
  </sheetViews>
  <sheetFormatPr defaultColWidth="14.42578125" defaultRowHeight="15" customHeight="1"/>
  <cols>
    <col min="1" max="1" width="8.7109375" hidden="1" customWidth="1"/>
    <col min="2" max="2" width="31.7109375" customWidth="1"/>
    <col min="3" max="3" width="8.5703125" customWidth="1"/>
    <col min="4" max="4" width="7.7109375" customWidth="1"/>
    <col min="5" max="5" width="35" customWidth="1"/>
    <col min="6" max="8" width="8.42578125" customWidth="1"/>
    <col min="9" max="31" width="9.5703125" customWidth="1"/>
    <col min="32" max="35" width="9.7109375" customWidth="1"/>
    <col min="36" max="37" width="10.7109375" customWidth="1"/>
    <col min="38" max="38" width="9.5703125" customWidth="1"/>
    <col min="39" max="39" width="11.7109375" customWidth="1"/>
    <col min="40" max="40" width="12.5703125" customWidth="1"/>
    <col min="41" max="42" width="11.7109375" customWidth="1"/>
    <col min="43" max="44" width="8.7109375" customWidth="1"/>
    <col min="45" max="45" width="3.42578125" customWidth="1"/>
    <col min="46" max="46" width="30.5703125" customWidth="1"/>
    <col min="47" max="47" width="10.5703125" customWidth="1"/>
    <col min="48" max="48" width="13.28515625" customWidth="1"/>
  </cols>
  <sheetData>
    <row r="1" spans="1:48" ht="21.75" customHeight="1">
      <c r="A1" s="1"/>
      <c r="B1" s="228" t="s">
        <v>0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1"/>
      <c r="AQ1" s="1"/>
      <c r="AR1" s="1"/>
      <c r="AS1" s="1"/>
      <c r="AT1" s="1"/>
      <c r="AU1" s="1" t="s">
        <v>1</v>
      </c>
      <c r="AV1" s="1"/>
    </row>
    <row r="2" spans="1:48" ht="33" customHeight="1">
      <c r="A2" s="1"/>
      <c r="B2" s="209" t="s">
        <v>132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29" t="s">
        <v>8</v>
      </c>
      <c r="AG2" s="210"/>
      <c r="AH2" s="210"/>
      <c r="AI2" s="210"/>
      <c r="AJ2" s="210"/>
      <c r="AK2" s="210"/>
      <c r="AL2" s="210"/>
      <c r="AM2" s="210"/>
      <c r="AN2" s="210"/>
      <c r="AO2" s="210"/>
      <c r="AP2" s="211"/>
      <c r="AQ2" s="1"/>
      <c r="AR2" s="1"/>
      <c r="AS2" s="9"/>
      <c r="AT2" s="11" t="s">
        <v>13</v>
      </c>
      <c r="AU2" s="12"/>
      <c r="AV2" s="1" t="s">
        <v>14</v>
      </c>
    </row>
    <row r="3" spans="1:48" ht="21.75" customHeight="1">
      <c r="A3" s="1"/>
      <c r="B3" s="209" t="s">
        <v>15</v>
      </c>
      <c r="C3" s="210"/>
      <c r="D3" s="211"/>
      <c r="E3" s="231" t="s">
        <v>125</v>
      </c>
      <c r="F3" s="207"/>
      <c r="G3" s="207"/>
      <c r="H3" s="208"/>
      <c r="I3" s="230" t="s">
        <v>17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24"/>
      <c r="AF3" s="206" t="s">
        <v>136</v>
      </c>
      <c r="AG3" s="207"/>
      <c r="AH3" s="207"/>
      <c r="AI3" s="207"/>
      <c r="AJ3" s="207"/>
      <c r="AK3" s="207"/>
      <c r="AL3" s="207"/>
      <c r="AM3" s="207"/>
      <c r="AN3" s="207"/>
      <c r="AO3" s="207"/>
      <c r="AP3" s="208"/>
      <c r="AQ3" s="188" t="s">
        <v>25</v>
      </c>
      <c r="AR3" s="189"/>
      <c r="AS3" s="9"/>
      <c r="AT3" s="11" t="s">
        <v>31</v>
      </c>
      <c r="AU3" s="2" t="s">
        <v>6</v>
      </c>
      <c r="AV3" s="1" t="str">
        <f>IF(AND(E3&lt;&gt;"",E4&lt;&gt;"Введите название ОО в эту ячейку"),CONCATENATE("Форма 2 (",E3,", ",E4,") ",AV5," ",AV7," ",AV9,""),"")</f>
        <v>Форма 2 (Тимашевский р-н, МБОУ СОШ № 7) 9 АЯ 12022019</v>
      </c>
    </row>
    <row r="4" spans="1:48" ht="21.75" customHeight="1">
      <c r="A4" s="1"/>
      <c r="B4" s="209" t="s">
        <v>33</v>
      </c>
      <c r="C4" s="210"/>
      <c r="D4" s="211"/>
      <c r="E4" s="225" t="s">
        <v>135</v>
      </c>
      <c r="F4" s="226"/>
      <c r="G4" s="226"/>
      <c r="H4" s="227"/>
      <c r="I4" s="223" t="str">
        <f>IF(E3&lt;&gt;"",AV3,"")</f>
        <v>Форма 2 (Тимашевский р-н, МБОУ СОШ № 7) 9 АЯ 12022019</v>
      </c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24"/>
      <c r="AF4" s="212" t="s">
        <v>35</v>
      </c>
      <c r="AG4" s="210"/>
      <c r="AH4" s="211"/>
      <c r="AI4" s="221" t="s">
        <v>137</v>
      </c>
      <c r="AJ4" s="207"/>
      <c r="AK4" s="207"/>
      <c r="AL4" s="207"/>
      <c r="AM4" s="207"/>
      <c r="AN4" s="207"/>
      <c r="AO4" s="207"/>
      <c r="AP4" s="208"/>
      <c r="AQ4" s="190"/>
      <c r="AR4" s="191"/>
      <c r="AS4" s="9"/>
      <c r="AT4" s="11" t="s">
        <v>37</v>
      </c>
      <c r="AU4" s="2" t="s">
        <v>7</v>
      </c>
      <c r="AV4" s="1" t="s">
        <v>38</v>
      </c>
    </row>
    <row r="5" spans="1:48" ht="24.75" customHeight="1">
      <c r="A5" s="1"/>
      <c r="B5" s="220" t="s">
        <v>39</v>
      </c>
      <c r="C5" s="216"/>
      <c r="D5" s="216"/>
      <c r="E5" s="189"/>
      <c r="F5" s="213" t="s">
        <v>40</v>
      </c>
      <c r="G5" s="213" t="s">
        <v>41</v>
      </c>
      <c r="H5" s="213" t="s">
        <v>43</v>
      </c>
      <c r="I5" s="214" t="s">
        <v>44</v>
      </c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5" t="s">
        <v>48</v>
      </c>
      <c r="AG5" s="216"/>
      <c r="AH5" s="216"/>
      <c r="AI5" s="189"/>
      <c r="AJ5" s="222" t="s">
        <v>49</v>
      </c>
      <c r="AK5" s="222" t="s">
        <v>51</v>
      </c>
      <c r="AL5" s="222" t="s">
        <v>52</v>
      </c>
      <c r="AM5" s="215" t="s">
        <v>53</v>
      </c>
      <c r="AN5" s="216"/>
      <c r="AO5" s="216"/>
      <c r="AP5" s="189"/>
      <c r="AQ5" s="188" t="s">
        <v>54</v>
      </c>
      <c r="AR5" s="192" t="s">
        <v>55</v>
      </c>
      <c r="AS5" s="9"/>
      <c r="AT5" s="11" t="s">
        <v>57</v>
      </c>
      <c r="AU5" s="2" t="s">
        <v>12</v>
      </c>
      <c r="AV5" s="1">
        <v>9</v>
      </c>
    </row>
    <row r="6" spans="1:48" ht="21.75" customHeight="1">
      <c r="A6" s="1"/>
      <c r="B6" s="190"/>
      <c r="C6" s="217"/>
      <c r="D6" s="217"/>
      <c r="E6" s="191"/>
      <c r="F6" s="193"/>
      <c r="G6" s="193"/>
      <c r="H6" s="193"/>
      <c r="I6" s="39">
        <f t="shared" ref="I6:AE6" si="0">I8/$H$8*100</f>
        <v>81.25</v>
      </c>
      <c r="J6" s="39">
        <f t="shared" si="0"/>
        <v>81.25</v>
      </c>
      <c r="K6" s="39">
        <f t="shared" si="0"/>
        <v>75</v>
      </c>
      <c r="L6" s="39">
        <f t="shared" si="0"/>
        <v>87.5</v>
      </c>
      <c r="M6" s="39">
        <f t="shared" si="0"/>
        <v>81.25</v>
      </c>
      <c r="N6" s="39">
        <f t="shared" si="0"/>
        <v>81.25</v>
      </c>
      <c r="O6" s="39">
        <f t="shared" si="0"/>
        <v>50</v>
      </c>
      <c r="P6" s="39">
        <f t="shared" si="0"/>
        <v>75</v>
      </c>
      <c r="Q6" s="39">
        <f t="shared" si="0"/>
        <v>93.75</v>
      </c>
      <c r="R6" s="39">
        <f t="shared" si="0"/>
        <v>62.5</v>
      </c>
      <c r="S6" s="39">
        <f t="shared" si="0"/>
        <v>93.75</v>
      </c>
      <c r="T6" s="39">
        <f t="shared" si="0"/>
        <v>68.75</v>
      </c>
      <c r="U6" s="39">
        <f t="shared" si="0"/>
        <v>68.75</v>
      </c>
      <c r="V6" s="39">
        <f t="shared" si="0"/>
        <v>62.5</v>
      </c>
      <c r="W6" s="39">
        <f t="shared" si="0"/>
        <v>50</v>
      </c>
      <c r="X6" s="39">
        <f t="shared" si="0"/>
        <v>50</v>
      </c>
      <c r="Y6" s="39">
        <f t="shared" si="0"/>
        <v>68.75</v>
      </c>
      <c r="Z6" s="39">
        <f t="shared" si="0"/>
        <v>25</v>
      </c>
      <c r="AA6" s="39">
        <f t="shared" si="0"/>
        <v>37.5</v>
      </c>
      <c r="AB6" s="39">
        <f t="shared" si="0"/>
        <v>37.5</v>
      </c>
      <c r="AC6" s="39">
        <f t="shared" si="0"/>
        <v>31.25</v>
      </c>
      <c r="AD6" s="39">
        <f t="shared" si="0"/>
        <v>37.5</v>
      </c>
      <c r="AE6" s="39">
        <f t="shared" si="0"/>
        <v>31.25</v>
      </c>
      <c r="AF6" s="190"/>
      <c r="AG6" s="217"/>
      <c r="AH6" s="217"/>
      <c r="AI6" s="191"/>
      <c r="AJ6" s="193"/>
      <c r="AK6" s="193"/>
      <c r="AL6" s="193"/>
      <c r="AM6" s="190"/>
      <c r="AN6" s="217"/>
      <c r="AO6" s="217"/>
      <c r="AP6" s="191"/>
      <c r="AQ6" s="190"/>
      <c r="AR6" s="193"/>
      <c r="AS6" s="9"/>
      <c r="AT6" s="11" t="s">
        <v>59</v>
      </c>
      <c r="AU6" s="2" t="s">
        <v>16</v>
      </c>
      <c r="AV6" s="1" t="s">
        <v>60</v>
      </c>
    </row>
    <row r="7" spans="1:48" ht="24.75" customHeight="1">
      <c r="A7" s="1"/>
      <c r="B7" s="190"/>
      <c r="C7" s="217"/>
      <c r="D7" s="217"/>
      <c r="E7" s="191"/>
      <c r="F7" s="194"/>
      <c r="G7" s="194"/>
      <c r="H7" s="194"/>
      <c r="I7" s="214" t="s">
        <v>61</v>
      </c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195"/>
      <c r="AG7" s="218"/>
      <c r="AH7" s="218"/>
      <c r="AI7" s="219"/>
      <c r="AJ7" s="194"/>
      <c r="AK7" s="194"/>
      <c r="AL7" s="194"/>
      <c r="AM7" s="195"/>
      <c r="AN7" s="218"/>
      <c r="AO7" s="218"/>
      <c r="AP7" s="219"/>
      <c r="AQ7" s="195"/>
      <c r="AR7" s="194"/>
      <c r="AS7" s="9"/>
      <c r="AT7" s="11" t="s">
        <v>62</v>
      </c>
      <c r="AU7" s="2" t="s">
        <v>20</v>
      </c>
      <c r="AV7" s="1" t="s">
        <v>134</v>
      </c>
    </row>
    <row r="8" spans="1:48" ht="21.75" customHeight="1">
      <c r="A8" s="1"/>
      <c r="B8" s="195"/>
      <c r="C8" s="218"/>
      <c r="D8" s="218"/>
      <c r="E8" s="219"/>
      <c r="F8" s="43">
        <f t="shared" ref="F8:AI8" si="1">SUM(F13:F5001)</f>
        <v>0</v>
      </c>
      <c r="G8" s="43">
        <f t="shared" si="1"/>
        <v>19</v>
      </c>
      <c r="H8" s="43">
        <f t="shared" si="1"/>
        <v>16</v>
      </c>
      <c r="I8" s="44">
        <f t="shared" si="1"/>
        <v>13</v>
      </c>
      <c r="J8" s="44">
        <f t="shared" si="1"/>
        <v>13</v>
      </c>
      <c r="K8" s="44">
        <f t="shared" si="1"/>
        <v>12</v>
      </c>
      <c r="L8" s="44">
        <f t="shared" si="1"/>
        <v>14</v>
      </c>
      <c r="M8" s="44">
        <f t="shared" si="1"/>
        <v>13</v>
      </c>
      <c r="N8" s="44">
        <f t="shared" si="1"/>
        <v>13</v>
      </c>
      <c r="O8" s="44">
        <f t="shared" si="1"/>
        <v>8</v>
      </c>
      <c r="P8" s="44">
        <f t="shared" si="1"/>
        <v>12</v>
      </c>
      <c r="Q8" s="44">
        <f t="shared" si="1"/>
        <v>15</v>
      </c>
      <c r="R8" s="44">
        <f t="shared" si="1"/>
        <v>10</v>
      </c>
      <c r="S8" s="44">
        <f t="shared" si="1"/>
        <v>15</v>
      </c>
      <c r="T8" s="44">
        <f t="shared" si="1"/>
        <v>11</v>
      </c>
      <c r="U8" s="44">
        <f t="shared" si="1"/>
        <v>11</v>
      </c>
      <c r="V8" s="44">
        <f t="shared" si="1"/>
        <v>10</v>
      </c>
      <c r="W8" s="44">
        <f t="shared" si="1"/>
        <v>8</v>
      </c>
      <c r="X8" s="44">
        <f t="shared" si="1"/>
        <v>8</v>
      </c>
      <c r="Y8" s="44">
        <f t="shared" si="1"/>
        <v>11</v>
      </c>
      <c r="Z8" s="44">
        <f t="shared" si="1"/>
        <v>4</v>
      </c>
      <c r="AA8" s="44">
        <f t="shared" si="1"/>
        <v>6</v>
      </c>
      <c r="AB8" s="44">
        <f t="shared" si="1"/>
        <v>6</v>
      </c>
      <c r="AC8" s="44">
        <f t="shared" si="1"/>
        <v>5</v>
      </c>
      <c r="AD8" s="44">
        <f t="shared" si="1"/>
        <v>6</v>
      </c>
      <c r="AE8" s="44">
        <f t="shared" si="1"/>
        <v>5</v>
      </c>
      <c r="AF8" s="43">
        <f t="shared" si="1"/>
        <v>1</v>
      </c>
      <c r="AG8" s="43">
        <f t="shared" si="1"/>
        <v>2</v>
      </c>
      <c r="AH8" s="43">
        <f t="shared" si="1"/>
        <v>10</v>
      </c>
      <c r="AI8" s="43">
        <f t="shared" si="1"/>
        <v>3</v>
      </c>
      <c r="AJ8" s="45">
        <f t="shared" ref="AJ8:AK8" si="2">SUMPRODUCT($H$13:$H$27,AJ$13:AJ$27)/$H$8</f>
        <v>14.3125</v>
      </c>
      <c r="AK8" s="45">
        <f t="shared" si="2"/>
        <v>216.1875</v>
      </c>
      <c r="AL8" s="43">
        <f>SUM(AL13:AL5001)</f>
        <v>0</v>
      </c>
      <c r="AM8" s="48">
        <f t="shared" ref="AM8:AP8" si="3">AF8/$H$8*100</f>
        <v>6.25</v>
      </c>
      <c r="AN8" s="48">
        <f t="shared" si="3"/>
        <v>12.5</v>
      </c>
      <c r="AO8" s="48">
        <f t="shared" si="3"/>
        <v>62.5</v>
      </c>
      <c r="AP8" s="48">
        <f t="shared" si="3"/>
        <v>18.75</v>
      </c>
      <c r="AQ8" s="45">
        <f>IF($H8=0,"-",IFERROR(AJ8-1.96*SQRT((AK8-(AJ8)^2)*$H8/($H8-1))/SQRT($H8),"не определено"))</f>
        <v>12.608325835387317</v>
      </c>
      <c r="AR8" s="45">
        <f>IF($H8=0,"-",IFERROR(AJ8+1.96*SQRT((AK8-(AJ8)^2)*$H8/($H8-1))/SQRT($H8),"не определено"))</f>
        <v>16.016674164612681</v>
      </c>
      <c r="AS8" s="9"/>
      <c r="AT8" s="11" t="s">
        <v>63</v>
      </c>
      <c r="AU8" s="2" t="s">
        <v>23</v>
      </c>
      <c r="AV8" s="1" t="s">
        <v>64</v>
      </c>
    </row>
    <row r="9" spans="1:48" ht="15" customHeight="1">
      <c r="A9" s="1"/>
      <c r="B9" s="51"/>
      <c r="C9" s="52"/>
      <c r="D9" s="52"/>
      <c r="E9" s="56"/>
      <c r="F9" s="57"/>
      <c r="G9" s="57"/>
      <c r="H9" s="58" t="s">
        <v>65</v>
      </c>
      <c r="I9" s="59">
        <f t="shared" ref="I9:AE9" si="4">IF(LEN(I12)&lt;4,1,1*LEFT(RIGHT(I12,3),1))</f>
        <v>1</v>
      </c>
      <c r="J9" s="59">
        <f t="shared" si="4"/>
        <v>1</v>
      </c>
      <c r="K9" s="59">
        <f t="shared" si="4"/>
        <v>1</v>
      </c>
      <c r="L9" s="59">
        <f t="shared" si="4"/>
        <v>1</v>
      </c>
      <c r="M9" s="59">
        <f t="shared" si="4"/>
        <v>1</v>
      </c>
      <c r="N9" s="59">
        <f t="shared" si="4"/>
        <v>1</v>
      </c>
      <c r="O9" s="59">
        <f t="shared" si="4"/>
        <v>1</v>
      </c>
      <c r="P9" s="59">
        <f t="shared" si="4"/>
        <v>1</v>
      </c>
      <c r="Q9" s="59">
        <f t="shared" si="4"/>
        <v>1</v>
      </c>
      <c r="R9" s="59">
        <f t="shared" si="4"/>
        <v>1</v>
      </c>
      <c r="S9" s="59">
        <f t="shared" si="4"/>
        <v>1</v>
      </c>
      <c r="T9" s="59">
        <f t="shared" si="4"/>
        <v>1</v>
      </c>
      <c r="U9" s="59">
        <f t="shared" si="4"/>
        <v>1</v>
      </c>
      <c r="V9" s="59">
        <f t="shared" si="4"/>
        <v>1</v>
      </c>
      <c r="W9" s="59">
        <f t="shared" si="4"/>
        <v>1</v>
      </c>
      <c r="X9" s="59">
        <f t="shared" si="4"/>
        <v>1</v>
      </c>
      <c r="Y9" s="59">
        <f t="shared" si="4"/>
        <v>1</v>
      </c>
      <c r="Z9" s="59">
        <f t="shared" si="4"/>
        <v>1</v>
      </c>
      <c r="AA9" s="59">
        <f t="shared" si="4"/>
        <v>1</v>
      </c>
      <c r="AB9" s="59">
        <f t="shared" si="4"/>
        <v>1</v>
      </c>
      <c r="AC9" s="59">
        <f t="shared" si="4"/>
        <v>1</v>
      </c>
      <c r="AD9" s="59">
        <f t="shared" si="4"/>
        <v>1</v>
      </c>
      <c r="AE9" s="59">
        <f t="shared" si="4"/>
        <v>1</v>
      </c>
      <c r="AF9" s="51" t="str">
        <f t="shared" ref="AF9:AK9" si="5">AF12</f>
        <v>"5"</v>
      </c>
      <c r="AG9" s="51" t="str">
        <f t="shared" si="5"/>
        <v>"4"</v>
      </c>
      <c r="AH9" s="51" t="str">
        <f t="shared" si="5"/>
        <v>"3"</v>
      </c>
      <c r="AI9" s="51" t="str">
        <f t="shared" si="5"/>
        <v>"2"</v>
      </c>
      <c r="AJ9" s="60" t="str">
        <f t="shared" si="5"/>
        <v>хср</v>
      </c>
      <c r="AK9" s="60" t="str">
        <f t="shared" si="5"/>
        <v>(х2)ср</v>
      </c>
      <c r="AL9" s="51" t="s">
        <v>66</v>
      </c>
      <c r="AM9" s="61"/>
      <c r="AN9" s="61"/>
      <c r="AO9" s="61"/>
      <c r="AP9" s="61"/>
      <c r="AQ9" s="1"/>
      <c r="AR9" s="1"/>
      <c r="AS9" s="9"/>
      <c r="AT9" s="11" t="s">
        <v>67</v>
      </c>
      <c r="AU9" s="2" t="s">
        <v>27</v>
      </c>
      <c r="AV9" s="9" t="s">
        <v>131</v>
      </c>
    </row>
    <row r="10" spans="1:48" ht="15" customHeight="1">
      <c r="A10" s="1"/>
      <c r="B10" s="62"/>
      <c r="C10" s="63"/>
      <c r="D10" s="52"/>
      <c r="E10" s="64"/>
      <c r="F10" s="66"/>
      <c r="G10" s="57"/>
      <c r="H10" s="68" t="s">
        <v>68</v>
      </c>
      <c r="I10" s="70">
        <f t="shared" ref="I10:AE10" si="6">IF(LEN(I12)&lt;4,I12,LEFT(I12,LEN(I12)-4))</f>
        <v>1</v>
      </c>
      <c r="J10" s="70">
        <f t="shared" si="6"/>
        <v>2</v>
      </c>
      <c r="K10" s="70">
        <f t="shared" si="6"/>
        <v>3</v>
      </c>
      <c r="L10" s="70">
        <f t="shared" si="6"/>
        <v>4</v>
      </c>
      <c r="M10" s="70">
        <f t="shared" si="6"/>
        <v>5</v>
      </c>
      <c r="N10" s="70">
        <f t="shared" si="6"/>
        <v>6</v>
      </c>
      <c r="O10" s="70">
        <f t="shared" si="6"/>
        <v>7</v>
      </c>
      <c r="P10" s="70">
        <f t="shared" si="6"/>
        <v>8</v>
      </c>
      <c r="Q10" s="70">
        <f t="shared" si="6"/>
        <v>9</v>
      </c>
      <c r="R10" s="70">
        <f t="shared" si="6"/>
        <v>10</v>
      </c>
      <c r="S10" s="70">
        <f t="shared" si="6"/>
        <v>11</v>
      </c>
      <c r="T10" s="70">
        <f t="shared" si="6"/>
        <v>12</v>
      </c>
      <c r="U10" s="70">
        <f t="shared" si="6"/>
        <v>13</v>
      </c>
      <c r="V10" s="70">
        <f t="shared" si="6"/>
        <v>14</v>
      </c>
      <c r="W10" s="70">
        <f t="shared" si="6"/>
        <v>15</v>
      </c>
      <c r="X10" s="70">
        <f t="shared" si="6"/>
        <v>16</v>
      </c>
      <c r="Y10" s="70">
        <f t="shared" si="6"/>
        <v>17</v>
      </c>
      <c r="Z10" s="70">
        <f t="shared" si="6"/>
        <v>18</v>
      </c>
      <c r="AA10" s="70">
        <f t="shared" si="6"/>
        <v>19</v>
      </c>
      <c r="AB10" s="70">
        <f t="shared" si="6"/>
        <v>20</v>
      </c>
      <c r="AC10" s="70">
        <f t="shared" si="6"/>
        <v>21</v>
      </c>
      <c r="AD10" s="70">
        <f t="shared" si="6"/>
        <v>22</v>
      </c>
      <c r="AE10" s="70">
        <f t="shared" si="6"/>
        <v>23</v>
      </c>
      <c r="AF10" s="62"/>
      <c r="AG10" s="62"/>
      <c r="AH10" s="62"/>
      <c r="AI10" s="62"/>
      <c r="AJ10" s="73"/>
      <c r="AK10" s="73"/>
      <c r="AL10" s="62"/>
      <c r="AM10" s="74"/>
      <c r="AN10" s="74"/>
      <c r="AO10" s="74"/>
      <c r="AP10" s="74"/>
      <c r="AQ10" s="1"/>
      <c r="AR10" s="1"/>
      <c r="AS10" s="9"/>
      <c r="AT10" s="11" t="s">
        <v>69</v>
      </c>
      <c r="AU10" s="1"/>
      <c r="AV10" s="1"/>
    </row>
    <row r="11" spans="1:48" ht="37.5" customHeight="1">
      <c r="A11" s="1"/>
      <c r="B11" s="222" t="s">
        <v>70</v>
      </c>
      <c r="C11" s="235" t="s">
        <v>71</v>
      </c>
      <c r="D11" s="233" t="s">
        <v>1</v>
      </c>
      <c r="E11" s="232" t="str">
        <f>'1'!D5</f>
        <v>Ф.И.О.  учителя</v>
      </c>
      <c r="F11" s="237" t="s">
        <v>72</v>
      </c>
      <c r="G11" s="233" t="s">
        <v>73</v>
      </c>
      <c r="H11" s="232" t="s">
        <v>74</v>
      </c>
      <c r="I11" s="215" t="s">
        <v>75</v>
      </c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189"/>
      <c r="AF11" s="214" t="s">
        <v>76</v>
      </c>
      <c r="AG11" s="210"/>
      <c r="AH11" s="210"/>
      <c r="AI11" s="211"/>
      <c r="AJ11" s="31" t="s">
        <v>77</v>
      </c>
      <c r="AK11" s="31" t="s">
        <v>78</v>
      </c>
      <c r="AL11" s="222" t="s">
        <v>79</v>
      </c>
      <c r="AM11" s="234" t="s">
        <v>80</v>
      </c>
      <c r="AN11" s="210"/>
      <c r="AO11" s="210"/>
      <c r="AP11" s="211"/>
      <c r="AQ11" s="1"/>
      <c r="AR11" s="1"/>
      <c r="AS11" s="9"/>
      <c r="AT11" s="11" t="s">
        <v>81</v>
      </c>
      <c r="AU11" s="1"/>
      <c r="AV11" s="1"/>
    </row>
    <row r="12" spans="1:48" ht="20.25">
      <c r="A12" s="1"/>
      <c r="B12" s="194"/>
      <c r="C12" s="236"/>
      <c r="D12" s="202"/>
      <c r="E12" s="205"/>
      <c r="F12" s="236"/>
      <c r="G12" s="202"/>
      <c r="H12" s="205"/>
      <c r="I12" s="77">
        <v>1</v>
      </c>
      <c r="J12" s="81">
        <v>2</v>
      </c>
      <c r="K12" s="81">
        <v>3</v>
      </c>
      <c r="L12" s="81">
        <v>4</v>
      </c>
      <c r="M12" s="81">
        <v>5</v>
      </c>
      <c r="N12" s="81">
        <v>6</v>
      </c>
      <c r="O12" s="81">
        <v>7</v>
      </c>
      <c r="P12" s="83">
        <v>8</v>
      </c>
      <c r="Q12" s="77">
        <v>9</v>
      </c>
      <c r="R12" s="81">
        <v>10</v>
      </c>
      <c r="S12" s="81">
        <v>11</v>
      </c>
      <c r="T12" s="81">
        <v>12</v>
      </c>
      <c r="U12" s="81">
        <v>13</v>
      </c>
      <c r="V12" s="81">
        <v>14</v>
      </c>
      <c r="W12" s="81">
        <v>15</v>
      </c>
      <c r="X12" s="83">
        <v>16</v>
      </c>
      <c r="Y12" s="85">
        <v>17</v>
      </c>
      <c r="Z12" s="87">
        <v>18</v>
      </c>
      <c r="AA12" s="81">
        <v>19</v>
      </c>
      <c r="AB12" s="83">
        <v>20</v>
      </c>
      <c r="AC12" s="87">
        <v>21</v>
      </c>
      <c r="AD12" s="81">
        <v>22</v>
      </c>
      <c r="AE12" s="83">
        <v>23</v>
      </c>
      <c r="AF12" s="89" t="str">
        <f>'1'!AC7</f>
        <v>"5"</v>
      </c>
      <c r="AG12" s="91" t="str">
        <f>'1'!AC8</f>
        <v>"4"</v>
      </c>
      <c r="AH12" s="91" t="str">
        <f>'1'!AC9</f>
        <v>"3"</v>
      </c>
      <c r="AI12" s="92" t="str">
        <f>'1'!AC10</f>
        <v>"2"</v>
      </c>
      <c r="AJ12" s="93" t="s">
        <v>82</v>
      </c>
      <c r="AK12" s="94" t="s">
        <v>83</v>
      </c>
      <c r="AL12" s="193"/>
      <c r="AM12" s="95" t="str">
        <f t="shared" ref="AM12:AP12" si="7">AF12</f>
        <v>"5"</v>
      </c>
      <c r="AN12" s="91" t="str">
        <f t="shared" si="7"/>
        <v>"4"</v>
      </c>
      <c r="AO12" s="91" t="str">
        <f t="shared" si="7"/>
        <v>"3"</v>
      </c>
      <c r="AP12" s="96" t="str">
        <f t="shared" si="7"/>
        <v>"2"</v>
      </c>
      <c r="AQ12" s="1"/>
      <c r="AR12" s="1"/>
      <c r="AS12" s="9"/>
      <c r="AT12" s="11" t="s">
        <v>84</v>
      </c>
      <c r="AU12" s="1" t="s">
        <v>85</v>
      </c>
      <c r="AV12" s="1"/>
    </row>
    <row r="13" spans="1:48" ht="16.5" customHeight="1">
      <c r="A13" s="1"/>
      <c r="B13" s="97" t="str">
        <f t="shared" ref="B13:B27" si="8">IF(SUM($F13,$H13)=0,"",$E$4)</f>
        <v>МБОУ СОШ № 7</v>
      </c>
      <c r="C13" s="98" t="str">
        <f>IF('1'!Z$1="","",'1'!Z$1)</f>
        <v>9а</v>
      </c>
      <c r="D13" s="99" t="str">
        <f>IF('1'!D$6="","",'1'!D$6)</f>
        <v>общ</v>
      </c>
      <c r="E13" s="100" t="str">
        <f>IF('1'!E$5="","",'1'!E$5)</f>
        <v>Звигунова Ю.А., Погорелов А.В.</v>
      </c>
      <c r="F13" s="101">
        <f>COUNTA('1'!B$15:B$54)</f>
        <v>0</v>
      </c>
      <c r="G13" s="102">
        <f>COUNTIF('1'!C$15:C$54,"да")</f>
        <v>9</v>
      </c>
      <c r="H13" s="104">
        <f>COUNTIF('1'!D$15:D$54,"&gt;0")</f>
        <v>8</v>
      </c>
      <c r="I13" s="105">
        <f>COUNTIF('1'!E$15:E$54,I$9)</f>
        <v>6</v>
      </c>
      <c r="J13" s="107">
        <f>COUNTIF('1'!F$15:F$54,J$9)</f>
        <v>6</v>
      </c>
      <c r="K13" s="107">
        <f>COUNTIF('1'!G$15:G$54,K$9)</f>
        <v>5</v>
      </c>
      <c r="L13" s="107">
        <f>COUNTIF('1'!H$15:H$54,L$9)</f>
        <v>7</v>
      </c>
      <c r="M13" s="107">
        <f>COUNTIF('1'!I$15:I$54,M$9)</f>
        <v>7</v>
      </c>
      <c r="N13" s="107">
        <f>COUNTIF('1'!J$15:J$54,N$9)</f>
        <v>7</v>
      </c>
      <c r="O13" s="107">
        <f>COUNTIF('1'!K$15:K$54,O$9)</f>
        <v>2</v>
      </c>
      <c r="P13" s="108">
        <f>COUNTIF('1'!L$15:L$54,P$9)</f>
        <v>5</v>
      </c>
      <c r="Q13" s="105">
        <f>COUNTIF('1'!M$15:M$54,Q$9)</f>
        <v>8</v>
      </c>
      <c r="R13" s="107">
        <f>COUNTIF('1'!N$15:N$54,R$9)</f>
        <v>5</v>
      </c>
      <c r="S13" s="107">
        <f>COUNTIF('1'!O$15:O$54,S$9)</f>
        <v>8</v>
      </c>
      <c r="T13" s="107">
        <f>COUNTIF('1'!P$15:P$54,T$9)</f>
        <v>7</v>
      </c>
      <c r="U13" s="107">
        <f>COUNTIF('1'!Q$15:Q$54,U$9)</f>
        <v>6</v>
      </c>
      <c r="V13" s="107">
        <f>COUNTIF('1'!R$15:R$54,V$9)</f>
        <v>5</v>
      </c>
      <c r="W13" s="107">
        <f>COUNTIF('1'!S$15:S$54,W$9)</f>
        <v>5</v>
      </c>
      <c r="X13" s="107">
        <f>COUNTIF('1'!T$15:T$54,X$9)</f>
        <v>4</v>
      </c>
      <c r="Y13" s="108">
        <f>COUNTIF('1'!U$15:U$54,Y$9)</f>
        <v>5</v>
      </c>
      <c r="Z13" s="109">
        <f>COUNTIF('1'!V$15:V$54,Z$9)</f>
        <v>2</v>
      </c>
      <c r="AA13" s="110">
        <f>COUNTIF('1'!W$15:W$54,AA$9)</f>
        <v>2</v>
      </c>
      <c r="AB13" s="110">
        <f>COUNTIF('1'!X$15:X$54,AB$9)</f>
        <v>2</v>
      </c>
      <c r="AC13" s="110">
        <f>COUNTIF('1'!Y$15:Y$54,AC$9)</f>
        <v>2</v>
      </c>
      <c r="AD13" s="110">
        <f>COUNTIF('1'!Z$15:Z$54,AD$9)</f>
        <v>1</v>
      </c>
      <c r="AE13" s="110">
        <f>COUNTIF('1'!AA$15:AA$54,AE$9)</f>
        <v>2</v>
      </c>
      <c r="AF13" s="101">
        <f>COUNTIF('1'!$AC$15:$AC$54,AF$9)</f>
        <v>0</v>
      </c>
      <c r="AG13" s="111">
        <f>COUNTIF('1'!$AC$15:$AC$54,AG$9)</f>
        <v>0</v>
      </c>
      <c r="AH13" s="111">
        <f>COUNTIF('1'!$AC$15:$AC$54,AH$9)</f>
        <v>6</v>
      </c>
      <c r="AI13" s="112">
        <f>COUNTIF('1'!$AC$15:$AC$54,AI$9)</f>
        <v>2</v>
      </c>
      <c r="AJ13" s="113">
        <f>IF($H13=0,"",SUM('1'!$AB$15:$AB$54)/$H13)</f>
        <v>13.625</v>
      </c>
      <c r="AK13" s="114">
        <f>IF($H13=0,"",SUMSQ('1'!$AB$15:$AB$54)/$H13)</f>
        <v>189.875</v>
      </c>
      <c r="AL13" s="115">
        <f>COUNTIF('1'!AE$15:AE$54,1)</f>
        <v>0</v>
      </c>
      <c r="AM13" s="197">
        <f t="shared" ref="AM13:AP13" si="9">SUM(AF13:AF17)/SUM($H13:$H17)*100</f>
        <v>6.25</v>
      </c>
      <c r="AN13" s="200">
        <f t="shared" si="9"/>
        <v>12.5</v>
      </c>
      <c r="AO13" s="200">
        <f t="shared" si="9"/>
        <v>62.5</v>
      </c>
      <c r="AP13" s="203">
        <f t="shared" si="9"/>
        <v>18.75</v>
      </c>
      <c r="AQ13" s="196">
        <f>SUM(AM13:AP17)</f>
        <v>100</v>
      </c>
      <c r="AR13" s="116"/>
      <c r="AS13" s="9"/>
      <c r="AT13" s="11" t="s">
        <v>86</v>
      </c>
      <c r="AU13" s="1" t="s">
        <v>87</v>
      </c>
      <c r="AV13" s="1"/>
    </row>
    <row r="14" spans="1:48" ht="16.5" customHeight="1">
      <c r="A14" s="1"/>
      <c r="B14" s="117" t="str">
        <f t="shared" si="8"/>
        <v>МБОУ СОШ № 7</v>
      </c>
      <c r="C14" s="118" t="str">
        <f>IF('2'!Z$1="","",'2'!Z$1)</f>
        <v>9б</v>
      </c>
      <c r="D14" s="99" t="str">
        <f>IF('2'!D$6="","",'2'!D$6)</f>
        <v>общ</v>
      </c>
      <c r="E14" s="119" t="str">
        <f>IF('2'!E$5="","",'2'!E$5)</f>
        <v>Звигунова Ю.А., Погорелов А.В.</v>
      </c>
      <c r="F14" s="120">
        <f>COUNTA('2'!B$15:B$54)</f>
        <v>0</v>
      </c>
      <c r="G14" s="121">
        <f>COUNTIF('2'!C$15:C$54,"да")</f>
        <v>10</v>
      </c>
      <c r="H14" s="122">
        <f>COUNTIF('2'!D$15:D$54,"&gt;0")</f>
        <v>8</v>
      </c>
      <c r="I14" s="123">
        <f>COUNTIF('2'!E$15:E$54,I$9)</f>
        <v>7</v>
      </c>
      <c r="J14" s="124">
        <f>COUNTIF('2'!F$15:F$54,J$9)</f>
        <v>7</v>
      </c>
      <c r="K14" s="124">
        <f>COUNTIF('2'!G$15:G$54,K$9)</f>
        <v>7</v>
      </c>
      <c r="L14" s="124">
        <f>COUNTIF('2'!H$15:H$54,L$9)</f>
        <v>7</v>
      </c>
      <c r="M14" s="124">
        <f>COUNTIF('2'!I$15:I$54,M$9)</f>
        <v>6</v>
      </c>
      <c r="N14" s="124">
        <f>COUNTIF('2'!J$15:J$54,N$9)</f>
        <v>6</v>
      </c>
      <c r="O14" s="124">
        <f>COUNTIF('2'!K$15:K$54,O$9)</f>
        <v>6</v>
      </c>
      <c r="P14" s="125">
        <f>COUNTIF('2'!L$15:L$54,P$9)</f>
        <v>7</v>
      </c>
      <c r="Q14" s="123">
        <f>COUNTIF('2'!M$15:M$54,Q$9)</f>
        <v>7</v>
      </c>
      <c r="R14" s="124">
        <f>COUNTIF('2'!N$15:N$54,R$9)</f>
        <v>5</v>
      </c>
      <c r="S14" s="124">
        <f>COUNTIF('2'!O$15:O$54,S$9)</f>
        <v>7</v>
      </c>
      <c r="T14" s="124">
        <f>COUNTIF('2'!P$15:P$54,T$9)</f>
        <v>4</v>
      </c>
      <c r="U14" s="124">
        <f>COUNTIF('2'!Q$15:Q$54,U$9)</f>
        <v>5</v>
      </c>
      <c r="V14" s="124">
        <f>COUNTIF('2'!R$15:R$54,V$9)</f>
        <v>5</v>
      </c>
      <c r="W14" s="124">
        <f>COUNTIF('2'!S$15:S$54,W$9)</f>
        <v>3</v>
      </c>
      <c r="X14" s="124">
        <f>COUNTIF('2'!T$15:T$54,X$9)</f>
        <v>4</v>
      </c>
      <c r="Y14" s="125">
        <f>COUNTIF('2'!U$15:U$54,Y$9)</f>
        <v>6</v>
      </c>
      <c r="Z14" s="126">
        <f>COUNTIF('2'!V$15:V$54,Z$9)</f>
        <v>2</v>
      </c>
      <c r="AA14" s="124">
        <f>COUNTIF('2'!W$15:W$54,AA$9)</f>
        <v>4</v>
      </c>
      <c r="AB14" s="124">
        <f>COUNTIF('2'!X$15:X$54,AB$9)</f>
        <v>4</v>
      </c>
      <c r="AC14" s="124">
        <f>COUNTIF('2'!Y$15:Y$54,AC$9)</f>
        <v>3</v>
      </c>
      <c r="AD14" s="124">
        <f>COUNTIF('2'!Z$15:Z$54,AD$9)</f>
        <v>5</v>
      </c>
      <c r="AE14" s="124">
        <f>COUNTIF('2'!AA$15:AA$54,AE$9)</f>
        <v>3</v>
      </c>
      <c r="AF14" s="120">
        <f>COUNTIF('2'!$AC$15:$AC$54,AF$9)</f>
        <v>1</v>
      </c>
      <c r="AG14" s="127">
        <f>COUNTIF('2'!$AC$15:$AC$54,AG$9)</f>
        <v>2</v>
      </c>
      <c r="AH14" s="127">
        <f>COUNTIF('2'!$AC$15:$AC$54,AH$9)</f>
        <v>4</v>
      </c>
      <c r="AI14" s="128">
        <f>COUNTIF('2'!$AC$15:$AC$54,AI$9)</f>
        <v>1</v>
      </c>
      <c r="AJ14" s="129">
        <f>IF($H14=0,"",SUM('2'!$AB$15:$AB$54)/$H14)</f>
        <v>15</v>
      </c>
      <c r="AK14" s="130">
        <f>IF($H14=0,"",SUMSQ('2'!$AB$15:$AB$54)/$H14)</f>
        <v>242.5</v>
      </c>
      <c r="AL14" s="131">
        <f>COUNTIF('2'!AE$15:AE$54,1)</f>
        <v>0</v>
      </c>
      <c r="AM14" s="198"/>
      <c r="AN14" s="201"/>
      <c r="AO14" s="201"/>
      <c r="AP14" s="204"/>
      <c r="AQ14" s="193"/>
      <c r="AR14" s="116"/>
      <c r="AS14" s="9"/>
      <c r="AT14" s="11" t="s">
        <v>88</v>
      </c>
      <c r="AU14" s="1" t="s">
        <v>89</v>
      </c>
      <c r="AV14" s="1"/>
    </row>
    <row r="15" spans="1:48" ht="16.5" customHeight="1">
      <c r="A15" s="1"/>
      <c r="B15" s="117" t="str">
        <f t="shared" si="8"/>
        <v/>
      </c>
      <c r="C15" s="118" t="str">
        <f>IF('3'!Z$1="","",'3'!Z$1)</f>
        <v/>
      </c>
      <c r="D15" s="99" t="str">
        <f>IF('3'!D$6="","",'3'!D$6)</f>
        <v/>
      </c>
      <c r="E15" s="119" t="str">
        <f>IF('3'!E$5="","",'3'!E$5)</f>
        <v/>
      </c>
      <c r="F15" s="120">
        <f>COUNTA('3'!B$15:B$54)</f>
        <v>0</v>
      </c>
      <c r="G15" s="121">
        <f>COUNTIF('3'!C$15:C$54,"да")</f>
        <v>0</v>
      </c>
      <c r="H15" s="122">
        <f>COUNTIF('3'!D$15:D$54,"&gt;0")</f>
        <v>0</v>
      </c>
      <c r="I15" s="123">
        <f>COUNTIF('3'!E$15:E$54,I$9)</f>
        <v>0</v>
      </c>
      <c r="J15" s="124">
        <f>COUNTIF('3'!F$15:F$54,J$9)</f>
        <v>0</v>
      </c>
      <c r="K15" s="124">
        <f>COUNTIF('3'!G$15:G$54,K$9)</f>
        <v>0</v>
      </c>
      <c r="L15" s="124">
        <f>COUNTIF('3'!H$15:H$54,L$9)</f>
        <v>0</v>
      </c>
      <c r="M15" s="124">
        <f>COUNTIF('3'!I$15:I$54,M$9)</f>
        <v>0</v>
      </c>
      <c r="N15" s="124">
        <f>COUNTIF('3'!J$15:J$54,N$9)</f>
        <v>0</v>
      </c>
      <c r="O15" s="124">
        <f>COUNTIF('3'!K$15:K$54,O$9)</f>
        <v>0</v>
      </c>
      <c r="P15" s="125">
        <f>COUNTIF('3'!L$15:L$54,P$9)</f>
        <v>0</v>
      </c>
      <c r="Q15" s="123">
        <f>COUNTIF('3'!M$15:M$54,Q$9)</f>
        <v>0</v>
      </c>
      <c r="R15" s="124">
        <f>COUNTIF('3'!N$15:N$54,R$9)</f>
        <v>0</v>
      </c>
      <c r="S15" s="124">
        <f>COUNTIF('3'!O$15:O$54,S$9)</f>
        <v>0</v>
      </c>
      <c r="T15" s="124">
        <f>COUNTIF('3'!P$15:P$54,T$9)</f>
        <v>0</v>
      </c>
      <c r="U15" s="124">
        <f>COUNTIF('3'!Q$15:Q$54,U$9)</f>
        <v>0</v>
      </c>
      <c r="V15" s="124">
        <f>COUNTIF('3'!R$15:R$54,V$9)</f>
        <v>0</v>
      </c>
      <c r="W15" s="124">
        <f>COUNTIF('3'!S$15:S$54,W$9)</f>
        <v>0</v>
      </c>
      <c r="X15" s="124">
        <f>COUNTIF('3'!T$15:T$54,X$9)</f>
        <v>0</v>
      </c>
      <c r="Y15" s="125">
        <f>COUNTIF('3'!U$15:U$54,Y$9)</f>
        <v>0</v>
      </c>
      <c r="Z15" s="126">
        <f>COUNTIF('3'!V$15:V$54,Z$9)</f>
        <v>0</v>
      </c>
      <c r="AA15" s="124">
        <f>COUNTIF('3'!W$15:W$54,AA$9)</f>
        <v>0</v>
      </c>
      <c r="AB15" s="124">
        <f>COUNTIF('3'!X$15:X$54,AB$9)</f>
        <v>0</v>
      </c>
      <c r="AC15" s="124">
        <f>COUNTIF('3'!Y$15:Y$54,AC$9)</f>
        <v>0</v>
      </c>
      <c r="AD15" s="124">
        <f>COUNTIF('3'!Z$15:Z$54,AD$9)</f>
        <v>0</v>
      </c>
      <c r="AE15" s="124">
        <f>COUNTIF('3'!AA$15:AA$54,AE$9)</f>
        <v>0</v>
      </c>
      <c r="AF15" s="120">
        <f>COUNTIF('3'!$AC$15:$AC$54,AF$9)</f>
        <v>0</v>
      </c>
      <c r="AG15" s="127">
        <f>COUNTIF('3'!$AC$15:$AC$54,AG$9)</f>
        <v>0</v>
      </c>
      <c r="AH15" s="127">
        <f>COUNTIF('3'!$AC$15:$AC$54,AH$9)</f>
        <v>0</v>
      </c>
      <c r="AI15" s="128">
        <f>COUNTIF('3'!$AC$15:$AC$54,AI$9)</f>
        <v>0</v>
      </c>
      <c r="AJ15" s="129" t="str">
        <f>IF($H15=0,"",SUM('3'!$AB$15:$AB$54)/$H15)</f>
        <v/>
      </c>
      <c r="AK15" s="130" t="str">
        <f>IF($H15=0,"",SUMSQ('3'!$AB$15:$AB$54)/$H15)</f>
        <v/>
      </c>
      <c r="AL15" s="131">
        <f>COUNTIF('3'!AE$15:AE$54,1)</f>
        <v>0</v>
      </c>
      <c r="AM15" s="198"/>
      <c r="AN15" s="201"/>
      <c r="AO15" s="201"/>
      <c r="AP15" s="204"/>
      <c r="AQ15" s="193"/>
      <c r="AR15" s="116"/>
      <c r="AS15" s="9"/>
      <c r="AT15" s="11" t="s">
        <v>90</v>
      </c>
      <c r="AU15" s="1" t="s">
        <v>91</v>
      </c>
      <c r="AV15" s="1"/>
    </row>
    <row r="16" spans="1:48" ht="16.5" customHeight="1">
      <c r="A16" s="1"/>
      <c r="B16" s="117" t="str">
        <f t="shared" si="8"/>
        <v/>
      </c>
      <c r="C16" s="118" t="str">
        <f>IF('4'!Z$1="","",'4'!Z$1)</f>
        <v/>
      </c>
      <c r="D16" s="99" t="str">
        <f>IF('4'!D$6="","",'4'!D$6)</f>
        <v/>
      </c>
      <c r="E16" s="119" t="str">
        <f>IF('4'!E$5="","",'4'!E$5)</f>
        <v/>
      </c>
      <c r="F16" s="120">
        <f>COUNTA('4'!B$15:B$54)</f>
        <v>0</v>
      </c>
      <c r="G16" s="121">
        <f>COUNTIF('4'!C$15:C$54,"да")</f>
        <v>0</v>
      </c>
      <c r="H16" s="122">
        <f>COUNTIF('4'!D$15:D$54,"&gt;0")</f>
        <v>0</v>
      </c>
      <c r="I16" s="123">
        <f>COUNTIF('4'!E$15:E$54,I$9)</f>
        <v>0</v>
      </c>
      <c r="J16" s="124">
        <f>COUNTIF('4'!F$15:F$54,J$9)</f>
        <v>0</v>
      </c>
      <c r="K16" s="124">
        <f>COUNTIF('4'!G$15:G$54,K$9)</f>
        <v>0</v>
      </c>
      <c r="L16" s="124">
        <f>COUNTIF('4'!H$15:H$54,L$9)</f>
        <v>0</v>
      </c>
      <c r="M16" s="124">
        <f>COUNTIF('4'!I$15:I$54,M$9)</f>
        <v>0</v>
      </c>
      <c r="N16" s="124">
        <f>COUNTIF('4'!J$15:J$54,N$9)</f>
        <v>0</v>
      </c>
      <c r="O16" s="124">
        <f>COUNTIF('4'!K$15:K$54,O$9)</f>
        <v>0</v>
      </c>
      <c r="P16" s="125">
        <f>COUNTIF('4'!L$15:L$54,P$9)</f>
        <v>0</v>
      </c>
      <c r="Q16" s="123">
        <f>COUNTIF('4'!M$15:M$54,Q$9)</f>
        <v>0</v>
      </c>
      <c r="R16" s="124">
        <f>COUNTIF('4'!N$15:N$54,R$9)</f>
        <v>0</v>
      </c>
      <c r="S16" s="124">
        <f>COUNTIF('4'!O$15:O$54,S$9)</f>
        <v>0</v>
      </c>
      <c r="T16" s="124">
        <f>COUNTIF('4'!P$15:P$54,T$9)</f>
        <v>0</v>
      </c>
      <c r="U16" s="124">
        <f>COUNTIF('4'!Q$15:Q$54,U$9)</f>
        <v>0</v>
      </c>
      <c r="V16" s="124">
        <f>COUNTIF('4'!R$15:R$54,V$9)</f>
        <v>0</v>
      </c>
      <c r="W16" s="124">
        <f>COUNTIF('4'!S$15:S$54,W$9)</f>
        <v>0</v>
      </c>
      <c r="X16" s="124">
        <f>COUNTIF('4'!T$15:T$54,X$9)</f>
        <v>0</v>
      </c>
      <c r="Y16" s="125">
        <f>COUNTIF('4'!U$15:U$54,Y$9)</f>
        <v>0</v>
      </c>
      <c r="Z16" s="126">
        <f>COUNTIF('4'!V$15:V$54,Z$9)</f>
        <v>0</v>
      </c>
      <c r="AA16" s="124">
        <f>COUNTIF('4'!W$15:W$54,AA$9)</f>
        <v>0</v>
      </c>
      <c r="AB16" s="124">
        <f>COUNTIF('4'!X$15:X$54,AB$9)</f>
        <v>0</v>
      </c>
      <c r="AC16" s="124">
        <f>COUNTIF('4'!Y$15:Y$54,AC$9)</f>
        <v>0</v>
      </c>
      <c r="AD16" s="124">
        <f>COUNTIF('4'!Z$15:Z$54,AD$9)</f>
        <v>0</v>
      </c>
      <c r="AE16" s="124">
        <f>COUNTIF('4'!AA$15:AA$54,AE$9)</f>
        <v>0</v>
      </c>
      <c r="AF16" s="120">
        <f>COUNTIF('4'!$AC$15:$AC$54,AF$9)</f>
        <v>0</v>
      </c>
      <c r="AG16" s="127">
        <f>COUNTIF('4'!$AC$15:$AC$54,AG$9)</f>
        <v>0</v>
      </c>
      <c r="AH16" s="127">
        <f>COUNTIF('4'!$AC$15:$AC$54,AH$9)</f>
        <v>0</v>
      </c>
      <c r="AI16" s="128">
        <f>COUNTIF('4'!$AC$15:$AC$54,AI$9)</f>
        <v>0</v>
      </c>
      <c r="AJ16" s="129" t="str">
        <f>IF($H16=0,"",SUM('4'!$AB$15:$AB$54)/$H16)</f>
        <v/>
      </c>
      <c r="AK16" s="130" t="str">
        <f>IF($H16=0,"",SUMSQ('4'!$AB$15:$AB$54)/$H16)</f>
        <v/>
      </c>
      <c r="AL16" s="131">
        <f>COUNTIF('4'!AE$15:AE$54,1)</f>
        <v>0</v>
      </c>
      <c r="AM16" s="198"/>
      <c r="AN16" s="201"/>
      <c r="AO16" s="201"/>
      <c r="AP16" s="204"/>
      <c r="AQ16" s="193"/>
      <c r="AR16" s="116"/>
      <c r="AS16" s="9"/>
      <c r="AT16" s="11" t="s">
        <v>92</v>
      </c>
      <c r="AU16" s="1" t="s">
        <v>93</v>
      </c>
      <c r="AV16" s="1"/>
    </row>
    <row r="17" spans="1:48" ht="16.5" customHeight="1">
      <c r="A17" s="1"/>
      <c r="B17" s="132" t="str">
        <f t="shared" si="8"/>
        <v/>
      </c>
      <c r="C17" s="133" t="str">
        <f>IF('5'!Z$1="","",'5'!Z$1)</f>
        <v/>
      </c>
      <c r="D17" s="134" t="str">
        <f>IF('5'!D$6="","",'5'!D$6)</f>
        <v/>
      </c>
      <c r="E17" s="135" t="str">
        <f>IF('5'!E$5="","",'5'!E$5)</f>
        <v/>
      </c>
      <c r="F17" s="136">
        <f>COUNTA('5'!B$15:B$54)</f>
        <v>0</v>
      </c>
      <c r="G17" s="137">
        <f>COUNTIF('5'!C$15:C$54,"да")</f>
        <v>0</v>
      </c>
      <c r="H17" s="138">
        <f>COUNTIF('5'!D$15:D$54,"&gt;0")</f>
        <v>0</v>
      </c>
      <c r="I17" s="139">
        <f>COUNTIF('5'!E$15:E$54,I$9)</f>
        <v>0</v>
      </c>
      <c r="J17" s="140">
        <f>COUNTIF('5'!F$15:F$54,J$9)</f>
        <v>0</v>
      </c>
      <c r="K17" s="140">
        <f>COUNTIF('5'!G$15:G$54,K$9)</f>
        <v>0</v>
      </c>
      <c r="L17" s="140">
        <f>COUNTIF('5'!H$15:H$54,L$9)</f>
        <v>0</v>
      </c>
      <c r="M17" s="140">
        <f>COUNTIF('5'!I$15:I$54,M$9)</f>
        <v>0</v>
      </c>
      <c r="N17" s="140">
        <f>COUNTIF('5'!J$15:J$54,N$9)</f>
        <v>0</v>
      </c>
      <c r="O17" s="140">
        <f>COUNTIF('5'!K$15:K$54,O$9)</f>
        <v>0</v>
      </c>
      <c r="P17" s="142">
        <f>COUNTIF('5'!L$15:L$54,P$9)</f>
        <v>0</v>
      </c>
      <c r="Q17" s="139">
        <f>COUNTIF('5'!M$15:M$54,Q$9)</f>
        <v>0</v>
      </c>
      <c r="R17" s="140">
        <f>COUNTIF('5'!N$15:N$54,R$9)</f>
        <v>0</v>
      </c>
      <c r="S17" s="140">
        <f>COUNTIF('5'!O$15:O$54,S$9)</f>
        <v>0</v>
      </c>
      <c r="T17" s="140">
        <f>COUNTIF('5'!P$15:P$54,T$9)</f>
        <v>0</v>
      </c>
      <c r="U17" s="140">
        <f>COUNTIF('5'!Q$15:Q$54,U$9)</f>
        <v>0</v>
      </c>
      <c r="V17" s="140">
        <f>COUNTIF('5'!R$15:R$54,V$9)</f>
        <v>0</v>
      </c>
      <c r="W17" s="140">
        <f>COUNTIF('5'!S$15:S$54,W$9)</f>
        <v>0</v>
      </c>
      <c r="X17" s="140">
        <f>COUNTIF('5'!T$15:T$54,X$9)</f>
        <v>0</v>
      </c>
      <c r="Y17" s="142">
        <f>COUNTIF('5'!U$15:U$54,Y$9)</f>
        <v>0</v>
      </c>
      <c r="Z17" s="143">
        <f>COUNTIF('5'!V$15:V$54,Z$9)</f>
        <v>0</v>
      </c>
      <c r="AA17" s="140">
        <f>COUNTIF('5'!W$15:W$54,AA$9)</f>
        <v>0</v>
      </c>
      <c r="AB17" s="140">
        <f>COUNTIF('5'!X$15:X$54,AB$9)</f>
        <v>0</v>
      </c>
      <c r="AC17" s="140">
        <f>COUNTIF('5'!Y$15:Y$54,AC$9)</f>
        <v>0</v>
      </c>
      <c r="AD17" s="140">
        <f>COUNTIF('5'!Z$15:Z$54,AD$9)</f>
        <v>0</v>
      </c>
      <c r="AE17" s="140">
        <f>COUNTIF('5'!AA$15:AA$54,AE$9)</f>
        <v>0</v>
      </c>
      <c r="AF17" s="136">
        <f>COUNTIF('5'!$AC$15:$AC$54,AF$9)</f>
        <v>0</v>
      </c>
      <c r="AG17" s="144">
        <f>COUNTIF('5'!$AC$15:$AC$54,AG$9)</f>
        <v>0</v>
      </c>
      <c r="AH17" s="144">
        <f>COUNTIF('5'!$AC$15:$AC$54,AH$9)</f>
        <v>0</v>
      </c>
      <c r="AI17" s="145">
        <f>COUNTIF('5'!$AC$15:$AC$54,AI$9)</f>
        <v>0</v>
      </c>
      <c r="AJ17" s="146" t="str">
        <f>IF($H17=0,"",SUM('5'!$AB$15:$AB$54)/$H17)</f>
        <v/>
      </c>
      <c r="AK17" s="147" t="str">
        <f>IF($H17=0,"",SUMSQ('5'!$AB$15:$AB$54)/$H17)</f>
        <v/>
      </c>
      <c r="AL17" s="148">
        <f>COUNTIF('5'!AE$15:AE$54,1)</f>
        <v>0</v>
      </c>
      <c r="AM17" s="199"/>
      <c r="AN17" s="202"/>
      <c r="AO17" s="202"/>
      <c r="AP17" s="205"/>
      <c r="AQ17" s="194"/>
      <c r="AR17" s="116"/>
      <c r="AS17" s="9"/>
      <c r="AT17" s="11" t="s">
        <v>98</v>
      </c>
      <c r="AU17" s="1" t="s">
        <v>99</v>
      </c>
      <c r="AV17" s="1"/>
    </row>
    <row r="18" spans="1:48" ht="16.5" customHeight="1">
      <c r="A18" s="1"/>
      <c r="B18" s="97" t="str">
        <f t="shared" si="8"/>
        <v/>
      </c>
      <c r="C18" s="98" t="str">
        <f>IF('6'!Z$1="","",'6'!Z$1)</f>
        <v/>
      </c>
      <c r="D18" s="99" t="str">
        <f>IF('6'!D$6="","",'6'!D$6)</f>
        <v/>
      </c>
      <c r="E18" s="100" t="str">
        <f>IF('6'!E$5="","",'6'!E$5)</f>
        <v/>
      </c>
      <c r="F18" s="101">
        <f>COUNTA('6'!B$15:B$54)</f>
        <v>0</v>
      </c>
      <c r="G18" s="102">
        <f>COUNTIF('6'!C$15:C$54,"да")</f>
        <v>0</v>
      </c>
      <c r="H18" s="104">
        <f>COUNTIF('6'!D$15:D$54,"&gt;0")</f>
        <v>0</v>
      </c>
      <c r="I18" s="105">
        <f>COUNTIF('6'!E$15:E$54,I$9)</f>
        <v>0</v>
      </c>
      <c r="J18" s="107">
        <f>COUNTIF('6'!F$15:F$54,J$9)</f>
        <v>0</v>
      </c>
      <c r="K18" s="107">
        <f>COUNTIF('6'!G$15:G$54,K$9)</f>
        <v>0</v>
      </c>
      <c r="L18" s="107">
        <f>COUNTIF('6'!H$15:H$54,L$9)</f>
        <v>0</v>
      </c>
      <c r="M18" s="107">
        <f>COUNTIF('6'!I$15:I$54,M$9)</f>
        <v>0</v>
      </c>
      <c r="N18" s="107">
        <f>COUNTIF('6'!J$15:J$54,N$9)</f>
        <v>0</v>
      </c>
      <c r="O18" s="107">
        <f>COUNTIF('6'!K$15:K$54,O$9)</f>
        <v>0</v>
      </c>
      <c r="P18" s="108">
        <f>COUNTIF('6'!L$15:L$54,P$9)</f>
        <v>0</v>
      </c>
      <c r="Q18" s="105">
        <f>COUNTIF('6'!M$15:M$54,Q$9)</f>
        <v>0</v>
      </c>
      <c r="R18" s="107">
        <f>COUNTIF('6'!N$15:N$54,R$9)</f>
        <v>0</v>
      </c>
      <c r="S18" s="107">
        <f>COUNTIF('6'!O$15:O$54,S$9)</f>
        <v>0</v>
      </c>
      <c r="T18" s="107">
        <f>COUNTIF('6'!P$15:P$54,T$9)</f>
        <v>0</v>
      </c>
      <c r="U18" s="107">
        <f>COUNTIF('6'!Q$15:Q$54,U$9)</f>
        <v>0</v>
      </c>
      <c r="V18" s="107">
        <f>COUNTIF('6'!R$15:R$54,V$9)</f>
        <v>0</v>
      </c>
      <c r="W18" s="107">
        <f>COUNTIF('6'!S$15:S$54,W$9)</f>
        <v>0</v>
      </c>
      <c r="X18" s="107">
        <f>COUNTIF('6'!T$15:T$54,X$9)</f>
        <v>0</v>
      </c>
      <c r="Y18" s="108">
        <f>COUNTIF('6'!U$15:U$54,Y$9)</f>
        <v>0</v>
      </c>
      <c r="Z18" s="149">
        <f>COUNTIF('6'!V$15:V$54,Z$9)</f>
        <v>0</v>
      </c>
      <c r="AA18" s="107">
        <f>COUNTIF('6'!W$15:W$54,AA$9)</f>
        <v>0</v>
      </c>
      <c r="AB18" s="107">
        <f>COUNTIF('6'!X$15:X$54,AB$9)</f>
        <v>0</v>
      </c>
      <c r="AC18" s="107">
        <f>COUNTIF('6'!Y$15:Y$54,AC$9)</f>
        <v>0</v>
      </c>
      <c r="AD18" s="107">
        <f>COUNTIF('6'!Z$15:Z$54,AD$9)</f>
        <v>0</v>
      </c>
      <c r="AE18" s="107">
        <f>COUNTIF('6'!AA$15:AA$54,AE$9)</f>
        <v>0</v>
      </c>
      <c r="AF18" s="101">
        <f>COUNTIF('6'!$AC$15:$AC$54,AF$9)</f>
        <v>0</v>
      </c>
      <c r="AG18" s="111">
        <f>COUNTIF('6'!$AC$15:$AC$54,AG$9)</f>
        <v>0</v>
      </c>
      <c r="AH18" s="111">
        <f>COUNTIF('6'!$AC$15:$AC$54,AH$9)</f>
        <v>0</v>
      </c>
      <c r="AI18" s="112">
        <f>COUNTIF('6'!$AC$15:$AC$54,AI$9)</f>
        <v>0</v>
      </c>
      <c r="AJ18" s="129" t="str">
        <f>IF($H18=0,"",SUM('6'!$AB$15:$AB$54)/$H18)</f>
        <v/>
      </c>
      <c r="AK18" s="150" t="str">
        <f>IF($H18=0,"",SUMSQ('6'!$AB$15:$AB$54)/$H18)</f>
        <v/>
      </c>
      <c r="AL18" s="115">
        <f>COUNTIF('6'!AE$15:AE$54,1)</f>
        <v>0</v>
      </c>
      <c r="AM18" s="197" t="e">
        <f t="shared" ref="AM18:AP18" si="10">SUM(AF18:AF22)/SUM($H18:$H22)*100</f>
        <v>#DIV/0!</v>
      </c>
      <c r="AN18" s="200" t="e">
        <f t="shared" si="10"/>
        <v>#DIV/0!</v>
      </c>
      <c r="AO18" s="200" t="e">
        <f t="shared" si="10"/>
        <v>#DIV/0!</v>
      </c>
      <c r="AP18" s="203" t="e">
        <f t="shared" si="10"/>
        <v>#DIV/0!</v>
      </c>
      <c r="AQ18" s="196" t="e">
        <f>SUM(AM18:AP22)</f>
        <v>#DIV/0!</v>
      </c>
      <c r="AR18" s="116"/>
      <c r="AS18" s="9"/>
      <c r="AT18" s="11" t="s">
        <v>100</v>
      </c>
      <c r="AU18" s="1" t="s">
        <v>101</v>
      </c>
      <c r="AV18" s="1"/>
    </row>
    <row r="19" spans="1:48" ht="16.5" customHeight="1">
      <c r="A19" s="1"/>
      <c r="B19" s="117" t="str">
        <f t="shared" si="8"/>
        <v/>
      </c>
      <c r="C19" s="118" t="str">
        <f>IF('7'!Z$1="","",'7'!Z$1)</f>
        <v/>
      </c>
      <c r="D19" s="99" t="str">
        <f>IF('7'!D$6="","",'7'!D$6)</f>
        <v/>
      </c>
      <c r="E19" s="119" t="str">
        <f>IF('7'!E$5="","",'7'!E$5)</f>
        <v/>
      </c>
      <c r="F19" s="120">
        <f>COUNTA('7'!B$15:B$54)</f>
        <v>0</v>
      </c>
      <c r="G19" s="121">
        <f>COUNTIF('7'!C$15:C$54,"да")</f>
        <v>0</v>
      </c>
      <c r="H19" s="122">
        <f>COUNTIF('7'!D$15:D$54,"&gt;0")</f>
        <v>0</v>
      </c>
      <c r="I19" s="123">
        <f>COUNTIF('7'!E$15:E$54,I$9)</f>
        <v>0</v>
      </c>
      <c r="J19" s="124">
        <f>COUNTIF('7'!F$15:F$54,J$9)</f>
        <v>0</v>
      </c>
      <c r="K19" s="124">
        <f>COUNTIF('7'!G$15:G$54,K$9)</f>
        <v>0</v>
      </c>
      <c r="L19" s="124">
        <f>COUNTIF('7'!H$15:H$54,L$9)</f>
        <v>0</v>
      </c>
      <c r="M19" s="124">
        <f>COUNTIF('7'!I$15:I$54,M$9)</f>
        <v>0</v>
      </c>
      <c r="N19" s="124">
        <f>COUNTIF('7'!J$15:J$54,N$9)</f>
        <v>0</v>
      </c>
      <c r="O19" s="124">
        <f>COUNTIF('7'!K$15:K$54,O$9)</f>
        <v>0</v>
      </c>
      <c r="P19" s="125">
        <f>COUNTIF('7'!L$15:L$54,P$9)</f>
        <v>0</v>
      </c>
      <c r="Q19" s="123">
        <f>COUNTIF('7'!M$15:M$54,Q$9)</f>
        <v>0</v>
      </c>
      <c r="R19" s="124">
        <f>COUNTIF('7'!N$15:N$54,R$9)</f>
        <v>0</v>
      </c>
      <c r="S19" s="124">
        <f>COUNTIF('7'!O$15:O$54,S$9)</f>
        <v>0</v>
      </c>
      <c r="T19" s="124">
        <f>COUNTIF('7'!P$15:P$54,T$9)</f>
        <v>0</v>
      </c>
      <c r="U19" s="124">
        <f>COUNTIF('7'!Q$15:Q$54,U$9)</f>
        <v>0</v>
      </c>
      <c r="V19" s="124">
        <f>COUNTIF('7'!R$15:R$54,V$9)</f>
        <v>0</v>
      </c>
      <c r="W19" s="124">
        <f>COUNTIF('7'!S$15:S$54,W$9)</f>
        <v>0</v>
      </c>
      <c r="X19" s="124">
        <f>COUNTIF('7'!T$15:T$54,X$9)</f>
        <v>0</v>
      </c>
      <c r="Y19" s="125">
        <f>COUNTIF('7'!U$15:U$54,Y$9)</f>
        <v>0</v>
      </c>
      <c r="Z19" s="126">
        <f>COUNTIF('7'!V$15:V$54,Z$9)</f>
        <v>0</v>
      </c>
      <c r="AA19" s="124">
        <f>COUNTIF('7'!W$15:W$54,AA$9)</f>
        <v>0</v>
      </c>
      <c r="AB19" s="124">
        <f>COUNTIF('7'!X$15:X$54,AB$9)</f>
        <v>0</v>
      </c>
      <c r="AC19" s="124">
        <f>COUNTIF('7'!Y$15:Y$54,AC$9)</f>
        <v>0</v>
      </c>
      <c r="AD19" s="124">
        <f>COUNTIF('7'!Z$15:Z$54,AD$9)</f>
        <v>0</v>
      </c>
      <c r="AE19" s="124">
        <f>COUNTIF('7'!AA$15:AA$54,AE$9)</f>
        <v>0</v>
      </c>
      <c r="AF19" s="120">
        <f>COUNTIF('7'!$AC$15:$AC$54,AF$9)</f>
        <v>0</v>
      </c>
      <c r="AG19" s="127">
        <f>COUNTIF('7'!$AC$15:$AC$54,AG$9)</f>
        <v>0</v>
      </c>
      <c r="AH19" s="127">
        <f>COUNTIF('7'!$AC$15:$AC$54,AH$9)</f>
        <v>0</v>
      </c>
      <c r="AI19" s="128">
        <f>COUNTIF('7'!$AC$15:$AC$54,AI$9)</f>
        <v>0</v>
      </c>
      <c r="AJ19" s="129" t="str">
        <f>IF($H19=0,"",SUM('7'!$AB$15:$AB$54)/$H19)</f>
        <v/>
      </c>
      <c r="AK19" s="130" t="str">
        <f>IF($H19=0,"",SUMSQ('7'!$AB$15:$AB$54)/$H19)</f>
        <v/>
      </c>
      <c r="AL19" s="131">
        <f>COUNTIF('7'!AE$15:AE$54,1)</f>
        <v>0</v>
      </c>
      <c r="AM19" s="198"/>
      <c r="AN19" s="201"/>
      <c r="AO19" s="201"/>
      <c r="AP19" s="204"/>
      <c r="AQ19" s="193"/>
      <c r="AR19" s="116"/>
      <c r="AS19" s="9"/>
      <c r="AT19" s="11" t="s">
        <v>102</v>
      </c>
      <c r="AU19" s="1"/>
      <c r="AV19" s="1"/>
    </row>
    <row r="20" spans="1:48" ht="16.5" customHeight="1">
      <c r="A20" s="1"/>
      <c r="B20" s="117" t="str">
        <f t="shared" si="8"/>
        <v/>
      </c>
      <c r="C20" s="118" t="str">
        <f>IF('8'!Z$1="","",'8'!Z$1)</f>
        <v/>
      </c>
      <c r="D20" s="99" t="str">
        <f>IF('8'!D$6="","",'8'!D$6)</f>
        <v/>
      </c>
      <c r="E20" s="119" t="str">
        <f>IF('8'!E$5="","",'8'!E$5)</f>
        <v/>
      </c>
      <c r="F20" s="120">
        <f>COUNTA('8'!B$15:B$54)</f>
        <v>0</v>
      </c>
      <c r="G20" s="121">
        <f>COUNTIF('8'!C$15:C$54,"да")</f>
        <v>0</v>
      </c>
      <c r="H20" s="122">
        <f>COUNTIF('8'!D$15:D$54,"&gt;0")</f>
        <v>0</v>
      </c>
      <c r="I20" s="123">
        <f>COUNTIF('8'!E$15:E$54,I$9)</f>
        <v>0</v>
      </c>
      <c r="J20" s="124">
        <f>COUNTIF('8'!F$15:F$54,J$9)</f>
        <v>0</v>
      </c>
      <c r="K20" s="124">
        <f>COUNTIF('8'!G$15:G$54,K$9)</f>
        <v>0</v>
      </c>
      <c r="L20" s="124">
        <f>COUNTIF('8'!H$15:H$54,L$9)</f>
        <v>0</v>
      </c>
      <c r="M20" s="124">
        <f>COUNTIF('8'!I$15:I$54,M$9)</f>
        <v>0</v>
      </c>
      <c r="N20" s="124">
        <f>COUNTIF('8'!J$15:J$54,N$9)</f>
        <v>0</v>
      </c>
      <c r="O20" s="124">
        <f>COUNTIF('8'!K$15:K$54,O$9)</f>
        <v>0</v>
      </c>
      <c r="P20" s="125">
        <f>COUNTIF('8'!L$15:L$54,P$9)</f>
        <v>0</v>
      </c>
      <c r="Q20" s="123">
        <f>COUNTIF('8'!M$15:M$54,Q$9)</f>
        <v>0</v>
      </c>
      <c r="R20" s="124">
        <f>COUNTIF('8'!N$15:N$54,R$9)</f>
        <v>0</v>
      </c>
      <c r="S20" s="124">
        <f>COUNTIF('8'!O$15:O$54,S$9)</f>
        <v>0</v>
      </c>
      <c r="T20" s="124">
        <f>COUNTIF('8'!P$15:P$54,T$9)</f>
        <v>0</v>
      </c>
      <c r="U20" s="124">
        <f>COUNTIF('8'!Q$15:Q$54,U$9)</f>
        <v>0</v>
      </c>
      <c r="V20" s="124">
        <f>COUNTIF('8'!R$15:R$54,V$9)</f>
        <v>0</v>
      </c>
      <c r="W20" s="124">
        <f>COUNTIF('8'!S$15:S$54,W$9)</f>
        <v>0</v>
      </c>
      <c r="X20" s="124">
        <f>COUNTIF('8'!T$15:T$54,X$9)</f>
        <v>0</v>
      </c>
      <c r="Y20" s="125">
        <f>COUNTIF('8'!U$15:U$54,Y$9)</f>
        <v>0</v>
      </c>
      <c r="Z20" s="126">
        <f>COUNTIF('8'!V$15:V$54,Z$9)</f>
        <v>0</v>
      </c>
      <c r="AA20" s="124">
        <f>COUNTIF('8'!W$15:W$54,AA$9)</f>
        <v>0</v>
      </c>
      <c r="AB20" s="124">
        <f>COUNTIF('8'!X$15:X$54,AB$9)</f>
        <v>0</v>
      </c>
      <c r="AC20" s="124">
        <f>COUNTIF('8'!Y$15:Y$54,AC$9)</f>
        <v>0</v>
      </c>
      <c r="AD20" s="124">
        <f>COUNTIF('8'!Z$15:Z$54,AD$9)</f>
        <v>0</v>
      </c>
      <c r="AE20" s="124">
        <f>COUNTIF('8'!AA$15:AA$54,AE$9)</f>
        <v>0</v>
      </c>
      <c r="AF20" s="120">
        <f>COUNTIF('8'!$AC$15:$AC$54,AF$9)</f>
        <v>0</v>
      </c>
      <c r="AG20" s="127">
        <f>COUNTIF('8'!$AC$15:$AC$54,AG$9)</f>
        <v>0</v>
      </c>
      <c r="AH20" s="127">
        <f>COUNTIF('8'!$AC$15:$AC$54,AH$9)</f>
        <v>0</v>
      </c>
      <c r="AI20" s="128">
        <f>COUNTIF('8'!$AC$15:$AC$54,AI$9)</f>
        <v>0</v>
      </c>
      <c r="AJ20" s="129" t="str">
        <f>IF($H20=0,"",SUM('8'!$AB$15:$AB$54)/$H20)</f>
        <v/>
      </c>
      <c r="AK20" s="130" t="str">
        <f>IF($H20=0,"",SUMSQ('8'!$AB$15:$AB$54)/$H20)</f>
        <v/>
      </c>
      <c r="AL20" s="131">
        <f>COUNTIF('8'!AE$15:AE$54,1)</f>
        <v>0</v>
      </c>
      <c r="AM20" s="198"/>
      <c r="AN20" s="201"/>
      <c r="AO20" s="201"/>
      <c r="AP20" s="204"/>
      <c r="AQ20" s="193"/>
      <c r="AR20" s="116"/>
      <c r="AS20" s="9"/>
      <c r="AT20" s="11" t="s">
        <v>103</v>
      </c>
      <c r="AU20" s="1"/>
      <c r="AV20" s="1"/>
    </row>
    <row r="21" spans="1:48" ht="16.5" customHeight="1">
      <c r="A21" s="1"/>
      <c r="B21" s="117" t="str">
        <f t="shared" si="8"/>
        <v/>
      </c>
      <c r="C21" s="118" t="str">
        <f>IF('9'!Z$1="","",'9'!Z$1)</f>
        <v/>
      </c>
      <c r="D21" s="99" t="str">
        <f>IF('9'!D$6="","",'9'!D$6)</f>
        <v/>
      </c>
      <c r="E21" s="119" t="str">
        <f>IF('9'!E$5="","",'9'!E$5)</f>
        <v/>
      </c>
      <c r="F21" s="120">
        <f>COUNTA('9'!B$15:B$54)</f>
        <v>0</v>
      </c>
      <c r="G21" s="121">
        <f>COUNTIF('9'!C$15:C$54,"да")</f>
        <v>0</v>
      </c>
      <c r="H21" s="122">
        <f>COUNTIF('9'!D$15:D$54,"&gt;0")</f>
        <v>0</v>
      </c>
      <c r="I21" s="123">
        <f>COUNTIF('9'!E$15:E$54,I$9)</f>
        <v>0</v>
      </c>
      <c r="J21" s="124">
        <f>COUNTIF('9'!F$15:F$54,J$9)</f>
        <v>0</v>
      </c>
      <c r="K21" s="124">
        <f>COUNTIF('9'!G$15:G$54,K$9)</f>
        <v>0</v>
      </c>
      <c r="L21" s="124">
        <f>COUNTIF('9'!H$15:H$54,L$9)</f>
        <v>0</v>
      </c>
      <c r="M21" s="124">
        <f>COUNTIF('9'!I$15:I$54,M$9)</f>
        <v>0</v>
      </c>
      <c r="N21" s="124">
        <f>COUNTIF('9'!J$15:J$54,N$9)</f>
        <v>0</v>
      </c>
      <c r="O21" s="124">
        <f>COUNTIF('9'!K$15:K$54,O$9)</f>
        <v>0</v>
      </c>
      <c r="P21" s="125">
        <f>COUNTIF('9'!L$15:L$54,P$9)</f>
        <v>0</v>
      </c>
      <c r="Q21" s="123">
        <f>COUNTIF('9'!M$15:M$54,Q$9)</f>
        <v>0</v>
      </c>
      <c r="R21" s="124">
        <f>COUNTIF('9'!N$15:N$54,R$9)</f>
        <v>0</v>
      </c>
      <c r="S21" s="124">
        <f>COUNTIF('9'!O$15:O$54,S$9)</f>
        <v>0</v>
      </c>
      <c r="T21" s="124">
        <f>COUNTIF('9'!P$15:P$54,T$9)</f>
        <v>0</v>
      </c>
      <c r="U21" s="124">
        <f>COUNTIF('9'!Q$15:Q$54,U$9)</f>
        <v>0</v>
      </c>
      <c r="V21" s="124">
        <f>COUNTIF('9'!R$15:R$54,V$9)</f>
        <v>0</v>
      </c>
      <c r="W21" s="124">
        <f>COUNTIF('9'!S$15:S$54,W$9)</f>
        <v>0</v>
      </c>
      <c r="X21" s="124">
        <f>COUNTIF('9'!T$15:T$54,X$9)</f>
        <v>0</v>
      </c>
      <c r="Y21" s="125">
        <f>COUNTIF('9'!U$15:U$54,Y$9)</f>
        <v>0</v>
      </c>
      <c r="Z21" s="126">
        <f>COUNTIF('9'!V$15:V$54,Z$9)</f>
        <v>0</v>
      </c>
      <c r="AA21" s="124">
        <f>COUNTIF('9'!W$15:W$54,AA$9)</f>
        <v>0</v>
      </c>
      <c r="AB21" s="124">
        <f>COUNTIF('9'!X$15:X$54,AB$9)</f>
        <v>0</v>
      </c>
      <c r="AC21" s="124">
        <f>COUNTIF('9'!Y$15:Y$54,AC$9)</f>
        <v>0</v>
      </c>
      <c r="AD21" s="124">
        <f>COUNTIF('9'!Z$15:Z$54,AD$9)</f>
        <v>0</v>
      </c>
      <c r="AE21" s="124">
        <f>COUNTIF('9'!AA$15:AA$54,AE$9)</f>
        <v>0</v>
      </c>
      <c r="AF21" s="120">
        <f>COUNTIF('9'!$AC$15:$AC$54,AF$9)</f>
        <v>0</v>
      </c>
      <c r="AG21" s="127">
        <f>COUNTIF('9'!$AC$15:$AC$54,AG$9)</f>
        <v>0</v>
      </c>
      <c r="AH21" s="127">
        <f>COUNTIF('9'!$AC$15:$AC$54,AH$9)</f>
        <v>0</v>
      </c>
      <c r="AI21" s="128">
        <f>COUNTIF('9'!$AC$15:$AC$54,AI$9)</f>
        <v>0</v>
      </c>
      <c r="AJ21" s="129" t="str">
        <f>IF($H21=0,"",SUM('9'!$AB$15:$AB$54)/$H21)</f>
        <v/>
      </c>
      <c r="AK21" s="130" t="str">
        <f>IF($H21=0,"",SUMSQ('9'!$AB$15:$AB$54)/$H21)</f>
        <v/>
      </c>
      <c r="AL21" s="131">
        <f>COUNTIF('9'!AE$15:AE$54,1)</f>
        <v>0</v>
      </c>
      <c r="AM21" s="198"/>
      <c r="AN21" s="201"/>
      <c r="AO21" s="201"/>
      <c r="AP21" s="204"/>
      <c r="AQ21" s="193"/>
      <c r="AR21" s="116"/>
      <c r="AS21" s="9"/>
      <c r="AT21" s="11" t="s">
        <v>104</v>
      </c>
      <c r="AU21" s="1"/>
      <c r="AV21" s="1"/>
    </row>
    <row r="22" spans="1:48" ht="16.5" customHeight="1">
      <c r="A22" s="1"/>
      <c r="B22" s="132" t="str">
        <f t="shared" si="8"/>
        <v/>
      </c>
      <c r="C22" s="133" t="str">
        <f>IF('10'!Z$1="","",'10'!Z$1)</f>
        <v/>
      </c>
      <c r="D22" s="134" t="str">
        <f>IF('10'!D$6="","",'10'!D$6)</f>
        <v/>
      </c>
      <c r="E22" s="135" t="str">
        <f>IF('10'!E$5="","",'10'!E$5)</f>
        <v/>
      </c>
      <c r="F22" s="136">
        <f>COUNTA('10'!B$15:B$54)</f>
        <v>0</v>
      </c>
      <c r="G22" s="137">
        <f>COUNTIF('10'!C$15:C$54,"да")</f>
        <v>0</v>
      </c>
      <c r="H22" s="138">
        <f>COUNTIF('10'!D$15:D$54,"&gt;0")</f>
        <v>0</v>
      </c>
      <c r="I22" s="139">
        <f>COUNTIF('10'!E$15:E$54,I$9)</f>
        <v>0</v>
      </c>
      <c r="J22" s="140">
        <f>COUNTIF('10'!F$15:F$54,J$9)</f>
        <v>0</v>
      </c>
      <c r="K22" s="140">
        <f>COUNTIF('10'!G$15:G$54,K$9)</f>
        <v>0</v>
      </c>
      <c r="L22" s="140">
        <f>COUNTIF('10'!H$15:H$54,L$9)</f>
        <v>0</v>
      </c>
      <c r="M22" s="140">
        <f>COUNTIF('10'!I$15:I$54,M$9)</f>
        <v>0</v>
      </c>
      <c r="N22" s="140">
        <f>COUNTIF('10'!J$15:J$54,N$9)</f>
        <v>0</v>
      </c>
      <c r="O22" s="140">
        <f>COUNTIF('10'!K$15:K$54,O$9)</f>
        <v>0</v>
      </c>
      <c r="P22" s="142">
        <f>COUNTIF('10'!L$15:L$54,P$9)</f>
        <v>0</v>
      </c>
      <c r="Q22" s="139">
        <f>COUNTIF('10'!M$15:M$54,Q$9)</f>
        <v>0</v>
      </c>
      <c r="R22" s="140">
        <f>COUNTIF('10'!N$15:N$54,R$9)</f>
        <v>0</v>
      </c>
      <c r="S22" s="140">
        <f>COUNTIF('10'!O$15:O$54,S$9)</f>
        <v>0</v>
      </c>
      <c r="T22" s="140">
        <f>COUNTIF('10'!P$15:P$54,T$9)</f>
        <v>0</v>
      </c>
      <c r="U22" s="140">
        <f>COUNTIF('10'!Q$15:Q$54,U$9)</f>
        <v>0</v>
      </c>
      <c r="V22" s="140">
        <f>COUNTIF('10'!R$15:R$54,V$9)</f>
        <v>0</v>
      </c>
      <c r="W22" s="140">
        <f>COUNTIF('10'!S$15:S$54,W$9)</f>
        <v>0</v>
      </c>
      <c r="X22" s="140">
        <f>COUNTIF('10'!T$15:T$54,X$9)</f>
        <v>0</v>
      </c>
      <c r="Y22" s="142">
        <f>COUNTIF('10'!U$15:U$54,Y$9)</f>
        <v>0</v>
      </c>
      <c r="Z22" s="143">
        <f>COUNTIF('10'!V$15:V$54,Z$9)</f>
        <v>0</v>
      </c>
      <c r="AA22" s="140">
        <f>COUNTIF('10'!W$15:W$54,AA$9)</f>
        <v>0</v>
      </c>
      <c r="AB22" s="140">
        <f>COUNTIF('10'!X$15:X$54,AB$9)</f>
        <v>0</v>
      </c>
      <c r="AC22" s="140">
        <f>COUNTIF('10'!Y$15:Y$54,AC$9)</f>
        <v>0</v>
      </c>
      <c r="AD22" s="140">
        <f>COUNTIF('10'!Z$15:Z$54,AD$9)</f>
        <v>0</v>
      </c>
      <c r="AE22" s="140">
        <f>COUNTIF('10'!AA$15:AA$54,AE$9)</f>
        <v>0</v>
      </c>
      <c r="AF22" s="136">
        <f>COUNTIF('10'!$AC$15:$AC$54,AF$9)</f>
        <v>0</v>
      </c>
      <c r="AG22" s="144">
        <f>COUNTIF('10'!$AC$15:$AC$54,AG$9)</f>
        <v>0</v>
      </c>
      <c r="AH22" s="144">
        <f>COUNTIF('10'!$AC$15:$AC$54,AH$9)</f>
        <v>0</v>
      </c>
      <c r="AI22" s="145">
        <f>COUNTIF('10'!$AC$15:$AC$54,AI$9)</f>
        <v>0</v>
      </c>
      <c r="AJ22" s="151" t="str">
        <f>IF($H22=0,"",SUM('10'!$AB$15:$AB$54)/$H22)</f>
        <v/>
      </c>
      <c r="AK22" s="152" t="str">
        <f>IF($H22=0,"",SUMSQ('10'!$AB$15:$AB$54)/$H22)</f>
        <v/>
      </c>
      <c r="AL22" s="148">
        <f>COUNTIF('10'!AE$15:AE$54,1)</f>
        <v>0</v>
      </c>
      <c r="AM22" s="199"/>
      <c r="AN22" s="202"/>
      <c r="AO22" s="202"/>
      <c r="AP22" s="205"/>
      <c r="AQ22" s="194"/>
      <c r="AR22" s="116"/>
      <c r="AS22" s="9"/>
      <c r="AT22" s="11" t="s">
        <v>105</v>
      </c>
      <c r="AU22" s="1"/>
      <c r="AV22" s="1"/>
    </row>
    <row r="23" spans="1:48" ht="16.5" customHeight="1">
      <c r="A23" s="1"/>
      <c r="B23" s="97" t="str">
        <f t="shared" si="8"/>
        <v/>
      </c>
      <c r="C23" s="98" t="str">
        <f>IF('11'!Z$1="","",'11'!Z$1)</f>
        <v/>
      </c>
      <c r="D23" s="99" t="str">
        <f>IF('11'!D$6="","",'11'!D$6)</f>
        <v/>
      </c>
      <c r="E23" s="100" t="str">
        <f>IF('11'!E$5="","",'11'!E$5)</f>
        <v/>
      </c>
      <c r="F23" s="101">
        <f>COUNTA('11'!B$15:B$54)</f>
        <v>0</v>
      </c>
      <c r="G23" s="102">
        <f>COUNTIF('11'!C$15:C$54,"да")</f>
        <v>0</v>
      </c>
      <c r="H23" s="104">
        <f>COUNTIF('11'!D$15:D$54,"&gt;0")</f>
        <v>0</v>
      </c>
      <c r="I23" s="105">
        <f>COUNTIF('11'!E$15:E$54,I$9)</f>
        <v>0</v>
      </c>
      <c r="J23" s="107">
        <f>COUNTIF('11'!F$15:F$54,J$9)</f>
        <v>0</v>
      </c>
      <c r="K23" s="107">
        <f>COUNTIF('11'!G$15:G$54,K$9)</f>
        <v>0</v>
      </c>
      <c r="L23" s="107">
        <f>COUNTIF('11'!H$15:H$54,L$9)</f>
        <v>0</v>
      </c>
      <c r="M23" s="107">
        <f>COUNTIF('11'!I$15:I$54,M$9)</f>
        <v>0</v>
      </c>
      <c r="N23" s="107">
        <f>COUNTIF('11'!J$15:J$54,N$9)</f>
        <v>0</v>
      </c>
      <c r="O23" s="107">
        <f>COUNTIF('11'!K$15:K$54,O$9)</f>
        <v>0</v>
      </c>
      <c r="P23" s="108">
        <f>COUNTIF('11'!L$15:L$54,P$9)</f>
        <v>0</v>
      </c>
      <c r="Q23" s="105">
        <f>COUNTIF('11'!M$15:M$54,Q$9)</f>
        <v>0</v>
      </c>
      <c r="R23" s="107">
        <f>COUNTIF('11'!N$15:N$54,R$9)</f>
        <v>0</v>
      </c>
      <c r="S23" s="107">
        <f>COUNTIF('11'!O$15:O$54,S$9)</f>
        <v>0</v>
      </c>
      <c r="T23" s="107">
        <f>COUNTIF('11'!P$15:P$54,T$9)</f>
        <v>0</v>
      </c>
      <c r="U23" s="107">
        <f>COUNTIF('11'!Q$15:Q$54,U$9)</f>
        <v>0</v>
      </c>
      <c r="V23" s="107">
        <f>COUNTIF('11'!R$15:R$54,V$9)</f>
        <v>0</v>
      </c>
      <c r="W23" s="107">
        <f>COUNTIF('11'!S$15:S$54,W$9)</f>
        <v>0</v>
      </c>
      <c r="X23" s="107">
        <f>COUNTIF('11'!T$15:T$54,X$9)</f>
        <v>0</v>
      </c>
      <c r="Y23" s="108">
        <f>COUNTIF('11'!U$15:U$54,Y$9)</f>
        <v>0</v>
      </c>
      <c r="Z23" s="149">
        <f>COUNTIF('11'!V$15:V$54,Z$9)</f>
        <v>0</v>
      </c>
      <c r="AA23" s="107">
        <f>COUNTIF('11'!W$15:W$54,AA$9)</f>
        <v>0</v>
      </c>
      <c r="AB23" s="107">
        <f>COUNTIF('11'!X$15:X$54,AB$9)</f>
        <v>0</v>
      </c>
      <c r="AC23" s="107">
        <f>COUNTIF('11'!Y$15:Y$54,AC$9)</f>
        <v>0</v>
      </c>
      <c r="AD23" s="107">
        <f>COUNTIF('11'!Z$15:Z$54,AD$9)</f>
        <v>0</v>
      </c>
      <c r="AE23" s="107">
        <f>COUNTIF('11'!AA$15:AA$54,AE$9)</f>
        <v>0</v>
      </c>
      <c r="AF23" s="101">
        <f>COUNTIF('11'!$AC$15:$AC$54,AF$9)</f>
        <v>0</v>
      </c>
      <c r="AG23" s="111">
        <f>COUNTIF('11'!$AC$15:$AC$54,AG$9)</f>
        <v>0</v>
      </c>
      <c r="AH23" s="111">
        <f>COUNTIF('11'!$AC$15:$AC$54,AH$9)</f>
        <v>0</v>
      </c>
      <c r="AI23" s="112">
        <f>COUNTIF('11'!$AC$15:$AC$54,AI$9)</f>
        <v>0</v>
      </c>
      <c r="AJ23" s="113" t="str">
        <f>IF($H23=0,"",SUM('11'!$AB$15:$AB$54)/$H23)</f>
        <v/>
      </c>
      <c r="AK23" s="114" t="str">
        <f>IF($H23=0,"",SUMSQ('11'!$AB$15:$AB$54)/$H23)</f>
        <v/>
      </c>
      <c r="AL23" s="115">
        <f>COUNTIF('11'!AE$15:AE$54,1)</f>
        <v>0</v>
      </c>
      <c r="AM23" s="197" t="e">
        <f t="shared" ref="AM23:AP23" si="11">SUM(AF23:AF27)/SUM($H23:$H27)*100</f>
        <v>#DIV/0!</v>
      </c>
      <c r="AN23" s="200" t="e">
        <f t="shared" si="11"/>
        <v>#DIV/0!</v>
      </c>
      <c r="AO23" s="200" t="e">
        <f t="shared" si="11"/>
        <v>#DIV/0!</v>
      </c>
      <c r="AP23" s="203" t="e">
        <f t="shared" si="11"/>
        <v>#DIV/0!</v>
      </c>
      <c r="AQ23" s="196" t="e">
        <f>SUM(AM23:AP27)</f>
        <v>#DIV/0!</v>
      </c>
      <c r="AR23" s="116"/>
      <c r="AS23" s="9"/>
      <c r="AT23" s="11" t="s">
        <v>106</v>
      </c>
      <c r="AU23" s="1"/>
      <c r="AV23" s="1"/>
    </row>
    <row r="24" spans="1:48" ht="16.5" customHeight="1">
      <c r="A24" s="1"/>
      <c r="B24" s="117" t="str">
        <f t="shared" si="8"/>
        <v/>
      </c>
      <c r="C24" s="118" t="str">
        <f>IF('12'!Z$1="","",'12'!Z$1)</f>
        <v/>
      </c>
      <c r="D24" s="99" t="str">
        <f>IF('12'!D$6="","",'12'!D$6)</f>
        <v/>
      </c>
      <c r="E24" s="119" t="str">
        <f>IF('12'!E$5="","",'12'!E$5)</f>
        <v/>
      </c>
      <c r="F24" s="120">
        <f>COUNTA('12'!B$15:B$54)</f>
        <v>0</v>
      </c>
      <c r="G24" s="121">
        <f>COUNTIF('12'!C$15:C$54,"да")</f>
        <v>0</v>
      </c>
      <c r="H24" s="122">
        <f>COUNTIF('12'!D$15:D$54,"&gt;0")</f>
        <v>0</v>
      </c>
      <c r="I24" s="123">
        <f>COUNTIF('12'!E$15:E$54,I$9)</f>
        <v>0</v>
      </c>
      <c r="J24" s="124">
        <f>COUNTIF('12'!F$15:F$54,J$9)</f>
        <v>0</v>
      </c>
      <c r="K24" s="124">
        <f>COUNTIF('12'!G$15:G$54,K$9)</f>
        <v>0</v>
      </c>
      <c r="L24" s="124">
        <f>COUNTIF('12'!H$15:H$54,L$9)</f>
        <v>0</v>
      </c>
      <c r="M24" s="124">
        <f>COUNTIF('12'!I$15:I$54,M$9)</f>
        <v>0</v>
      </c>
      <c r="N24" s="124">
        <f>COUNTIF('12'!J$15:J$54,N$9)</f>
        <v>0</v>
      </c>
      <c r="O24" s="124">
        <f>COUNTIF('12'!K$15:K$54,O$9)</f>
        <v>0</v>
      </c>
      <c r="P24" s="125">
        <f>COUNTIF('12'!L$15:L$54,P$9)</f>
        <v>0</v>
      </c>
      <c r="Q24" s="123">
        <f>COUNTIF('12'!M$15:M$54,Q$9)</f>
        <v>0</v>
      </c>
      <c r="R24" s="124">
        <f>COUNTIF('12'!N$15:N$54,R$9)</f>
        <v>0</v>
      </c>
      <c r="S24" s="124">
        <f>COUNTIF('12'!O$15:O$54,S$9)</f>
        <v>0</v>
      </c>
      <c r="T24" s="124">
        <f>COUNTIF('12'!P$15:P$54,T$9)</f>
        <v>0</v>
      </c>
      <c r="U24" s="124">
        <f>COUNTIF('12'!Q$15:Q$54,U$9)</f>
        <v>0</v>
      </c>
      <c r="V24" s="124">
        <f>COUNTIF('12'!R$15:R$54,V$9)</f>
        <v>0</v>
      </c>
      <c r="W24" s="124">
        <f>COUNTIF('12'!S$15:S$54,W$9)</f>
        <v>0</v>
      </c>
      <c r="X24" s="124">
        <f>COUNTIF('12'!T$15:T$54,X$9)</f>
        <v>0</v>
      </c>
      <c r="Y24" s="125">
        <f>COUNTIF('12'!U$15:U$54,Y$9)</f>
        <v>0</v>
      </c>
      <c r="Z24" s="126">
        <f>COUNTIF('12'!V$15:V$54,Z$9)</f>
        <v>0</v>
      </c>
      <c r="AA24" s="124">
        <f>COUNTIF('12'!W$15:W$54,AA$9)</f>
        <v>0</v>
      </c>
      <c r="AB24" s="124">
        <f>COUNTIF('12'!X$15:X$54,AB$9)</f>
        <v>0</v>
      </c>
      <c r="AC24" s="124">
        <f>COUNTIF('12'!Y$15:Y$54,AC$9)</f>
        <v>0</v>
      </c>
      <c r="AD24" s="124">
        <f>COUNTIF('12'!Z$15:Z$54,AD$9)</f>
        <v>0</v>
      </c>
      <c r="AE24" s="124">
        <f>COUNTIF('12'!AA$15:AA$54,AE$9)</f>
        <v>0</v>
      </c>
      <c r="AF24" s="120">
        <f>COUNTIF('12'!$AC$15:$AC$54,AF$9)</f>
        <v>0</v>
      </c>
      <c r="AG24" s="127">
        <f>COUNTIF('12'!$AC$15:$AC$54,AG$9)</f>
        <v>0</v>
      </c>
      <c r="AH24" s="127">
        <f>COUNTIF('12'!$AC$15:$AC$54,AH$9)</f>
        <v>0</v>
      </c>
      <c r="AI24" s="128">
        <f>COUNTIF('12'!$AC$15:$AC$54,AI$9)</f>
        <v>0</v>
      </c>
      <c r="AJ24" s="129" t="str">
        <f>IF($H24=0,"",SUM('12'!$AB$15:$AB$54)/$H24)</f>
        <v/>
      </c>
      <c r="AK24" s="130" t="str">
        <f>IF($H24=0,"",SUMSQ('12'!$AB$15:$AB$54)/$H24)</f>
        <v/>
      </c>
      <c r="AL24" s="131">
        <f>COUNTIF('12'!AE$15:AE$54,1)</f>
        <v>0</v>
      </c>
      <c r="AM24" s="198"/>
      <c r="AN24" s="201"/>
      <c r="AO24" s="201"/>
      <c r="AP24" s="204"/>
      <c r="AQ24" s="193"/>
      <c r="AR24" s="116"/>
      <c r="AS24" s="9"/>
      <c r="AT24" s="11" t="s">
        <v>107</v>
      </c>
      <c r="AU24" s="1"/>
      <c r="AV24" s="1"/>
    </row>
    <row r="25" spans="1:48" ht="16.5" customHeight="1">
      <c r="A25" s="1"/>
      <c r="B25" s="117" t="str">
        <f t="shared" si="8"/>
        <v/>
      </c>
      <c r="C25" s="118" t="str">
        <f>IF('13'!Z$1="","",'13'!Z$1)</f>
        <v/>
      </c>
      <c r="D25" s="99" t="str">
        <f>IF('13'!D$6="","",'13'!D$6)</f>
        <v/>
      </c>
      <c r="E25" s="119" t="str">
        <f>IF('13'!E$5="","",'13'!E$5)</f>
        <v/>
      </c>
      <c r="F25" s="120">
        <f>COUNTA('13'!B$15:B$54)</f>
        <v>0</v>
      </c>
      <c r="G25" s="121">
        <f>COUNTIF('13'!C$15:C$54,"да")</f>
        <v>0</v>
      </c>
      <c r="H25" s="122">
        <f>COUNTIF('13'!D$15:D$54,"&gt;0")</f>
        <v>0</v>
      </c>
      <c r="I25" s="123">
        <f>COUNTIF('13'!E$15:E$54,I$9)</f>
        <v>0</v>
      </c>
      <c r="J25" s="124">
        <f>COUNTIF('13'!F$15:F$54,J$9)</f>
        <v>0</v>
      </c>
      <c r="K25" s="124">
        <f>COUNTIF('13'!G$15:G$54,K$9)</f>
        <v>0</v>
      </c>
      <c r="L25" s="124">
        <f>COUNTIF('13'!H$15:H$54,L$9)</f>
        <v>0</v>
      </c>
      <c r="M25" s="124">
        <f>COUNTIF('13'!I$15:I$54,M$9)</f>
        <v>0</v>
      </c>
      <c r="N25" s="124">
        <f>COUNTIF('13'!J$15:J$54,N$9)</f>
        <v>0</v>
      </c>
      <c r="O25" s="124">
        <f>COUNTIF('13'!K$15:K$54,O$9)</f>
        <v>0</v>
      </c>
      <c r="P25" s="125">
        <f>COUNTIF('13'!L$15:L$54,P$9)</f>
        <v>0</v>
      </c>
      <c r="Q25" s="123">
        <f>COUNTIF('13'!M$15:M$54,Q$9)</f>
        <v>0</v>
      </c>
      <c r="R25" s="124">
        <f>COUNTIF('13'!N$15:N$54,R$9)</f>
        <v>0</v>
      </c>
      <c r="S25" s="124">
        <f>COUNTIF('13'!O$15:O$54,S$9)</f>
        <v>0</v>
      </c>
      <c r="T25" s="124">
        <f>COUNTIF('13'!P$15:P$54,T$9)</f>
        <v>0</v>
      </c>
      <c r="U25" s="124">
        <f>COUNTIF('13'!Q$15:Q$54,U$9)</f>
        <v>0</v>
      </c>
      <c r="V25" s="124">
        <f>COUNTIF('13'!R$15:R$54,V$9)</f>
        <v>0</v>
      </c>
      <c r="W25" s="124">
        <f>COUNTIF('13'!S$15:S$54,W$9)</f>
        <v>0</v>
      </c>
      <c r="X25" s="124">
        <f>COUNTIF('13'!T$15:T$54,X$9)</f>
        <v>0</v>
      </c>
      <c r="Y25" s="125">
        <f>COUNTIF('13'!U$15:U$54,Y$9)</f>
        <v>0</v>
      </c>
      <c r="Z25" s="126">
        <f>COUNTIF('13'!V$15:V$54,Z$9)</f>
        <v>0</v>
      </c>
      <c r="AA25" s="124">
        <f>COUNTIF('13'!W$15:W$54,AA$9)</f>
        <v>0</v>
      </c>
      <c r="AB25" s="124">
        <f>COUNTIF('13'!X$15:X$54,AB$9)</f>
        <v>0</v>
      </c>
      <c r="AC25" s="124">
        <f>COUNTIF('13'!Y$15:Y$54,AC$9)</f>
        <v>0</v>
      </c>
      <c r="AD25" s="124">
        <f>COUNTIF('13'!Z$15:Z$54,AD$9)</f>
        <v>0</v>
      </c>
      <c r="AE25" s="124">
        <f>COUNTIF('13'!AA$15:AA$54,AE$9)</f>
        <v>0</v>
      </c>
      <c r="AF25" s="120">
        <f>COUNTIF('13'!$AC$15:$AC$54,AF$9)</f>
        <v>0</v>
      </c>
      <c r="AG25" s="127">
        <f>COUNTIF('13'!$AC$15:$AC$54,AG$9)</f>
        <v>0</v>
      </c>
      <c r="AH25" s="127">
        <f>COUNTIF('13'!$AC$15:$AC$54,AH$9)</f>
        <v>0</v>
      </c>
      <c r="AI25" s="128">
        <f>COUNTIF('13'!$AC$15:$AC$54,AI$9)</f>
        <v>0</v>
      </c>
      <c r="AJ25" s="129" t="str">
        <f>IF($H25=0,"",SUM('13'!$AB$15:$AB$54)/$H25)</f>
        <v/>
      </c>
      <c r="AK25" s="130" t="str">
        <f>IF($H25=0,"",SUMSQ('13'!$AB$15:$AB$54)/$H25)</f>
        <v/>
      </c>
      <c r="AL25" s="131">
        <f>COUNTIF('13'!AE$15:AE$54,1)</f>
        <v>0</v>
      </c>
      <c r="AM25" s="198"/>
      <c r="AN25" s="201"/>
      <c r="AO25" s="201"/>
      <c r="AP25" s="204"/>
      <c r="AQ25" s="193"/>
      <c r="AR25" s="116"/>
      <c r="AS25" s="9"/>
      <c r="AT25" s="11" t="s">
        <v>108</v>
      </c>
      <c r="AU25" s="1"/>
      <c r="AV25" s="1"/>
    </row>
    <row r="26" spans="1:48" ht="16.5" customHeight="1">
      <c r="A26" s="1"/>
      <c r="B26" s="117" t="str">
        <f t="shared" si="8"/>
        <v/>
      </c>
      <c r="C26" s="118" t="str">
        <f>IF('14'!Z$1="","",'14'!Z$1)</f>
        <v/>
      </c>
      <c r="D26" s="99" t="str">
        <f>IF('14'!D$6="","",'14'!D$6)</f>
        <v/>
      </c>
      <c r="E26" s="119" t="str">
        <f>IF('14'!E$5="","",'14'!E$5)</f>
        <v/>
      </c>
      <c r="F26" s="120">
        <f>COUNTA('14'!B$15:B$54)</f>
        <v>0</v>
      </c>
      <c r="G26" s="121">
        <f>COUNTIF('14'!C$15:C$54,"да")</f>
        <v>0</v>
      </c>
      <c r="H26" s="122">
        <f>COUNTIF('14'!D$15:D$54,"&gt;0")</f>
        <v>0</v>
      </c>
      <c r="I26" s="123">
        <f>COUNTIF('14'!E$15:E$54,I$9)</f>
        <v>0</v>
      </c>
      <c r="J26" s="124">
        <f>COUNTIF('14'!F$15:F$54,J$9)</f>
        <v>0</v>
      </c>
      <c r="K26" s="124">
        <f>COUNTIF('14'!G$15:G$54,K$9)</f>
        <v>0</v>
      </c>
      <c r="L26" s="124">
        <f>COUNTIF('14'!H$15:H$54,L$9)</f>
        <v>0</v>
      </c>
      <c r="M26" s="124">
        <f>COUNTIF('14'!I$15:I$54,M$9)</f>
        <v>0</v>
      </c>
      <c r="N26" s="124">
        <f>COUNTIF('14'!J$15:J$54,N$9)</f>
        <v>0</v>
      </c>
      <c r="O26" s="124">
        <f>COUNTIF('14'!K$15:K$54,O$9)</f>
        <v>0</v>
      </c>
      <c r="P26" s="125">
        <f>COUNTIF('14'!L$15:L$54,P$9)</f>
        <v>0</v>
      </c>
      <c r="Q26" s="123">
        <f>COUNTIF('14'!M$15:M$54,Q$9)</f>
        <v>0</v>
      </c>
      <c r="R26" s="124">
        <f>COUNTIF('14'!N$15:N$54,R$9)</f>
        <v>0</v>
      </c>
      <c r="S26" s="124">
        <f>COUNTIF('14'!O$15:O$54,S$9)</f>
        <v>0</v>
      </c>
      <c r="T26" s="124">
        <f>COUNTIF('14'!P$15:P$54,T$9)</f>
        <v>0</v>
      </c>
      <c r="U26" s="124">
        <f>COUNTIF('14'!Q$15:Q$54,U$9)</f>
        <v>0</v>
      </c>
      <c r="V26" s="124">
        <f>COUNTIF('14'!R$15:R$54,V$9)</f>
        <v>0</v>
      </c>
      <c r="W26" s="124">
        <f>COUNTIF('14'!S$15:S$54,W$9)</f>
        <v>0</v>
      </c>
      <c r="X26" s="124">
        <f>COUNTIF('14'!T$15:T$54,X$9)</f>
        <v>0</v>
      </c>
      <c r="Y26" s="125">
        <f>COUNTIF('14'!U$15:U$54,Y$9)</f>
        <v>0</v>
      </c>
      <c r="Z26" s="126">
        <f>COUNTIF('14'!V$15:V$54,Z$9)</f>
        <v>0</v>
      </c>
      <c r="AA26" s="124">
        <f>COUNTIF('14'!W$15:W$54,AA$9)</f>
        <v>0</v>
      </c>
      <c r="AB26" s="124">
        <f>COUNTIF('14'!X$15:X$54,AB$9)</f>
        <v>0</v>
      </c>
      <c r="AC26" s="124">
        <f>COUNTIF('14'!Y$15:Y$54,AC$9)</f>
        <v>0</v>
      </c>
      <c r="AD26" s="124">
        <f>COUNTIF('14'!Z$15:Z$54,AD$9)</f>
        <v>0</v>
      </c>
      <c r="AE26" s="124">
        <f>COUNTIF('14'!AA$15:AA$54,AE$9)</f>
        <v>0</v>
      </c>
      <c r="AF26" s="120">
        <f>COUNTIF('14'!$AC$15:$AC$54,AF$9)</f>
        <v>0</v>
      </c>
      <c r="AG26" s="127">
        <f>COUNTIF('14'!$AC$15:$AC$54,AG$9)</f>
        <v>0</v>
      </c>
      <c r="AH26" s="127">
        <f>COUNTIF('14'!$AC$15:$AC$54,AH$9)</f>
        <v>0</v>
      </c>
      <c r="AI26" s="128">
        <f>COUNTIF('14'!$AC$15:$AC$54,AI$9)</f>
        <v>0</v>
      </c>
      <c r="AJ26" s="129" t="str">
        <f>IF($H26=0,"",SUM('14'!$AB$15:$AB$54)/$H26)</f>
        <v/>
      </c>
      <c r="AK26" s="130" t="str">
        <f>IF($H26=0,"",SUMSQ('14'!$AB$15:$AB$54)/$H26)</f>
        <v/>
      </c>
      <c r="AL26" s="131">
        <f>COUNTIF('14'!AE$15:AE$54,1)</f>
        <v>0</v>
      </c>
      <c r="AM26" s="198"/>
      <c r="AN26" s="201"/>
      <c r="AO26" s="201"/>
      <c r="AP26" s="204"/>
      <c r="AQ26" s="193"/>
      <c r="AR26" s="116"/>
      <c r="AS26" s="9"/>
      <c r="AT26" s="11" t="s">
        <v>109</v>
      </c>
      <c r="AU26" s="1"/>
      <c r="AV26" s="1"/>
    </row>
    <row r="27" spans="1:48" ht="16.5" customHeight="1">
      <c r="A27" s="1"/>
      <c r="B27" s="132" t="str">
        <f t="shared" si="8"/>
        <v/>
      </c>
      <c r="C27" s="133" t="str">
        <f>IF('15'!Z$1="","",'15'!Z$1)</f>
        <v/>
      </c>
      <c r="D27" s="134" t="str">
        <f>IF('15'!D$6="","",'15'!D$6)</f>
        <v/>
      </c>
      <c r="E27" s="135" t="str">
        <f>IF('15'!E$5="","",'15'!E$5)</f>
        <v/>
      </c>
      <c r="F27" s="136">
        <f>COUNTA('15'!B$15:B$54)</f>
        <v>0</v>
      </c>
      <c r="G27" s="137">
        <f>COUNTIF('15'!C$15:C$54,"да")</f>
        <v>0</v>
      </c>
      <c r="H27" s="138">
        <f>COUNTIF('15'!D$15:D$54,"&gt;0")</f>
        <v>0</v>
      </c>
      <c r="I27" s="139">
        <f>COUNTIF('15'!E$15:E$54,I$9)</f>
        <v>0</v>
      </c>
      <c r="J27" s="140">
        <f>COUNTIF('15'!F$15:F$54,J$9)</f>
        <v>0</v>
      </c>
      <c r="K27" s="140">
        <f>COUNTIF('15'!G$15:G$54,K$9)</f>
        <v>0</v>
      </c>
      <c r="L27" s="140">
        <f>COUNTIF('15'!H$15:H$54,L$9)</f>
        <v>0</v>
      </c>
      <c r="M27" s="140">
        <f>COUNTIF('15'!I$15:I$54,M$9)</f>
        <v>0</v>
      </c>
      <c r="N27" s="140">
        <f>COUNTIF('15'!J$15:J$54,N$9)</f>
        <v>0</v>
      </c>
      <c r="O27" s="140">
        <f>COUNTIF('15'!K$15:K$54,O$9)</f>
        <v>0</v>
      </c>
      <c r="P27" s="142">
        <f>COUNTIF('15'!L$15:L$54,P$9)</f>
        <v>0</v>
      </c>
      <c r="Q27" s="139">
        <f>COUNTIF('15'!M$15:M$54,Q$9)</f>
        <v>0</v>
      </c>
      <c r="R27" s="140">
        <f>COUNTIF('15'!N$15:N$54,R$9)</f>
        <v>0</v>
      </c>
      <c r="S27" s="140">
        <f>COUNTIF('15'!O$15:O$54,S$9)</f>
        <v>0</v>
      </c>
      <c r="T27" s="140">
        <f>COUNTIF('15'!P$15:P$54,T$9)</f>
        <v>0</v>
      </c>
      <c r="U27" s="140">
        <f>COUNTIF('15'!Q$15:Q$54,U$9)</f>
        <v>0</v>
      </c>
      <c r="V27" s="140">
        <f>COUNTIF('15'!R$15:R$54,V$9)</f>
        <v>0</v>
      </c>
      <c r="W27" s="140">
        <f>COUNTIF('15'!S$15:S$54,W$9)</f>
        <v>0</v>
      </c>
      <c r="X27" s="140">
        <f>COUNTIF('15'!T$15:T$54,X$9)</f>
        <v>0</v>
      </c>
      <c r="Y27" s="142">
        <f>COUNTIF('15'!U$15:U$54,Y$9)</f>
        <v>0</v>
      </c>
      <c r="Z27" s="143">
        <f>COUNTIF('15'!V$15:V$54,Z$9)</f>
        <v>0</v>
      </c>
      <c r="AA27" s="140">
        <f>COUNTIF('15'!W$15:W$54,AA$9)</f>
        <v>0</v>
      </c>
      <c r="AB27" s="140">
        <f>COUNTIF('15'!X$15:X$54,AB$9)</f>
        <v>0</v>
      </c>
      <c r="AC27" s="140">
        <f>COUNTIF('15'!Y$15:Y$54,AC$9)</f>
        <v>0</v>
      </c>
      <c r="AD27" s="140">
        <f>COUNTIF('15'!Z$15:Z$54,AD$9)</f>
        <v>0</v>
      </c>
      <c r="AE27" s="140">
        <f>COUNTIF('15'!AA$15:AA$54,AE$9)</f>
        <v>0</v>
      </c>
      <c r="AF27" s="136">
        <f>COUNTIF('15'!$AC$15:$AC$54,AF$9)</f>
        <v>0</v>
      </c>
      <c r="AG27" s="144">
        <f>COUNTIF('15'!$AC$15:$AC$54,AG$9)</f>
        <v>0</v>
      </c>
      <c r="AH27" s="144">
        <f>COUNTIF('15'!$AC$15:$AC$54,AH$9)</f>
        <v>0</v>
      </c>
      <c r="AI27" s="145">
        <f>COUNTIF('15'!$AC$15:$AC$54,AI$9)</f>
        <v>0</v>
      </c>
      <c r="AJ27" s="146" t="str">
        <f>IF($H27=0,"",SUM('15'!$AB$15:$AB$54)/$H27)</f>
        <v/>
      </c>
      <c r="AK27" s="147" t="str">
        <f>IF($H27=0,"",SUMSQ('15'!$AB$15:$AB$54)/$H27)</f>
        <v/>
      </c>
      <c r="AL27" s="148">
        <f>COUNTIF('15'!AE$15:AE$54,1)</f>
        <v>0</v>
      </c>
      <c r="AM27" s="199"/>
      <c r="AN27" s="202"/>
      <c r="AO27" s="202"/>
      <c r="AP27" s="205"/>
      <c r="AQ27" s="194"/>
      <c r="AR27" s="116"/>
      <c r="AS27" s="9"/>
      <c r="AT27" s="11" t="s">
        <v>110</v>
      </c>
      <c r="AU27" s="1"/>
      <c r="AV27" s="1"/>
    </row>
    <row r="28" spans="1:48" ht="16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9"/>
      <c r="AT28" s="11" t="s">
        <v>111</v>
      </c>
      <c r="AU28" s="1"/>
      <c r="AV28" s="1"/>
    </row>
    <row r="29" spans="1:48" ht="16.5" customHeight="1">
      <c r="A29" s="1"/>
      <c r="B29" s="153" t="s">
        <v>112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9"/>
      <c r="AT29" s="11" t="s">
        <v>113</v>
      </c>
      <c r="AU29" s="1"/>
      <c r="AV29" s="1"/>
    </row>
    <row r="30" spans="1:48" ht="16.5" customHeight="1">
      <c r="A30" s="1"/>
      <c r="B30" s="1" t="s">
        <v>114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9"/>
      <c r="AT30" s="11" t="s">
        <v>115</v>
      </c>
      <c r="AU30" s="1"/>
      <c r="AV30" s="1"/>
    </row>
    <row r="31" spans="1:48" ht="16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9"/>
      <c r="AT31" s="11" t="s">
        <v>116</v>
      </c>
      <c r="AU31" s="1"/>
      <c r="AV31" s="1"/>
    </row>
    <row r="32" spans="1:48" ht="16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9"/>
      <c r="AT32" s="11" t="s">
        <v>117</v>
      </c>
      <c r="AU32" s="1"/>
      <c r="AV32" s="1"/>
    </row>
    <row r="33" spans="1:48" ht="16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9"/>
      <c r="AT33" s="11" t="s">
        <v>118</v>
      </c>
      <c r="AU33" s="1"/>
      <c r="AV33" s="1"/>
    </row>
    <row r="34" spans="1:48" ht="16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9"/>
      <c r="AT34" s="11" t="s">
        <v>119</v>
      </c>
      <c r="AU34" s="1"/>
      <c r="AV34" s="1"/>
    </row>
    <row r="35" spans="1:48" ht="16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9"/>
      <c r="AT35" s="11" t="s">
        <v>120</v>
      </c>
      <c r="AU35" s="1"/>
      <c r="AV35" s="1"/>
    </row>
    <row r="36" spans="1:48" ht="16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9"/>
      <c r="AT36" s="11" t="s">
        <v>121</v>
      </c>
      <c r="AU36" s="1"/>
      <c r="AV36" s="1"/>
    </row>
    <row r="37" spans="1:48" ht="16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9"/>
      <c r="AT37" s="11" t="s">
        <v>122</v>
      </c>
      <c r="AU37" s="1"/>
      <c r="AV37" s="1"/>
    </row>
    <row r="38" spans="1:48" ht="16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9"/>
      <c r="AT38" s="11" t="s">
        <v>123</v>
      </c>
      <c r="AU38" s="1"/>
      <c r="AV38" s="1"/>
    </row>
    <row r="39" spans="1:48" ht="16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9"/>
      <c r="AT39" s="11" t="s">
        <v>124</v>
      </c>
      <c r="AU39" s="1"/>
      <c r="AV39" s="1"/>
    </row>
    <row r="40" spans="1:48" ht="16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9"/>
      <c r="AT40" s="11" t="s">
        <v>125</v>
      </c>
      <c r="AU40" s="1"/>
      <c r="AV40" s="1"/>
    </row>
    <row r="41" spans="1:48" ht="16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9"/>
      <c r="AT41" s="11" t="s">
        <v>126</v>
      </c>
      <c r="AU41" s="1"/>
      <c r="AV41" s="1"/>
    </row>
    <row r="42" spans="1:48" ht="16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9"/>
      <c r="AT42" s="11" t="s">
        <v>127</v>
      </c>
      <c r="AU42" s="1"/>
      <c r="AV42" s="1"/>
    </row>
    <row r="43" spans="1:48" ht="16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9"/>
      <c r="AT43" s="11" t="s">
        <v>128</v>
      </c>
      <c r="AU43" s="1"/>
      <c r="AV43" s="1"/>
    </row>
    <row r="44" spans="1:48" ht="16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9"/>
      <c r="AT44" s="11" t="s">
        <v>129</v>
      </c>
      <c r="AU44" s="1"/>
      <c r="AV44" s="1"/>
    </row>
    <row r="45" spans="1:48" ht="16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9"/>
      <c r="AT45" s="11" t="s">
        <v>130</v>
      </c>
      <c r="AU45" s="1"/>
      <c r="AV45" s="1"/>
    </row>
    <row r="46" spans="1:48" ht="16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9"/>
      <c r="AT46" s="1"/>
      <c r="AU46" s="1"/>
      <c r="AV46" s="1"/>
    </row>
    <row r="47" spans="1:48" ht="16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6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6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6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6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6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password="93A0" sheet="1" objects="1" scenarios="1" formatColumns="0" formatRows="0"/>
  <mergeCells count="52">
    <mergeCell ref="B11:B12"/>
    <mergeCell ref="C11:C12"/>
    <mergeCell ref="D11:D12"/>
    <mergeCell ref="E11:E12"/>
    <mergeCell ref="F11:F12"/>
    <mergeCell ref="H11:H12"/>
    <mergeCell ref="G11:G12"/>
    <mergeCell ref="AN13:AN17"/>
    <mergeCell ref="AM13:AM17"/>
    <mergeCell ref="AM18:AM22"/>
    <mergeCell ref="AN18:AN22"/>
    <mergeCell ref="I11:AE11"/>
    <mergeCell ref="AF11:AI11"/>
    <mergeCell ref="AL11:AL12"/>
    <mergeCell ref="AM11:AP11"/>
    <mergeCell ref="B1:AP1"/>
    <mergeCell ref="B2:AE2"/>
    <mergeCell ref="AF2:AP2"/>
    <mergeCell ref="I3:AE3"/>
    <mergeCell ref="B3:D3"/>
    <mergeCell ref="E3:H3"/>
    <mergeCell ref="B4:D4"/>
    <mergeCell ref="AF4:AH4"/>
    <mergeCell ref="F5:F7"/>
    <mergeCell ref="G5:G7"/>
    <mergeCell ref="I7:AE7"/>
    <mergeCell ref="AF5:AI7"/>
    <mergeCell ref="I5:AE5"/>
    <mergeCell ref="H5:H7"/>
    <mergeCell ref="B5:E8"/>
    <mergeCell ref="AI4:AP4"/>
    <mergeCell ref="AM5:AP7"/>
    <mergeCell ref="AL5:AL7"/>
    <mergeCell ref="AK5:AK7"/>
    <mergeCell ref="AJ5:AJ7"/>
    <mergeCell ref="I4:AE4"/>
    <mergeCell ref="E4:H4"/>
    <mergeCell ref="AQ3:AR4"/>
    <mergeCell ref="AR5:AR7"/>
    <mergeCell ref="AQ5:AQ7"/>
    <mergeCell ref="AQ23:AQ27"/>
    <mergeCell ref="AM23:AM27"/>
    <mergeCell ref="AN23:AN27"/>
    <mergeCell ref="AQ18:AQ22"/>
    <mergeCell ref="AP23:AP27"/>
    <mergeCell ref="AO23:AO27"/>
    <mergeCell ref="AQ13:AQ17"/>
    <mergeCell ref="AO13:AO17"/>
    <mergeCell ref="AP13:AP17"/>
    <mergeCell ref="AO18:AO22"/>
    <mergeCell ref="AP18:AP22"/>
    <mergeCell ref="AF3:AP3"/>
  </mergeCells>
  <conditionalFormatting sqref="AM13:AP27">
    <cfRule type="cellIs" dxfId="176" priority="1" stopIfTrue="1" operator="greaterThan">
      <formula>100</formula>
    </cfRule>
  </conditionalFormatting>
  <conditionalFormatting sqref="AQ13:AQ27">
    <cfRule type="cellIs" dxfId="175" priority="2" stopIfTrue="1" operator="notEqual">
      <formula>100</formula>
    </cfRule>
  </conditionalFormatting>
  <conditionalFormatting sqref="AL13:AL27 I13:AI27">
    <cfRule type="cellIs" dxfId="174" priority="3" stopIfTrue="1" operator="greaterThan">
      <formula>$H13</formula>
    </cfRule>
  </conditionalFormatting>
  <conditionalFormatting sqref="F8">
    <cfRule type="expression" dxfId="173" priority="4" stopIfTrue="1">
      <formula>OR($F8&lt;$G8,$F8&lt;$H8)</formula>
    </cfRule>
  </conditionalFormatting>
  <conditionalFormatting sqref="AF3 AI4:AK4 AV3 E3">
    <cfRule type="containsBlanks" dxfId="172" priority="5" stopIfTrue="1">
      <formula>LEN(TRIM(AF3))=0</formula>
    </cfRule>
  </conditionalFormatting>
  <conditionalFormatting sqref="G8">
    <cfRule type="cellIs" dxfId="171" priority="6" stopIfTrue="1" operator="lessThan">
      <formula>$H8</formula>
    </cfRule>
  </conditionalFormatting>
  <conditionalFormatting sqref="AL13:AL27">
    <cfRule type="cellIs" dxfId="170" priority="7" stopIfTrue="1" operator="greaterThan">
      <formula>0</formula>
    </cfRule>
  </conditionalFormatting>
  <conditionalFormatting sqref="B13:B27">
    <cfRule type="expression" dxfId="169" priority="8" stopIfTrue="1">
      <formula>OR(AND(B13&lt;&gt;"",$B13&lt;&gt;$E$4,$B$4="Название ОО"),AND(B13="",SUM($F13,$H13)&gt;0))</formula>
    </cfRule>
  </conditionalFormatting>
  <conditionalFormatting sqref="F13:F27">
    <cfRule type="expression" dxfId="168" priority="9" stopIfTrue="1">
      <formula>OR($F13&lt;$G13,$F13&lt;$H13)</formula>
    </cfRule>
  </conditionalFormatting>
  <conditionalFormatting sqref="D13:D27">
    <cfRule type="expression" dxfId="167" priority="10" stopIfTrue="1">
      <formula>AND($C13&lt;&gt;"",$D13="")</formula>
    </cfRule>
  </conditionalFormatting>
  <conditionalFormatting sqref="AK13:AK27">
    <cfRule type="expression" dxfId="166" priority="11" stopIfTrue="1">
      <formula>AK13&lt;(AJ13*AJ13)</formula>
    </cfRule>
  </conditionalFormatting>
  <conditionalFormatting sqref="I12:AE12">
    <cfRule type="expression" dxfId="165" priority="12" stopIfTrue="1">
      <formula>MOD(COUNTIF($I$9:I$9,1),2)=0</formula>
    </cfRule>
  </conditionalFormatting>
  <conditionalFormatting sqref="E4">
    <cfRule type="cellIs" dxfId="164" priority="13" stopIfTrue="1" operator="equal">
      <formula>"Введите название ОО в эту ячейку"</formula>
    </cfRule>
  </conditionalFormatting>
  <conditionalFormatting sqref="E4">
    <cfRule type="containsBlanks" dxfId="163" priority="14" stopIfTrue="1">
      <formula>LEN(TRIM(E4))=0</formula>
    </cfRule>
  </conditionalFormatting>
  <conditionalFormatting sqref="AJ13:AJ27">
    <cfRule type="expression" dxfId="162" priority="15" stopIfTrue="1">
      <formula>AND($H13&gt;0,AJ13="")</formula>
    </cfRule>
  </conditionalFormatting>
  <conditionalFormatting sqref="AJ13:AJ27">
    <cfRule type="expression" dxfId="161" priority="16" stopIfTrue="1">
      <formula>IF($H13=0,0,ABS(AJ13-SUMPRODUCT($I13:AE13,$I$9:AE$9)/$H13)&gt;0.5)</formula>
    </cfRule>
  </conditionalFormatting>
  <conditionalFormatting sqref="AJ13:AK27">
    <cfRule type="expression" dxfId="160" priority="17" stopIfTrue="1">
      <formula>AND(COUNTIF($C13:$E13,"")=3,SUM($F13:$AE13)=0)</formula>
    </cfRule>
  </conditionalFormatting>
  <conditionalFormatting sqref="AL13:AL27 C13:AI27">
    <cfRule type="expression" dxfId="159" priority="18" stopIfTrue="1">
      <formula>AND(COUNTIF($C13:$E13,"")=3,SUM($F13:$AL13)=0)</formula>
    </cfRule>
  </conditionalFormatting>
  <dataValidations count="4">
    <dataValidation type="list" allowBlank="1" showErrorMessage="1" sqref="E3">
      <formula1>$AT$1:$AT$45</formula1>
    </dataValidation>
    <dataValidation type="list" allowBlank="1" showInputMessage="1" prompt="Выберите тип класса из списка" sqref="D13:D27">
      <formula1>$AU$3:$AU$9</formula1>
    </dataValidation>
    <dataValidation type="decimal" operator="greaterThanOrEqual" allowBlank="1" showErrorMessage="1" sqref="AJ13:AK27">
      <formula1>0</formula1>
    </dataValidation>
    <dataValidation type="decimal" operator="greaterThanOrEqual" allowBlank="1" showInputMessage="1" showErrorMessage="1" prompt="Введите целое число" sqref="F13:AI27 AL13:AL27">
      <formula1>0</formula1>
    </dataValidation>
  </dataValidations>
  <pageMargins left="0.70866141732283472" right="0.70866141732283472" top="0.74803149606299213" bottom="0.74803149606299213" header="0" footer="0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J24" sqref="J24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76" priority="1" stopIfTrue="1">
      <formula>E15&gt;E$11</formula>
    </cfRule>
  </conditionalFormatting>
  <conditionalFormatting sqref="Z1 AB1 D6 E5">
    <cfRule type="containsBlanks" dxfId="75" priority="2" stopIfTrue="1">
      <formula>LEN(TRIM(Z1))=0</formula>
    </cfRule>
  </conditionalFormatting>
  <conditionalFormatting sqref="C15:C54">
    <cfRule type="expression" dxfId="74" priority="3">
      <formula>AND(SUM($D15:$AA15)&lt;&gt;0,$C15="")</formula>
    </cfRule>
  </conditionalFormatting>
  <conditionalFormatting sqref="D15:AA54">
    <cfRule type="expression" dxfId="73" priority="4" stopIfTrue="1">
      <formula>AND($B15&lt;&gt;"",$C15="да",$D15="")</formula>
    </cfRule>
  </conditionalFormatting>
  <conditionalFormatting sqref="D15:AA54">
    <cfRule type="expression" dxfId="72" priority="5" stopIfTrue="1">
      <formula>AND(SUM($D15)=0,COUNTA($E15:$AA15)&gt;0)</formula>
    </cfRule>
  </conditionalFormatting>
  <conditionalFormatting sqref="E15:AA54">
    <cfRule type="expression" dxfId="71" priority="6" stopIfTrue="1">
      <formula>E15&gt;E$11</formula>
    </cfRule>
  </conditionalFormatting>
  <conditionalFormatting sqref="E15:AA54">
    <cfRule type="expression" dxfId="70" priority="7" stopIfTrue="1">
      <formula>AND($B15&lt;&gt;"",$C15="да",$D15="")</formula>
    </cfRule>
  </conditionalFormatting>
  <conditionalFormatting sqref="E15:AA54">
    <cfRule type="expression" dxfId="69" priority="8" stopIfTrue="1">
      <formula>AND(SUM($D15)=0,COUNTA($E15:$AA15)&gt;0)</formula>
    </cfRule>
  </conditionalFormatting>
  <conditionalFormatting sqref="E15:AA54">
    <cfRule type="expression" dxfId="68" priority="9" stopIfTrue="1">
      <formula>E15&gt;E$11</formula>
    </cfRule>
  </conditionalFormatting>
  <conditionalFormatting sqref="E15:AA54">
    <cfRule type="expression" dxfId="67" priority="10" stopIfTrue="1">
      <formula>AND($B15&lt;&gt;"",$C15="да",$D15="")</formula>
    </cfRule>
  </conditionalFormatting>
  <conditionalFormatting sqref="E15:AA54">
    <cfRule type="expression" dxfId="66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J20" sqref="J20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65" priority="1" stopIfTrue="1">
      <formula>E15&gt;E$11</formula>
    </cfRule>
  </conditionalFormatting>
  <conditionalFormatting sqref="Z1 AB1 D6 E5">
    <cfRule type="containsBlanks" dxfId="64" priority="2" stopIfTrue="1">
      <formula>LEN(TRIM(Z1))=0</formula>
    </cfRule>
  </conditionalFormatting>
  <conditionalFormatting sqref="C15:C54">
    <cfRule type="expression" dxfId="63" priority="3">
      <formula>AND(SUM($D15:$AA15)&lt;&gt;0,$C15="")</formula>
    </cfRule>
  </conditionalFormatting>
  <conditionalFormatting sqref="D15:AA54">
    <cfRule type="expression" dxfId="62" priority="4" stopIfTrue="1">
      <formula>AND($B15&lt;&gt;"",$C15="да",$D15="")</formula>
    </cfRule>
  </conditionalFormatting>
  <conditionalFormatting sqref="D15:AA54">
    <cfRule type="expression" dxfId="61" priority="5" stopIfTrue="1">
      <formula>AND(SUM($D15)=0,COUNTA($E15:$AA15)&gt;0)</formula>
    </cfRule>
  </conditionalFormatting>
  <conditionalFormatting sqref="E15:AA54">
    <cfRule type="expression" dxfId="60" priority="6" stopIfTrue="1">
      <formula>E15&gt;E$11</formula>
    </cfRule>
  </conditionalFormatting>
  <conditionalFormatting sqref="E15:AA54">
    <cfRule type="expression" dxfId="59" priority="7" stopIfTrue="1">
      <formula>AND($B15&lt;&gt;"",$C15="да",$D15="")</formula>
    </cfRule>
  </conditionalFormatting>
  <conditionalFormatting sqref="E15:AA54">
    <cfRule type="expression" dxfId="58" priority="8" stopIfTrue="1">
      <formula>AND(SUM($D15)=0,COUNTA($E15:$AA15)&gt;0)</formula>
    </cfRule>
  </conditionalFormatting>
  <conditionalFormatting sqref="E15:AA54">
    <cfRule type="expression" dxfId="57" priority="9" stopIfTrue="1">
      <formula>E15&gt;E$11</formula>
    </cfRule>
  </conditionalFormatting>
  <conditionalFormatting sqref="E15:AA54">
    <cfRule type="expression" dxfId="56" priority="10" stopIfTrue="1">
      <formula>AND($B15&lt;&gt;"",$C15="да",$D15="")</formula>
    </cfRule>
  </conditionalFormatting>
  <conditionalFormatting sqref="E15:AA54">
    <cfRule type="expression" dxfId="55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I26" sqref="I26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54" priority="1" stopIfTrue="1">
      <formula>E15&gt;E$11</formula>
    </cfRule>
  </conditionalFormatting>
  <conditionalFormatting sqref="Z1 AB1 D6 E5">
    <cfRule type="containsBlanks" dxfId="53" priority="2" stopIfTrue="1">
      <formula>LEN(TRIM(Z1))=0</formula>
    </cfRule>
  </conditionalFormatting>
  <conditionalFormatting sqref="C15:C54">
    <cfRule type="expression" dxfId="52" priority="3">
      <formula>AND(SUM($D15:$AA15)&lt;&gt;0,$C15="")</formula>
    </cfRule>
  </conditionalFormatting>
  <conditionalFormatting sqref="D15:AA54">
    <cfRule type="expression" dxfId="51" priority="4" stopIfTrue="1">
      <formula>AND($B15&lt;&gt;"",$C15="да",$D15="")</formula>
    </cfRule>
  </conditionalFormatting>
  <conditionalFormatting sqref="D15:AA54">
    <cfRule type="expression" dxfId="50" priority="5" stopIfTrue="1">
      <formula>AND(SUM($D15)=0,COUNTA($E15:$AA15)&gt;0)</formula>
    </cfRule>
  </conditionalFormatting>
  <conditionalFormatting sqref="E15:AA54">
    <cfRule type="expression" dxfId="49" priority="6" stopIfTrue="1">
      <formula>E15&gt;E$11</formula>
    </cfRule>
  </conditionalFormatting>
  <conditionalFormatting sqref="E15:AA54">
    <cfRule type="expression" dxfId="48" priority="7" stopIfTrue="1">
      <formula>AND($B15&lt;&gt;"",$C15="да",$D15="")</formula>
    </cfRule>
  </conditionalFormatting>
  <conditionalFormatting sqref="E15:AA54">
    <cfRule type="expression" dxfId="47" priority="8" stopIfTrue="1">
      <formula>AND(SUM($D15)=0,COUNTA($E15:$AA15)&gt;0)</formula>
    </cfRule>
  </conditionalFormatting>
  <conditionalFormatting sqref="E15:AA54">
    <cfRule type="expression" dxfId="46" priority="9" stopIfTrue="1">
      <formula>E15&gt;E$11</formula>
    </cfRule>
  </conditionalFormatting>
  <conditionalFormatting sqref="E15:AA54">
    <cfRule type="expression" dxfId="45" priority="10" stopIfTrue="1">
      <formula>AND($B15&lt;&gt;"",$C15="да",$D15="")</formula>
    </cfRule>
  </conditionalFormatting>
  <conditionalFormatting sqref="E15:AA54">
    <cfRule type="expression" dxfId="44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28" workbookViewId="0">
      <selection activeCell="L47" sqref="L47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43" priority="1" stopIfTrue="1">
      <formula>E15&gt;E$11</formula>
    </cfRule>
  </conditionalFormatting>
  <conditionalFormatting sqref="Z1 AB1 D6 E5">
    <cfRule type="containsBlanks" dxfId="42" priority="2" stopIfTrue="1">
      <formula>LEN(TRIM(Z1))=0</formula>
    </cfRule>
  </conditionalFormatting>
  <conditionalFormatting sqref="C15:C54">
    <cfRule type="expression" dxfId="41" priority="3">
      <formula>AND(SUM($D15:$AA15)&lt;&gt;0,$C15="")</formula>
    </cfRule>
  </conditionalFormatting>
  <conditionalFormatting sqref="D15:AA54">
    <cfRule type="expression" dxfId="40" priority="4" stopIfTrue="1">
      <formula>AND($B15&lt;&gt;"",$C15="да",$D15="")</formula>
    </cfRule>
  </conditionalFormatting>
  <conditionalFormatting sqref="D15:AA54">
    <cfRule type="expression" dxfId="39" priority="5" stopIfTrue="1">
      <formula>AND(SUM($D15)=0,COUNTA($E15:$AA15)&gt;0)</formula>
    </cfRule>
  </conditionalFormatting>
  <conditionalFormatting sqref="E15:AA54">
    <cfRule type="expression" dxfId="38" priority="6" stopIfTrue="1">
      <formula>E15&gt;E$11</formula>
    </cfRule>
  </conditionalFormatting>
  <conditionalFormatting sqref="E15:AA54">
    <cfRule type="expression" dxfId="37" priority="7" stopIfTrue="1">
      <formula>AND($B15&lt;&gt;"",$C15="да",$D15="")</formula>
    </cfRule>
  </conditionalFormatting>
  <conditionalFormatting sqref="E15:AA54">
    <cfRule type="expression" dxfId="36" priority="8" stopIfTrue="1">
      <formula>AND(SUM($D15)=0,COUNTA($E15:$AA15)&gt;0)</formula>
    </cfRule>
  </conditionalFormatting>
  <conditionalFormatting sqref="E15:AA54">
    <cfRule type="expression" dxfId="35" priority="9" stopIfTrue="1">
      <formula>E15&gt;E$11</formula>
    </cfRule>
  </conditionalFormatting>
  <conditionalFormatting sqref="E15:AA54">
    <cfRule type="expression" dxfId="34" priority="10" stopIfTrue="1">
      <formula>AND($B15&lt;&gt;"",$C15="да",$D15="")</formula>
    </cfRule>
  </conditionalFormatting>
  <conditionalFormatting sqref="E15:AA54">
    <cfRule type="expression" dxfId="33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K26" sqref="K26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32" priority="1" stopIfTrue="1">
      <formula>E15&gt;E$11</formula>
    </cfRule>
  </conditionalFormatting>
  <conditionalFormatting sqref="Z1 AB1 D6 E5">
    <cfRule type="containsBlanks" dxfId="31" priority="2" stopIfTrue="1">
      <formula>LEN(TRIM(Z1))=0</formula>
    </cfRule>
  </conditionalFormatting>
  <conditionalFormatting sqref="C15:C54">
    <cfRule type="expression" dxfId="30" priority="3">
      <formula>AND(SUM($D15:$AA15)&lt;&gt;0,$C15="")</formula>
    </cfRule>
  </conditionalFormatting>
  <conditionalFormatting sqref="D15:AA54">
    <cfRule type="expression" dxfId="29" priority="4" stopIfTrue="1">
      <formula>AND($B15&lt;&gt;"",$C15="да",$D15="")</formula>
    </cfRule>
  </conditionalFormatting>
  <conditionalFormatting sqref="D15:AA54">
    <cfRule type="expression" dxfId="28" priority="5" stopIfTrue="1">
      <formula>AND(SUM($D15)=0,COUNTA($E15:$AA15)&gt;0)</formula>
    </cfRule>
  </conditionalFormatting>
  <conditionalFormatting sqref="E15:AA54">
    <cfRule type="expression" dxfId="27" priority="6" stopIfTrue="1">
      <formula>E15&gt;E$11</formula>
    </cfRule>
  </conditionalFormatting>
  <conditionalFormatting sqref="E15:AA54">
    <cfRule type="expression" dxfId="26" priority="7" stopIfTrue="1">
      <formula>AND($B15&lt;&gt;"",$C15="да",$D15="")</formula>
    </cfRule>
  </conditionalFormatting>
  <conditionalFormatting sqref="E15:AA54">
    <cfRule type="expression" dxfId="25" priority="8" stopIfTrue="1">
      <formula>AND(SUM($D15)=0,COUNTA($E15:$AA15)&gt;0)</formula>
    </cfRule>
  </conditionalFormatting>
  <conditionalFormatting sqref="E15:AA54">
    <cfRule type="expression" dxfId="24" priority="9" stopIfTrue="1">
      <formula>E15&gt;E$11</formula>
    </cfRule>
  </conditionalFormatting>
  <conditionalFormatting sqref="E15:AA54">
    <cfRule type="expression" dxfId="23" priority="10" stopIfTrue="1">
      <formula>AND($B15&lt;&gt;"",$C15="да",$D15="")</formula>
    </cfRule>
  </conditionalFormatting>
  <conditionalFormatting sqref="E15:AA54">
    <cfRule type="expression" dxfId="22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J22" sqref="J22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21" priority="1" stopIfTrue="1">
      <formula>E15&gt;E$11</formula>
    </cfRule>
  </conditionalFormatting>
  <conditionalFormatting sqref="Z1 AB1 D6 E5">
    <cfRule type="containsBlanks" dxfId="20" priority="2" stopIfTrue="1">
      <formula>LEN(TRIM(Z1))=0</formula>
    </cfRule>
  </conditionalFormatting>
  <conditionalFormatting sqref="C15:C54">
    <cfRule type="expression" dxfId="19" priority="3">
      <formula>AND(SUM($D15:$AA15)&lt;&gt;0,$C15="")</formula>
    </cfRule>
  </conditionalFormatting>
  <conditionalFormatting sqref="D15:AA54">
    <cfRule type="expression" dxfId="18" priority="4" stopIfTrue="1">
      <formula>AND($B15&lt;&gt;"",$C15="да",$D15="")</formula>
    </cfRule>
  </conditionalFormatting>
  <conditionalFormatting sqref="D15:AA54">
    <cfRule type="expression" dxfId="17" priority="5" stopIfTrue="1">
      <formula>AND(SUM($D15)=0,COUNTA($E15:$AA15)&gt;0)</formula>
    </cfRule>
  </conditionalFormatting>
  <conditionalFormatting sqref="E15:AA54">
    <cfRule type="expression" dxfId="16" priority="6" stopIfTrue="1">
      <formula>E15&gt;E$11</formula>
    </cfRule>
  </conditionalFormatting>
  <conditionalFormatting sqref="E15:AA54">
    <cfRule type="expression" dxfId="15" priority="7" stopIfTrue="1">
      <formula>AND($B15&lt;&gt;"",$C15="да",$D15="")</formula>
    </cfRule>
  </conditionalFormatting>
  <conditionalFormatting sqref="E15:AA54">
    <cfRule type="expression" dxfId="14" priority="8" stopIfTrue="1">
      <formula>AND(SUM($D15)=0,COUNTA($E15:$AA15)&gt;0)</formula>
    </cfRule>
  </conditionalFormatting>
  <conditionalFormatting sqref="E15:AA54">
    <cfRule type="expression" dxfId="13" priority="9" stopIfTrue="1">
      <formula>E15&gt;E$11</formula>
    </cfRule>
  </conditionalFormatting>
  <conditionalFormatting sqref="E15:AA54">
    <cfRule type="expression" dxfId="12" priority="10" stopIfTrue="1">
      <formula>AND($B15&lt;&gt;"",$C15="да",$D15="")</formula>
    </cfRule>
  </conditionalFormatting>
  <conditionalFormatting sqref="E15:AA54">
    <cfRule type="expression" dxfId="11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M19" sqref="M19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0" priority="1" stopIfTrue="1">
      <formula>E15&gt;E$11</formula>
    </cfRule>
  </conditionalFormatting>
  <conditionalFormatting sqref="Z1 AB1 D6 E5">
    <cfRule type="containsBlanks" dxfId="9" priority="2" stopIfTrue="1">
      <formula>LEN(TRIM(Z1))=0</formula>
    </cfRule>
  </conditionalFormatting>
  <conditionalFormatting sqref="C15:C54">
    <cfRule type="expression" dxfId="8" priority="3">
      <formula>AND(SUM($D15:$AA15)&lt;&gt;0,$C15="")</formula>
    </cfRule>
  </conditionalFormatting>
  <conditionalFormatting sqref="D15:AA54">
    <cfRule type="expression" dxfId="7" priority="4" stopIfTrue="1">
      <formula>AND($B15&lt;&gt;"",$C15="да",$D15="")</formula>
    </cfRule>
  </conditionalFormatting>
  <conditionalFormatting sqref="D15:AA54">
    <cfRule type="expression" dxfId="6" priority="5" stopIfTrue="1">
      <formula>AND(SUM($D15)=0,COUNTA($E15:$AA15)&gt;0)</formula>
    </cfRule>
  </conditionalFormatting>
  <conditionalFormatting sqref="E15:AA54">
    <cfRule type="expression" dxfId="5" priority="6" stopIfTrue="1">
      <formula>E15&gt;E$11</formula>
    </cfRule>
  </conditionalFormatting>
  <conditionalFormatting sqref="E15:AA54">
    <cfRule type="expression" dxfId="4" priority="7" stopIfTrue="1">
      <formula>AND($B15&lt;&gt;"",$C15="да",$D15="")</formula>
    </cfRule>
  </conditionalFormatting>
  <conditionalFormatting sqref="E15:AA54">
    <cfRule type="expression" dxfId="3" priority="8" stopIfTrue="1">
      <formula>AND(SUM($D15)=0,COUNTA($E15:$AA15)&gt;0)</formula>
    </cfRule>
  </conditionalFormatting>
  <conditionalFormatting sqref="E15:AA54">
    <cfRule type="expression" dxfId="2" priority="9" stopIfTrue="1">
      <formula>E15&gt;E$11</formula>
    </cfRule>
  </conditionalFormatting>
  <conditionalFormatting sqref="E15:AA54">
    <cfRule type="expression" dxfId="1" priority="10" stopIfTrue="1">
      <formula>AND($B15&lt;&gt;"",$C15="да",$D15="")</formula>
    </cfRule>
  </conditionalFormatting>
  <conditionalFormatting sqref="E15:AA54">
    <cfRule type="expression" dxfId="0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B15" sqref="B15:B42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 ht="3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 t="s">
        <v>138</v>
      </c>
      <c r="AA1" s="2" t="s">
        <v>2</v>
      </c>
      <c r="AB1" s="156" t="s">
        <v>139</v>
      </c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154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 t="s">
        <v>141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 t="s">
        <v>6</v>
      </c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8">
        <v>1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8">
        <v>1</v>
      </c>
      <c r="V11" s="18">
        <v>1</v>
      </c>
      <c r="W11" s="18">
        <v>1</v>
      </c>
      <c r="X11" s="18">
        <v>1</v>
      </c>
      <c r="Y11" s="18">
        <v>1</v>
      </c>
      <c r="Z11" s="18">
        <v>1</v>
      </c>
      <c r="AA11" s="18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>
        <f t="shared" ref="E12:AA12" si="0">IF(COUNTIF($D$15:$D$54,"&gt;0")=0,"",SUMIFS(E$15:E$54,$D$15:$D$54,"&gt;0")/COUNTIF($D$15:$D$54,"&gt;0"))</f>
        <v>0.75</v>
      </c>
      <c r="F12" s="20">
        <f t="shared" si="0"/>
        <v>0.75</v>
      </c>
      <c r="G12" s="20">
        <f t="shared" si="0"/>
        <v>0.625</v>
      </c>
      <c r="H12" s="20">
        <f t="shared" si="0"/>
        <v>0.875</v>
      </c>
      <c r="I12" s="20">
        <f t="shared" si="0"/>
        <v>0.875</v>
      </c>
      <c r="J12" s="20">
        <f t="shared" si="0"/>
        <v>0.875</v>
      </c>
      <c r="K12" s="20">
        <f t="shared" si="0"/>
        <v>0.25</v>
      </c>
      <c r="L12" s="20">
        <f t="shared" si="0"/>
        <v>0.625</v>
      </c>
      <c r="M12" s="20">
        <f t="shared" si="0"/>
        <v>1</v>
      </c>
      <c r="N12" s="20">
        <f t="shared" si="0"/>
        <v>0.625</v>
      </c>
      <c r="O12" s="20">
        <f t="shared" si="0"/>
        <v>1</v>
      </c>
      <c r="P12" s="20">
        <f t="shared" si="0"/>
        <v>0.875</v>
      </c>
      <c r="Q12" s="20">
        <f t="shared" si="0"/>
        <v>0.75</v>
      </c>
      <c r="R12" s="20">
        <f t="shared" si="0"/>
        <v>0.625</v>
      </c>
      <c r="S12" s="20">
        <f t="shared" si="0"/>
        <v>0.625</v>
      </c>
      <c r="T12" s="20">
        <f t="shared" si="0"/>
        <v>0.5</v>
      </c>
      <c r="U12" s="20">
        <f t="shared" si="0"/>
        <v>0.625</v>
      </c>
      <c r="V12" s="20">
        <f t="shared" si="0"/>
        <v>0.25</v>
      </c>
      <c r="W12" s="20">
        <f t="shared" si="0"/>
        <v>0.25</v>
      </c>
      <c r="X12" s="20">
        <f t="shared" si="0"/>
        <v>0.25</v>
      </c>
      <c r="Y12" s="20">
        <f t="shared" si="0"/>
        <v>0.25</v>
      </c>
      <c r="Z12" s="20">
        <f t="shared" si="0"/>
        <v>0.125</v>
      </c>
      <c r="AA12" s="20">
        <f t="shared" si="0"/>
        <v>0.25</v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>
        <f t="shared" ref="E13:AA13" si="1">IF(COUNTIF($D$15:$D$54,"&gt;0")=0,"",E12/E11)</f>
        <v>0.75</v>
      </c>
      <c r="F13" s="23">
        <f t="shared" si="1"/>
        <v>0.75</v>
      </c>
      <c r="G13" s="23">
        <f t="shared" si="1"/>
        <v>0.625</v>
      </c>
      <c r="H13" s="23">
        <f t="shared" si="1"/>
        <v>0.875</v>
      </c>
      <c r="I13" s="23">
        <f t="shared" si="1"/>
        <v>0.875</v>
      </c>
      <c r="J13" s="23">
        <f t="shared" si="1"/>
        <v>0.875</v>
      </c>
      <c r="K13" s="23">
        <f t="shared" si="1"/>
        <v>0.25</v>
      </c>
      <c r="L13" s="23">
        <f t="shared" si="1"/>
        <v>0.625</v>
      </c>
      <c r="M13" s="23">
        <f t="shared" si="1"/>
        <v>1</v>
      </c>
      <c r="N13" s="23">
        <f t="shared" si="1"/>
        <v>0.625</v>
      </c>
      <c r="O13" s="23">
        <f t="shared" si="1"/>
        <v>1</v>
      </c>
      <c r="P13" s="23">
        <f t="shared" si="1"/>
        <v>0.875</v>
      </c>
      <c r="Q13" s="23">
        <f t="shared" si="1"/>
        <v>0.75</v>
      </c>
      <c r="R13" s="23">
        <f t="shared" si="1"/>
        <v>0.625</v>
      </c>
      <c r="S13" s="23">
        <f t="shared" si="1"/>
        <v>0.625</v>
      </c>
      <c r="T13" s="23">
        <f t="shared" si="1"/>
        <v>0.5</v>
      </c>
      <c r="U13" s="23">
        <f t="shared" si="1"/>
        <v>0.625</v>
      </c>
      <c r="V13" s="23">
        <f t="shared" si="1"/>
        <v>0.25</v>
      </c>
      <c r="W13" s="23">
        <f t="shared" si="1"/>
        <v>0.25</v>
      </c>
      <c r="X13" s="23">
        <f t="shared" si="1"/>
        <v>0.25</v>
      </c>
      <c r="Y13" s="23">
        <f t="shared" si="1"/>
        <v>0.25</v>
      </c>
      <c r="Z13" s="23">
        <f t="shared" si="1"/>
        <v>0.125</v>
      </c>
      <c r="AA13" s="23">
        <f t="shared" si="1"/>
        <v>0.25</v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7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4" t="s">
        <v>50</v>
      </c>
      <c r="AC14" s="36" t="str">
        <f>AC5</f>
        <v>Оценка</v>
      </c>
      <c r="AD14" s="37" t="s">
        <v>56</v>
      </c>
      <c r="AE14" s="40" t="s">
        <v>58</v>
      </c>
    </row>
    <row r="15" spans="1:31">
      <c r="A15" s="42">
        <v>1</v>
      </c>
      <c r="B15" s="184"/>
      <c r="C15" s="158" t="s">
        <v>142</v>
      </c>
      <c r="D15" s="159">
        <v>3</v>
      </c>
      <c r="E15" s="160">
        <v>1</v>
      </c>
      <c r="F15" s="161">
        <v>0</v>
      </c>
      <c r="G15" s="162">
        <v>1</v>
      </c>
      <c r="H15" s="161">
        <v>1</v>
      </c>
      <c r="I15" s="162">
        <v>1</v>
      </c>
      <c r="J15" s="161">
        <v>1</v>
      </c>
      <c r="K15" s="162">
        <v>0</v>
      </c>
      <c r="L15" s="163">
        <v>1</v>
      </c>
      <c r="M15" s="160">
        <v>1</v>
      </c>
      <c r="N15" s="161">
        <v>0</v>
      </c>
      <c r="O15" s="162">
        <v>1</v>
      </c>
      <c r="P15" s="161">
        <v>1</v>
      </c>
      <c r="Q15" s="162">
        <v>1</v>
      </c>
      <c r="R15" s="161">
        <v>0</v>
      </c>
      <c r="S15" s="162">
        <v>1</v>
      </c>
      <c r="T15" s="161">
        <v>0</v>
      </c>
      <c r="U15" s="164">
        <v>0</v>
      </c>
      <c r="V15" s="165">
        <v>0</v>
      </c>
      <c r="W15" s="162">
        <v>0</v>
      </c>
      <c r="X15" s="161">
        <v>1</v>
      </c>
      <c r="Y15" s="162">
        <v>1</v>
      </c>
      <c r="Z15" s="161">
        <v>0</v>
      </c>
      <c r="AA15" s="164">
        <v>1</v>
      </c>
      <c r="AB15" s="46">
        <f t="shared" ref="AB15:AB54" si="2">IF(SUM(D15)&gt;0,SUM(E15:AA15),"")</f>
        <v>14</v>
      </c>
      <c r="AC15" s="49" t="str">
        <f t="shared" ref="AC15:AC54" si="3">IF(SUM(D15)&gt;0,IF(AB15&gt;=$AB$7,$AC$7,IF(AB15&gt;=$AB$8,$AC$8,IF(AB15&gt;=$AB$9,$AC$9,$AC$10))),"")</f>
        <v>"3"</v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4" t="str">
        <f t="shared" ref="AE15:AE54" si="5">IF(AD15="","",IF(AD15="нет",0,1))</f>
        <v/>
      </c>
    </row>
    <row r="16" spans="1:31">
      <c r="A16" s="55">
        <v>2</v>
      </c>
      <c r="B16" s="185"/>
      <c r="C16" s="167" t="s">
        <v>66</v>
      </c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7" t="str">
        <f t="shared" si="2"/>
        <v/>
      </c>
      <c r="AC16" s="69" t="str">
        <f t="shared" si="3"/>
        <v/>
      </c>
      <c r="AD16" s="71" t="str">
        <f t="shared" si="4"/>
        <v/>
      </c>
      <c r="AE16" s="75" t="str">
        <f t="shared" si="5"/>
        <v/>
      </c>
    </row>
    <row r="17" spans="1:31">
      <c r="A17" s="55">
        <v>3</v>
      </c>
      <c r="B17" s="186"/>
      <c r="C17" s="167" t="s">
        <v>66</v>
      </c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7" t="str">
        <f t="shared" si="2"/>
        <v/>
      </c>
      <c r="AC17" s="69" t="str">
        <f t="shared" si="3"/>
        <v/>
      </c>
      <c r="AD17" s="71" t="str">
        <f t="shared" si="4"/>
        <v/>
      </c>
      <c r="AE17" s="75" t="str">
        <f t="shared" si="5"/>
        <v/>
      </c>
    </row>
    <row r="18" spans="1:31">
      <c r="A18" s="55">
        <v>4</v>
      </c>
      <c r="B18" s="185"/>
      <c r="C18" s="167" t="s">
        <v>66</v>
      </c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7" t="str">
        <f t="shared" si="2"/>
        <v/>
      </c>
      <c r="AC18" s="69" t="str">
        <f t="shared" si="3"/>
        <v/>
      </c>
      <c r="AD18" s="71" t="str">
        <f t="shared" si="4"/>
        <v/>
      </c>
      <c r="AE18" s="75" t="str">
        <f t="shared" si="5"/>
        <v/>
      </c>
    </row>
    <row r="19" spans="1:31">
      <c r="A19" s="76">
        <v>5</v>
      </c>
      <c r="B19" s="185"/>
      <c r="C19" s="176" t="s">
        <v>66</v>
      </c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9" t="str">
        <f t="shared" si="2"/>
        <v/>
      </c>
      <c r="AC19" s="80" t="str">
        <f t="shared" si="3"/>
        <v/>
      </c>
      <c r="AD19" s="82" t="str">
        <f t="shared" si="4"/>
        <v/>
      </c>
      <c r="AE19" s="84" t="str">
        <f t="shared" si="5"/>
        <v/>
      </c>
    </row>
    <row r="20" spans="1:31">
      <c r="A20" s="86">
        <v>6</v>
      </c>
      <c r="B20" s="185"/>
      <c r="C20" s="158" t="s">
        <v>66</v>
      </c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85"/>
      <c r="C21" s="167" t="s">
        <v>142</v>
      </c>
      <c r="D21" s="168">
        <v>2</v>
      </c>
      <c r="E21" s="169">
        <v>1</v>
      </c>
      <c r="F21" s="170">
        <v>1</v>
      </c>
      <c r="G21" s="171">
        <v>0</v>
      </c>
      <c r="H21" s="170">
        <v>0</v>
      </c>
      <c r="I21" s="171">
        <v>0</v>
      </c>
      <c r="J21" s="170">
        <v>1</v>
      </c>
      <c r="K21" s="171">
        <v>0</v>
      </c>
      <c r="L21" s="172">
        <v>0</v>
      </c>
      <c r="M21" s="169">
        <v>1</v>
      </c>
      <c r="N21" s="170">
        <v>1</v>
      </c>
      <c r="O21" s="171">
        <v>1</v>
      </c>
      <c r="P21" s="170">
        <v>1</v>
      </c>
      <c r="Q21" s="171">
        <v>0</v>
      </c>
      <c r="R21" s="170">
        <v>1</v>
      </c>
      <c r="S21" s="171">
        <v>0</v>
      </c>
      <c r="T21" s="170">
        <v>0</v>
      </c>
      <c r="U21" s="173">
        <v>1</v>
      </c>
      <c r="V21" s="174">
        <v>1</v>
      </c>
      <c r="W21" s="171">
        <v>0</v>
      </c>
      <c r="X21" s="170">
        <v>0</v>
      </c>
      <c r="Y21" s="171">
        <v>0</v>
      </c>
      <c r="Z21" s="170">
        <v>0</v>
      </c>
      <c r="AA21" s="173">
        <v>0</v>
      </c>
      <c r="AB21" s="65">
        <f t="shared" si="2"/>
        <v>10</v>
      </c>
      <c r="AC21" s="69" t="str">
        <f t="shared" si="3"/>
        <v>"2"</v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85"/>
      <c r="C22" s="167" t="s">
        <v>142</v>
      </c>
      <c r="D22" s="168">
        <v>3</v>
      </c>
      <c r="E22" s="169">
        <v>1</v>
      </c>
      <c r="F22" s="170">
        <v>1</v>
      </c>
      <c r="G22" s="171">
        <v>1</v>
      </c>
      <c r="H22" s="170">
        <v>1</v>
      </c>
      <c r="I22" s="171">
        <v>1</v>
      </c>
      <c r="J22" s="170">
        <v>1</v>
      </c>
      <c r="K22" s="171">
        <v>0</v>
      </c>
      <c r="L22" s="172">
        <v>1</v>
      </c>
      <c r="M22" s="169">
        <v>1</v>
      </c>
      <c r="N22" s="170">
        <v>0</v>
      </c>
      <c r="O22" s="171">
        <v>1</v>
      </c>
      <c r="P22" s="170">
        <v>1</v>
      </c>
      <c r="Q22" s="171">
        <v>1</v>
      </c>
      <c r="R22" s="170">
        <v>0</v>
      </c>
      <c r="S22" s="171">
        <v>1</v>
      </c>
      <c r="T22" s="170">
        <v>0</v>
      </c>
      <c r="U22" s="173">
        <v>0</v>
      </c>
      <c r="V22" s="174">
        <v>0</v>
      </c>
      <c r="W22" s="171">
        <v>0</v>
      </c>
      <c r="X22" s="170">
        <v>0</v>
      </c>
      <c r="Y22" s="171">
        <v>1</v>
      </c>
      <c r="Z22" s="170">
        <v>0</v>
      </c>
      <c r="AA22" s="173">
        <v>0</v>
      </c>
      <c r="AB22" s="65">
        <f t="shared" si="2"/>
        <v>13</v>
      </c>
      <c r="AC22" s="69" t="str">
        <f t="shared" si="3"/>
        <v>"3"</v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85"/>
      <c r="C23" s="167" t="s">
        <v>66</v>
      </c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85"/>
      <c r="C24" s="176" t="s">
        <v>66</v>
      </c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85"/>
      <c r="C25" s="158" t="s">
        <v>66</v>
      </c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85"/>
      <c r="C26" s="167" t="s">
        <v>142</v>
      </c>
      <c r="D26" s="168">
        <v>4</v>
      </c>
      <c r="E26" s="169">
        <v>0</v>
      </c>
      <c r="F26" s="170">
        <v>0</v>
      </c>
      <c r="G26" s="171">
        <v>0</v>
      </c>
      <c r="H26" s="170">
        <v>1</v>
      </c>
      <c r="I26" s="171">
        <v>1</v>
      </c>
      <c r="J26" s="170">
        <v>1</v>
      </c>
      <c r="K26" s="171">
        <v>1</v>
      </c>
      <c r="L26" s="172">
        <v>0</v>
      </c>
      <c r="M26" s="169">
        <v>1</v>
      </c>
      <c r="N26" s="170">
        <v>1</v>
      </c>
      <c r="O26" s="171">
        <v>1</v>
      </c>
      <c r="P26" s="170">
        <v>1</v>
      </c>
      <c r="Q26" s="171">
        <v>1</v>
      </c>
      <c r="R26" s="170">
        <v>1</v>
      </c>
      <c r="S26" s="171">
        <v>1</v>
      </c>
      <c r="T26" s="170">
        <v>1</v>
      </c>
      <c r="U26" s="173">
        <v>1</v>
      </c>
      <c r="V26" s="174">
        <v>1</v>
      </c>
      <c r="W26" s="171">
        <v>1</v>
      </c>
      <c r="X26" s="170">
        <v>0</v>
      </c>
      <c r="Y26" s="171">
        <v>0</v>
      </c>
      <c r="Z26" s="170">
        <v>1</v>
      </c>
      <c r="AA26" s="173">
        <v>0</v>
      </c>
      <c r="AB26" s="65">
        <f t="shared" si="2"/>
        <v>16</v>
      </c>
      <c r="AC26" s="69" t="str">
        <f t="shared" si="3"/>
        <v>"3"</v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85"/>
      <c r="C27" s="167" t="s">
        <v>66</v>
      </c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85"/>
      <c r="C28" s="167" t="s">
        <v>142</v>
      </c>
      <c r="D28" s="168">
        <v>3</v>
      </c>
      <c r="E28" s="169">
        <v>1</v>
      </c>
      <c r="F28" s="170">
        <v>1</v>
      </c>
      <c r="G28" s="171">
        <v>1</v>
      </c>
      <c r="H28" s="170">
        <v>1</v>
      </c>
      <c r="I28" s="171">
        <v>1</v>
      </c>
      <c r="J28" s="170">
        <v>1</v>
      </c>
      <c r="K28" s="171">
        <v>0</v>
      </c>
      <c r="L28" s="172">
        <v>1</v>
      </c>
      <c r="M28" s="169">
        <v>1</v>
      </c>
      <c r="N28" s="170">
        <v>1</v>
      </c>
      <c r="O28" s="171">
        <v>1</v>
      </c>
      <c r="P28" s="170">
        <v>1</v>
      </c>
      <c r="Q28" s="171">
        <v>0</v>
      </c>
      <c r="R28" s="170">
        <v>0</v>
      </c>
      <c r="S28" s="171">
        <v>0</v>
      </c>
      <c r="T28" s="170">
        <v>0</v>
      </c>
      <c r="U28" s="173">
        <v>0</v>
      </c>
      <c r="V28" s="174">
        <v>0</v>
      </c>
      <c r="W28" s="171">
        <v>0</v>
      </c>
      <c r="X28" s="170">
        <v>0</v>
      </c>
      <c r="Y28" s="171">
        <v>0</v>
      </c>
      <c r="Z28" s="170">
        <v>0</v>
      </c>
      <c r="AA28" s="173">
        <v>0</v>
      </c>
      <c r="AB28" s="65">
        <f t="shared" si="2"/>
        <v>11</v>
      </c>
      <c r="AC28" s="69" t="str">
        <f t="shared" si="3"/>
        <v>"2"</v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85"/>
      <c r="C29" s="176" t="s">
        <v>66</v>
      </c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85"/>
      <c r="C30" s="158" t="s">
        <v>66</v>
      </c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85"/>
      <c r="C31" s="167" t="s">
        <v>66</v>
      </c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85"/>
      <c r="C32" s="167" t="s">
        <v>66</v>
      </c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85"/>
      <c r="C33" s="167" t="s">
        <v>142</v>
      </c>
      <c r="D33" s="168">
        <v>4</v>
      </c>
      <c r="E33" s="169">
        <v>1</v>
      </c>
      <c r="F33" s="170">
        <v>1</v>
      </c>
      <c r="G33" s="171">
        <v>1</v>
      </c>
      <c r="H33" s="170">
        <v>1</v>
      </c>
      <c r="I33" s="171">
        <v>1</v>
      </c>
      <c r="J33" s="170">
        <v>1</v>
      </c>
      <c r="K33" s="171">
        <v>0</v>
      </c>
      <c r="L33" s="172">
        <v>1</v>
      </c>
      <c r="M33" s="169">
        <v>1</v>
      </c>
      <c r="N33" s="170">
        <v>0</v>
      </c>
      <c r="O33" s="171">
        <v>1</v>
      </c>
      <c r="P33" s="170">
        <v>1</v>
      </c>
      <c r="Q33" s="171">
        <v>1</v>
      </c>
      <c r="R33" s="170">
        <v>1</v>
      </c>
      <c r="S33" s="171">
        <v>0</v>
      </c>
      <c r="T33" s="170">
        <v>1</v>
      </c>
      <c r="U33" s="173">
        <v>1</v>
      </c>
      <c r="V33" s="174">
        <v>0</v>
      </c>
      <c r="W33" s="171">
        <v>1</v>
      </c>
      <c r="X33" s="170">
        <v>0</v>
      </c>
      <c r="Y33" s="171">
        <v>0</v>
      </c>
      <c r="Z33" s="170">
        <v>0</v>
      </c>
      <c r="AA33" s="173">
        <v>1</v>
      </c>
      <c r="AB33" s="65">
        <f t="shared" si="2"/>
        <v>16</v>
      </c>
      <c r="AC33" s="69" t="str">
        <f t="shared" si="3"/>
        <v>"3"</v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85"/>
      <c r="C34" s="176" t="s">
        <v>66</v>
      </c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85"/>
      <c r="C35" s="158" t="s">
        <v>66</v>
      </c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85"/>
      <c r="C36" s="167" t="s">
        <v>66</v>
      </c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85"/>
      <c r="C37" s="167" t="s">
        <v>142</v>
      </c>
      <c r="D37" s="168">
        <v>2</v>
      </c>
      <c r="E37" s="169">
        <v>1</v>
      </c>
      <c r="F37" s="170">
        <v>1</v>
      </c>
      <c r="G37" s="171">
        <v>1</v>
      </c>
      <c r="H37" s="170">
        <v>1</v>
      </c>
      <c r="I37" s="171">
        <v>1</v>
      </c>
      <c r="J37" s="170">
        <v>1</v>
      </c>
      <c r="K37" s="171">
        <v>1</v>
      </c>
      <c r="L37" s="172">
        <v>0</v>
      </c>
      <c r="M37" s="169">
        <v>1</v>
      </c>
      <c r="N37" s="170">
        <v>1</v>
      </c>
      <c r="O37" s="171">
        <v>1</v>
      </c>
      <c r="P37" s="170">
        <v>0</v>
      </c>
      <c r="Q37" s="171">
        <v>1</v>
      </c>
      <c r="R37" s="170">
        <v>1</v>
      </c>
      <c r="S37" s="171">
        <v>1</v>
      </c>
      <c r="T37" s="170">
        <v>1</v>
      </c>
      <c r="U37" s="173">
        <v>1</v>
      </c>
      <c r="V37" s="174">
        <v>0</v>
      </c>
      <c r="W37" s="171">
        <v>0</v>
      </c>
      <c r="X37" s="170">
        <v>0</v>
      </c>
      <c r="Y37" s="171">
        <v>0</v>
      </c>
      <c r="Z37" s="170">
        <v>0</v>
      </c>
      <c r="AA37" s="173">
        <v>0</v>
      </c>
      <c r="AB37" s="65">
        <f t="shared" si="2"/>
        <v>15</v>
      </c>
      <c r="AC37" s="69" t="str">
        <f t="shared" si="3"/>
        <v>"3"</v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85"/>
      <c r="C38" s="167" t="s">
        <v>142</v>
      </c>
      <c r="D38" s="168">
        <v>4</v>
      </c>
      <c r="E38" s="169">
        <v>0</v>
      </c>
      <c r="F38" s="170">
        <v>1</v>
      </c>
      <c r="G38" s="171">
        <v>0</v>
      </c>
      <c r="H38" s="170">
        <v>1</v>
      </c>
      <c r="I38" s="171">
        <v>1</v>
      </c>
      <c r="J38" s="170">
        <v>0</v>
      </c>
      <c r="K38" s="171">
        <v>0</v>
      </c>
      <c r="L38" s="172">
        <v>1</v>
      </c>
      <c r="M38" s="169">
        <v>1</v>
      </c>
      <c r="N38" s="170">
        <v>1</v>
      </c>
      <c r="O38" s="171">
        <v>1</v>
      </c>
      <c r="P38" s="170">
        <v>1</v>
      </c>
      <c r="Q38" s="171">
        <v>1</v>
      </c>
      <c r="R38" s="170">
        <v>1</v>
      </c>
      <c r="S38" s="171">
        <v>1</v>
      </c>
      <c r="T38" s="170">
        <v>1</v>
      </c>
      <c r="U38" s="173">
        <v>1</v>
      </c>
      <c r="V38" s="174">
        <v>0</v>
      </c>
      <c r="W38" s="171">
        <v>0</v>
      </c>
      <c r="X38" s="170">
        <v>1</v>
      </c>
      <c r="Y38" s="171">
        <v>0</v>
      </c>
      <c r="Z38" s="170">
        <v>0</v>
      </c>
      <c r="AA38" s="173">
        <v>0</v>
      </c>
      <c r="AB38" s="65">
        <f t="shared" si="2"/>
        <v>14</v>
      </c>
      <c r="AC38" s="69" t="str">
        <f t="shared" si="3"/>
        <v>"3"</v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85"/>
      <c r="C39" s="176" t="s">
        <v>66</v>
      </c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85"/>
      <c r="C40" s="158" t="s">
        <v>142</v>
      </c>
      <c r="D40" s="159" t="s">
        <v>143</v>
      </c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87"/>
      <c r="C41" s="167" t="s">
        <v>66</v>
      </c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86"/>
      <c r="C42" s="167" t="s">
        <v>66</v>
      </c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58" priority="1" stopIfTrue="1">
      <formula>E15&gt;E$11</formula>
    </cfRule>
  </conditionalFormatting>
  <conditionalFormatting sqref="Z1 AB1 D6 E5">
    <cfRule type="containsBlanks" dxfId="157" priority="2" stopIfTrue="1">
      <formula>LEN(TRIM(Z1))=0</formula>
    </cfRule>
  </conditionalFormatting>
  <conditionalFormatting sqref="C15:C54">
    <cfRule type="expression" dxfId="156" priority="3">
      <formula>AND(SUM($D15:$AA15)&lt;&gt;0,$C15="")</formula>
    </cfRule>
  </conditionalFormatting>
  <conditionalFormatting sqref="D15:AA54">
    <cfRule type="expression" dxfId="155" priority="4" stopIfTrue="1">
      <formula>AND($B15&lt;&gt;"",$C15="да",$D15="")</formula>
    </cfRule>
  </conditionalFormatting>
  <conditionalFormatting sqref="D15:AA54">
    <cfRule type="expression" dxfId="154" priority="5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abSelected="1" topLeftCell="A11" zoomScale="80" zoomScaleNormal="80" workbookViewId="0">
      <selection activeCell="B15" sqref="B15:B42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 ht="3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 t="s">
        <v>140</v>
      </c>
      <c r="AA1" s="2" t="s">
        <v>2</v>
      </c>
      <c r="AB1" s="156" t="s">
        <v>139</v>
      </c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 t="s">
        <v>141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 t="s">
        <v>6</v>
      </c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8">
        <v>1</v>
      </c>
      <c r="F11" s="18">
        <v>1</v>
      </c>
      <c r="G11" s="18">
        <v>1</v>
      </c>
      <c r="H11" s="18">
        <v>1</v>
      </c>
      <c r="I11" s="18">
        <v>1</v>
      </c>
      <c r="J11" s="18">
        <v>1</v>
      </c>
      <c r="K11" s="18">
        <v>1</v>
      </c>
      <c r="L11" s="18">
        <v>1</v>
      </c>
      <c r="M11" s="18">
        <v>1</v>
      </c>
      <c r="N11" s="18">
        <v>1</v>
      </c>
      <c r="O11" s="18">
        <v>1</v>
      </c>
      <c r="P11" s="18">
        <v>1</v>
      </c>
      <c r="Q11" s="18">
        <v>1</v>
      </c>
      <c r="R11" s="18">
        <v>1</v>
      </c>
      <c r="S11" s="18">
        <v>1</v>
      </c>
      <c r="T11" s="18">
        <v>1</v>
      </c>
      <c r="U11" s="18">
        <v>1</v>
      </c>
      <c r="V11" s="18">
        <v>1</v>
      </c>
      <c r="W11" s="18">
        <v>1</v>
      </c>
      <c r="X11" s="18">
        <v>1</v>
      </c>
      <c r="Y11" s="18">
        <v>1</v>
      </c>
      <c r="Z11" s="18">
        <v>1</v>
      </c>
      <c r="AA11" s="18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>
        <f t="shared" ref="E12:AA12" si="0">IF(COUNTIF($D$15:$D$54,"&gt;0")=0,"",SUMIFS(E$15:E$54,$D$15:$D$54,"&gt;0")/COUNTIF($D$15:$D$54,"&gt;0"))</f>
        <v>0.875</v>
      </c>
      <c r="F12" s="20">
        <f t="shared" si="0"/>
        <v>0.875</v>
      </c>
      <c r="G12" s="20">
        <f t="shared" si="0"/>
        <v>0.875</v>
      </c>
      <c r="H12" s="20">
        <f t="shared" si="0"/>
        <v>0.875</v>
      </c>
      <c r="I12" s="20">
        <f t="shared" si="0"/>
        <v>0.75</v>
      </c>
      <c r="J12" s="20">
        <f t="shared" si="0"/>
        <v>0.75</v>
      </c>
      <c r="K12" s="20">
        <f t="shared" si="0"/>
        <v>0.75</v>
      </c>
      <c r="L12" s="20">
        <f t="shared" si="0"/>
        <v>0.875</v>
      </c>
      <c r="M12" s="20">
        <f t="shared" si="0"/>
        <v>0.875</v>
      </c>
      <c r="N12" s="20">
        <f t="shared" si="0"/>
        <v>0.625</v>
      </c>
      <c r="O12" s="20">
        <f t="shared" si="0"/>
        <v>0.875</v>
      </c>
      <c r="P12" s="20">
        <f t="shared" si="0"/>
        <v>0.5</v>
      </c>
      <c r="Q12" s="20">
        <f t="shared" si="0"/>
        <v>0.625</v>
      </c>
      <c r="R12" s="20">
        <f t="shared" si="0"/>
        <v>0.625</v>
      </c>
      <c r="S12" s="20">
        <f t="shared" si="0"/>
        <v>0.375</v>
      </c>
      <c r="T12" s="20">
        <f t="shared" si="0"/>
        <v>0.5</v>
      </c>
      <c r="U12" s="20">
        <f t="shared" si="0"/>
        <v>0.75</v>
      </c>
      <c r="V12" s="20">
        <f t="shared" si="0"/>
        <v>0.25</v>
      </c>
      <c r="W12" s="20">
        <f t="shared" si="0"/>
        <v>0.5</v>
      </c>
      <c r="X12" s="20">
        <f t="shared" si="0"/>
        <v>0.5</v>
      </c>
      <c r="Y12" s="20">
        <f t="shared" si="0"/>
        <v>0.375</v>
      </c>
      <c r="Z12" s="20">
        <f t="shared" si="0"/>
        <v>0.625</v>
      </c>
      <c r="AA12" s="20">
        <f t="shared" si="0"/>
        <v>0.375</v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>
        <f t="shared" ref="E13:AA13" si="1">IF(COUNTIF($D$15:$D$54,"&gt;0")=0,"",E12/E11)</f>
        <v>0.875</v>
      </c>
      <c r="F13" s="23">
        <f t="shared" si="1"/>
        <v>0.875</v>
      </c>
      <c r="G13" s="23">
        <f t="shared" si="1"/>
        <v>0.875</v>
      </c>
      <c r="H13" s="23">
        <f t="shared" si="1"/>
        <v>0.875</v>
      </c>
      <c r="I13" s="23">
        <f t="shared" si="1"/>
        <v>0.75</v>
      </c>
      <c r="J13" s="23">
        <f t="shared" si="1"/>
        <v>0.75</v>
      </c>
      <c r="K13" s="23">
        <f t="shared" si="1"/>
        <v>0.75</v>
      </c>
      <c r="L13" s="23">
        <f t="shared" si="1"/>
        <v>0.875</v>
      </c>
      <c r="M13" s="23">
        <f t="shared" si="1"/>
        <v>0.875</v>
      </c>
      <c r="N13" s="23">
        <f t="shared" si="1"/>
        <v>0.625</v>
      </c>
      <c r="O13" s="23">
        <f t="shared" si="1"/>
        <v>0.875</v>
      </c>
      <c r="P13" s="23">
        <f t="shared" si="1"/>
        <v>0.5</v>
      </c>
      <c r="Q13" s="23">
        <f t="shared" si="1"/>
        <v>0.625</v>
      </c>
      <c r="R13" s="23">
        <f t="shared" si="1"/>
        <v>0.625</v>
      </c>
      <c r="S13" s="23">
        <f t="shared" si="1"/>
        <v>0.375</v>
      </c>
      <c r="T13" s="23">
        <f t="shared" si="1"/>
        <v>0.5</v>
      </c>
      <c r="U13" s="23">
        <f t="shared" si="1"/>
        <v>0.75</v>
      </c>
      <c r="V13" s="23">
        <f t="shared" si="1"/>
        <v>0.25</v>
      </c>
      <c r="W13" s="23">
        <f t="shared" si="1"/>
        <v>0.5</v>
      </c>
      <c r="X13" s="23">
        <f t="shared" si="1"/>
        <v>0.5</v>
      </c>
      <c r="Y13" s="23">
        <f t="shared" si="1"/>
        <v>0.375</v>
      </c>
      <c r="Z13" s="23">
        <f t="shared" si="1"/>
        <v>0.625</v>
      </c>
      <c r="AA13" s="23">
        <f t="shared" si="1"/>
        <v>0.375</v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84"/>
      <c r="C15" s="158" t="s">
        <v>142</v>
      </c>
      <c r="D15" s="159" t="s">
        <v>143</v>
      </c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85"/>
      <c r="C16" s="167" t="s">
        <v>66</v>
      </c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86"/>
      <c r="C17" s="167" t="s">
        <v>66</v>
      </c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85"/>
      <c r="C18" s="167" t="s">
        <v>142</v>
      </c>
      <c r="D18" s="168">
        <v>3</v>
      </c>
      <c r="E18" s="169">
        <v>1</v>
      </c>
      <c r="F18" s="170">
        <v>1</v>
      </c>
      <c r="G18" s="171">
        <v>1</v>
      </c>
      <c r="H18" s="170">
        <v>1</v>
      </c>
      <c r="I18" s="171">
        <v>1</v>
      </c>
      <c r="J18" s="170">
        <v>1</v>
      </c>
      <c r="K18" s="171">
        <v>0</v>
      </c>
      <c r="L18" s="172">
        <v>0</v>
      </c>
      <c r="M18" s="169">
        <v>1</v>
      </c>
      <c r="N18" s="170">
        <v>0</v>
      </c>
      <c r="O18" s="171">
        <v>1</v>
      </c>
      <c r="P18" s="170">
        <v>1</v>
      </c>
      <c r="Q18" s="171">
        <v>0</v>
      </c>
      <c r="R18" s="170">
        <v>0</v>
      </c>
      <c r="S18" s="171">
        <v>1</v>
      </c>
      <c r="T18" s="170">
        <v>0</v>
      </c>
      <c r="U18" s="173">
        <v>1</v>
      </c>
      <c r="V18" s="174">
        <v>0</v>
      </c>
      <c r="W18" s="171">
        <v>1</v>
      </c>
      <c r="X18" s="170">
        <v>1</v>
      </c>
      <c r="Y18" s="171">
        <v>1</v>
      </c>
      <c r="Z18" s="170">
        <v>1</v>
      </c>
      <c r="AA18" s="173">
        <v>0</v>
      </c>
      <c r="AB18" s="65">
        <f t="shared" si="2"/>
        <v>15</v>
      </c>
      <c r="AC18" s="69" t="str">
        <f t="shared" si="3"/>
        <v>"3"</v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85"/>
      <c r="C19" s="176" t="s">
        <v>66</v>
      </c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85"/>
      <c r="C20" s="158" t="s">
        <v>66</v>
      </c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85"/>
      <c r="C21" s="167" t="s">
        <v>66</v>
      </c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85"/>
      <c r="C22" s="167" t="s">
        <v>142</v>
      </c>
      <c r="D22" s="168" t="s">
        <v>143</v>
      </c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85"/>
      <c r="C23" s="167" t="s">
        <v>66</v>
      </c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85"/>
      <c r="C24" s="176" t="s">
        <v>66</v>
      </c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85"/>
      <c r="C25" s="158" t="s">
        <v>66</v>
      </c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85"/>
      <c r="C26" s="167" t="s">
        <v>142</v>
      </c>
      <c r="D26" s="168">
        <v>4</v>
      </c>
      <c r="E26" s="169">
        <v>0</v>
      </c>
      <c r="F26" s="170">
        <v>0</v>
      </c>
      <c r="G26" s="171">
        <v>0</v>
      </c>
      <c r="H26" s="170">
        <v>1</v>
      </c>
      <c r="I26" s="171">
        <v>0</v>
      </c>
      <c r="J26" s="170">
        <v>1</v>
      </c>
      <c r="K26" s="171">
        <v>0</v>
      </c>
      <c r="L26" s="172">
        <v>1</v>
      </c>
      <c r="M26" s="169">
        <v>1</v>
      </c>
      <c r="N26" s="170">
        <v>1</v>
      </c>
      <c r="O26" s="171">
        <v>1</v>
      </c>
      <c r="P26" s="170">
        <v>0</v>
      </c>
      <c r="Q26" s="171">
        <v>1</v>
      </c>
      <c r="R26" s="170">
        <v>1</v>
      </c>
      <c r="S26" s="171">
        <v>0</v>
      </c>
      <c r="T26" s="170">
        <v>0</v>
      </c>
      <c r="U26" s="173">
        <v>1</v>
      </c>
      <c r="V26" s="174">
        <v>0</v>
      </c>
      <c r="W26" s="171">
        <v>1</v>
      </c>
      <c r="X26" s="170">
        <v>1</v>
      </c>
      <c r="Y26" s="171">
        <v>0</v>
      </c>
      <c r="Z26" s="170">
        <v>1</v>
      </c>
      <c r="AA26" s="173">
        <v>0</v>
      </c>
      <c r="AB26" s="65">
        <f t="shared" si="2"/>
        <v>12</v>
      </c>
      <c r="AC26" s="69" t="str">
        <f t="shared" si="3"/>
        <v>"3"</v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85"/>
      <c r="C27" s="167" t="s">
        <v>142</v>
      </c>
      <c r="D27" s="168">
        <v>2</v>
      </c>
      <c r="E27" s="169">
        <v>1</v>
      </c>
      <c r="F27" s="170">
        <v>1</v>
      </c>
      <c r="G27" s="171">
        <v>1</v>
      </c>
      <c r="H27" s="170">
        <v>1</v>
      </c>
      <c r="I27" s="171">
        <v>1</v>
      </c>
      <c r="J27" s="170">
        <v>1</v>
      </c>
      <c r="K27" s="171">
        <v>1</v>
      </c>
      <c r="L27" s="172">
        <v>1</v>
      </c>
      <c r="M27" s="169">
        <v>1</v>
      </c>
      <c r="N27" s="170">
        <v>1</v>
      </c>
      <c r="O27" s="171">
        <v>1</v>
      </c>
      <c r="P27" s="170">
        <v>1</v>
      </c>
      <c r="Q27" s="171">
        <v>1</v>
      </c>
      <c r="R27" s="170">
        <v>1</v>
      </c>
      <c r="S27" s="171">
        <v>1</v>
      </c>
      <c r="T27" s="170">
        <v>1</v>
      </c>
      <c r="U27" s="173">
        <v>1</v>
      </c>
      <c r="V27" s="174">
        <v>1</v>
      </c>
      <c r="W27" s="171">
        <v>1</v>
      </c>
      <c r="X27" s="170">
        <v>1</v>
      </c>
      <c r="Y27" s="171">
        <v>1</v>
      </c>
      <c r="Z27" s="170">
        <v>1</v>
      </c>
      <c r="AA27" s="173">
        <v>1</v>
      </c>
      <c r="AB27" s="65">
        <f t="shared" si="2"/>
        <v>23</v>
      </c>
      <c r="AC27" s="69" t="str">
        <f t="shared" si="3"/>
        <v>"5"</v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85"/>
      <c r="C28" s="167" t="s">
        <v>66</v>
      </c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85"/>
      <c r="C29" s="176" t="s">
        <v>66</v>
      </c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85"/>
      <c r="C30" s="158" t="s">
        <v>66</v>
      </c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85"/>
      <c r="C31" s="167" t="s">
        <v>142</v>
      </c>
      <c r="D31" s="168">
        <v>1</v>
      </c>
      <c r="E31" s="169">
        <v>1</v>
      </c>
      <c r="F31" s="170">
        <v>1</v>
      </c>
      <c r="G31" s="171">
        <v>1</v>
      </c>
      <c r="H31" s="170">
        <v>0</v>
      </c>
      <c r="I31" s="171">
        <v>0</v>
      </c>
      <c r="J31" s="170">
        <v>0</v>
      </c>
      <c r="K31" s="171">
        <v>1</v>
      </c>
      <c r="L31" s="172">
        <v>1</v>
      </c>
      <c r="M31" s="169">
        <v>1</v>
      </c>
      <c r="N31" s="170">
        <v>1</v>
      </c>
      <c r="O31" s="171">
        <v>1</v>
      </c>
      <c r="P31" s="170">
        <v>1</v>
      </c>
      <c r="Q31" s="171">
        <v>1</v>
      </c>
      <c r="R31" s="170">
        <v>1</v>
      </c>
      <c r="S31" s="171">
        <v>0</v>
      </c>
      <c r="T31" s="170">
        <v>1</v>
      </c>
      <c r="U31" s="173">
        <v>1</v>
      </c>
      <c r="V31" s="174">
        <v>0</v>
      </c>
      <c r="W31" s="171">
        <v>0</v>
      </c>
      <c r="X31" s="170">
        <v>0</v>
      </c>
      <c r="Y31" s="171">
        <v>0</v>
      </c>
      <c r="Z31" s="170">
        <v>0</v>
      </c>
      <c r="AA31" s="173">
        <v>0</v>
      </c>
      <c r="AB31" s="65">
        <f t="shared" si="2"/>
        <v>13</v>
      </c>
      <c r="AC31" s="69" t="str">
        <f t="shared" si="3"/>
        <v>"3"</v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86"/>
      <c r="C32" s="167" t="s">
        <v>66</v>
      </c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85"/>
      <c r="C33" s="167" t="s">
        <v>142</v>
      </c>
      <c r="D33" s="168">
        <v>1</v>
      </c>
      <c r="E33" s="169">
        <v>1</v>
      </c>
      <c r="F33" s="170">
        <v>1</v>
      </c>
      <c r="G33" s="171">
        <v>1</v>
      </c>
      <c r="H33" s="170">
        <v>1</v>
      </c>
      <c r="I33" s="171">
        <v>1</v>
      </c>
      <c r="J33" s="170">
        <v>1</v>
      </c>
      <c r="K33" s="171">
        <v>1</v>
      </c>
      <c r="L33" s="172">
        <v>1</v>
      </c>
      <c r="M33" s="169">
        <v>0</v>
      </c>
      <c r="N33" s="170">
        <v>1</v>
      </c>
      <c r="O33" s="171">
        <v>1</v>
      </c>
      <c r="P33" s="170">
        <v>0</v>
      </c>
      <c r="Q33" s="171">
        <v>1</v>
      </c>
      <c r="R33" s="170">
        <v>0</v>
      </c>
      <c r="S33" s="171">
        <v>0</v>
      </c>
      <c r="T33" s="170">
        <v>1</v>
      </c>
      <c r="U33" s="173">
        <v>0</v>
      </c>
      <c r="V33" s="174">
        <v>0</v>
      </c>
      <c r="W33" s="171">
        <v>0</v>
      </c>
      <c r="X33" s="170">
        <v>0</v>
      </c>
      <c r="Y33" s="171">
        <v>0</v>
      </c>
      <c r="Z33" s="170">
        <v>0</v>
      </c>
      <c r="AA33" s="173">
        <v>0</v>
      </c>
      <c r="AB33" s="65">
        <f t="shared" si="2"/>
        <v>12</v>
      </c>
      <c r="AC33" s="69" t="str">
        <f t="shared" si="3"/>
        <v>"3"</v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86"/>
      <c r="C34" s="176" t="s">
        <v>66</v>
      </c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85"/>
      <c r="C35" s="158" t="s">
        <v>142</v>
      </c>
      <c r="D35" s="159">
        <v>1</v>
      </c>
      <c r="E35" s="160">
        <v>1</v>
      </c>
      <c r="F35" s="161">
        <v>1</v>
      </c>
      <c r="G35" s="162">
        <v>1</v>
      </c>
      <c r="H35" s="161">
        <v>1</v>
      </c>
      <c r="I35" s="162">
        <v>1</v>
      </c>
      <c r="J35" s="161">
        <v>0</v>
      </c>
      <c r="K35" s="162">
        <v>1</v>
      </c>
      <c r="L35" s="163">
        <v>1</v>
      </c>
      <c r="M35" s="160">
        <v>1</v>
      </c>
      <c r="N35" s="161">
        <v>1</v>
      </c>
      <c r="O35" s="162">
        <v>1</v>
      </c>
      <c r="P35" s="161">
        <v>1</v>
      </c>
      <c r="Q35" s="162">
        <v>1</v>
      </c>
      <c r="R35" s="161">
        <v>1</v>
      </c>
      <c r="S35" s="162">
        <v>0</v>
      </c>
      <c r="T35" s="161">
        <v>1</v>
      </c>
      <c r="U35" s="164">
        <v>1</v>
      </c>
      <c r="V35" s="165">
        <v>0</v>
      </c>
      <c r="W35" s="162">
        <v>0</v>
      </c>
      <c r="X35" s="161">
        <v>0</v>
      </c>
      <c r="Y35" s="162">
        <v>1</v>
      </c>
      <c r="Z35" s="161">
        <v>1</v>
      </c>
      <c r="AA35" s="164">
        <v>1</v>
      </c>
      <c r="AB35" s="47">
        <f t="shared" si="2"/>
        <v>18</v>
      </c>
      <c r="AC35" s="49" t="str">
        <f t="shared" si="3"/>
        <v>"4"</v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85"/>
      <c r="C36" s="167" t="s">
        <v>66</v>
      </c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85"/>
      <c r="C37" s="167" t="s">
        <v>66</v>
      </c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85"/>
      <c r="C38" s="167" t="s">
        <v>142</v>
      </c>
      <c r="D38" s="168">
        <v>1</v>
      </c>
      <c r="E38" s="169">
        <v>1</v>
      </c>
      <c r="F38" s="170">
        <v>1</v>
      </c>
      <c r="G38" s="171">
        <v>1</v>
      </c>
      <c r="H38" s="170">
        <v>1</v>
      </c>
      <c r="I38" s="171">
        <v>1</v>
      </c>
      <c r="J38" s="170">
        <v>1</v>
      </c>
      <c r="K38" s="171">
        <v>1</v>
      </c>
      <c r="L38" s="172">
        <v>1</v>
      </c>
      <c r="M38" s="169">
        <v>1</v>
      </c>
      <c r="N38" s="170">
        <v>0</v>
      </c>
      <c r="O38" s="171">
        <v>0</v>
      </c>
      <c r="P38" s="170">
        <v>0</v>
      </c>
      <c r="Q38" s="171">
        <v>0</v>
      </c>
      <c r="R38" s="170">
        <v>0</v>
      </c>
      <c r="S38" s="171">
        <v>0</v>
      </c>
      <c r="T38" s="170">
        <v>0</v>
      </c>
      <c r="U38" s="173">
        <v>0</v>
      </c>
      <c r="V38" s="174">
        <v>0</v>
      </c>
      <c r="W38" s="171">
        <v>0</v>
      </c>
      <c r="X38" s="170">
        <v>0</v>
      </c>
      <c r="Y38" s="171">
        <v>0</v>
      </c>
      <c r="Z38" s="170">
        <v>0</v>
      </c>
      <c r="AA38" s="173">
        <v>0</v>
      </c>
      <c r="AB38" s="65">
        <f t="shared" si="2"/>
        <v>9</v>
      </c>
      <c r="AC38" s="69" t="str">
        <f t="shared" si="3"/>
        <v>"2"</v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85"/>
      <c r="C39" s="176" t="s">
        <v>66</v>
      </c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85"/>
      <c r="C40" s="158" t="s">
        <v>66</v>
      </c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85"/>
      <c r="C41" s="167" t="s">
        <v>66</v>
      </c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85"/>
      <c r="C42" s="167" t="s">
        <v>142</v>
      </c>
      <c r="D42" s="168">
        <v>2</v>
      </c>
      <c r="E42" s="169">
        <v>1</v>
      </c>
      <c r="F42" s="170">
        <v>1</v>
      </c>
      <c r="G42" s="171">
        <v>1</v>
      </c>
      <c r="H42" s="170">
        <v>1</v>
      </c>
      <c r="I42" s="171">
        <v>1</v>
      </c>
      <c r="J42" s="170">
        <v>1</v>
      </c>
      <c r="K42" s="171">
        <v>1</v>
      </c>
      <c r="L42" s="172">
        <v>1</v>
      </c>
      <c r="M42" s="169">
        <v>1</v>
      </c>
      <c r="N42" s="170">
        <v>0</v>
      </c>
      <c r="O42" s="171">
        <v>1</v>
      </c>
      <c r="P42" s="170">
        <v>0</v>
      </c>
      <c r="Q42" s="171">
        <v>0</v>
      </c>
      <c r="R42" s="170">
        <v>1</v>
      </c>
      <c r="S42" s="171">
        <v>1</v>
      </c>
      <c r="T42" s="170">
        <v>0</v>
      </c>
      <c r="U42" s="173">
        <v>1</v>
      </c>
      <c r="V42" s="174">
        <v>1</v>
      </c>
      <c r="W42" s="171">
        <v>1</v>
      </c>
      <c r="X42" s="170">
        <v>1</v>
      </c>
      <c r="Y42" s="171">
        <v>0</v>
      </c>
      <c r="Z42" s="170">
        <v>1</v>
      </c>
      <c r="AA42" s="173">
        <v>1</v>
      </c>
      <c r="AB42" s="65">
        <f t="shared" si="2"/>
        <v>18</v>
      </c>
      <c r="AC42" s="69" t="str">
        <f t="shared" si="3"/>
        <v>"4"</v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53" priority="1" stopIfTrue="1">
      <formula>E15&gt;E$11</formula>
    </cfRule>
  </conditionalFormatting>
  <conditionalFormatting sqref="Z1 AB1 D6 E5">
    <cfRule type="containsBlanks" dxfId="152" priority="2" stopIfTrue="1">
      <formula>LEN(TRIM(Z1))=0</formula>
    </cfRule>
  </conditionalFormatting>
  <conditionalFormatting sqref="C15:C54">
    <cfRule type="expression" dxfId="151" priority="3">
      <formula>AND(SUM($D15:$AA15)&lt;&gt;0,$C15="")</formula>
    </cfRule>
  </conditionalFormatting>
  <conditionalFormatting sqref="D15:AA54">
    <cfRule type="expression" dxfId="150" priority="4" stopIfTrue="1">
      <formula>AND($B15&lt;&gt;"",$C15="да",$D15="")</formula>
    </cfRule>
  </conditionalFormatting>
  <conditionalFormatting sqref="D15:AA54">
    <cfRule type="expression" dxfId="149" priority="5" stopIfTrue="1">
      <formula>AND(SUM($D15)=0,COUNTA($E15:$AA15)&gt;0)</formula>
    </cfRule>
  </conditionalFormatting>
  <conditionalFormatting sqref="E15:AA54">
    <cfRule type="expression" dxfId="148" priority="6" stopIfTrue="1">
      <formula>E15&gt;E$11</formula>
    </cfRule>
  </conditionalFormatting>
  <conditionalFormatting sqref="E15:AA54">
    <cfRule type="expression" dxfId="147" priority="7" stopIfTrue="1">
      <formula>AND($B15&lt;&gt;"",$C15="да",$D15="")</formula>
    </cfRule>
  </conditionalFormatting>
  <conditionalFormatting sqref="E15:AA54">
    <cfRule type="expression" dxfId="146" priority="8" stopIfTrue="1">
      <formula>AND(SUM($D15)=0,COUNTA($E15:$AA15)&gt;0)</formula>
    </cfRule>
  </conditionalFormatting>
  <conditionalFormatting sqref="E15:AA54">
    <cfRule type="expression" dxfId="145" priority="9" stopIfTrue="1">
      <formula>E15&gt;E$11</formula>
    </cfRule>
  </conditionalFormatting>
  <conditionalFormatting sqref="E15:AA54">
    <cfRule type="expression" dxfId="144" priority="10" stopIfTrue="1">
      <formula>AND($B15&lt;&gt;"",$C15="да",$D15="")</formula>
    </cfRule>
  </conditionalFormatting>
  <conditionalFormatting sqref="E15:AA54">
    <cfRule type="expression" dxfId="143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26" workbookViewId="0">
      <selection activeCell="B52" sqref="B52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42" priority="1" stopIfTrue="1">
      <formula>E15&gt;E$11</formula>
    </cfRule>
  </conditionalFormatting>
  <conditionalFormatting sqref="Z1 AB1 D6 E5">
    <cfRule type="containsBlanks" dxfId="141" priority="2" stopIfTrue="1">
      <formula>LEN(TRIM(Z1))=0</formula>
    </cfRule>
  </conditionalFormatting>
  <conditionalFormatting sqref="C15:C54">
    <cfRule type="expression" dxfId="140" priority="3">
      <formula>AND(SUM($D15:$AA15)&lt;&gt;0,$C15="")</formula>
    </cfRule>
  </conditionalFormatting>
  <conditionalFormatting sqref="D15:AA54">
    <cfRule type="expression" dxfId="139" priority="4" stopIfTrue="1">
      <formula>AND($B15&lt;&gt;"",$C15="да",$D15="")</formula>
    </cfRule>
  </conditionalFormatting>
  <conditionalFormatting sqref="D15:AA54">
    <cfRule type="expression" dxfId="138" priority="5" stopIfTrue="1">
      <formula>AND(SUM($D15)=0,COUNTA($E15:$AA15)&gt;0)</formula>
    </cfRule>
  </conditionalFormatting>
  <conditionalFormatting sqref="E15:AA54">
    <cfRule type="expression" dxfId="137" priority="6" stopIfTrue="1">
      <formula>E15&gt;E$11</formula>
    </cfRule>
  </conditionalFormatting>
  <conditionalFormatting sqref="E15:AA54">
    <cfRule type="expression" dxfId="136" priority="7" stopIfTrue="1">
      <formula>AND($B15&lt;&gt;"",$C15="да",$D15="")</formula>
    </cfRule>
  </conditionalFormatting>
  <conditionalFormatting sqref="E15:AA54">
    <cfRule type="expression" dxfId="135" priority="8" stopIfTrue="1">
      <formula>AND(SUM($D15)=0,COUNTA($E15:$AA15)&gt;0)</formula>
    </cfRule>
  </conditionalFormatting>
  <conditionalFormatting sqref="E15:AA54">
    <cfRule type="expression" dxfId="134" priority="9" stopIfTrue="1">
      <formula>E15&gt;E$11</formula>
    </cfRule>
  </conditionalFormatting>
  <conditionalFormatting sqref="E15:AA54">
    <cfRule type="expression" dxfId="133" priority="10" stopIfTrue="1">
      <formula>AND($B15&lt;&gt;"",$C15="да",$D15="")</formula>
    </cfRule>
  </conditionalFormatting>
  <conditionalFormatting sqref="E15:AA54">
    <cfRule type="expression" dxfId="132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G23" sqref="G23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31" priority="1" stopIfTrue="1">
      <formula>E15&gt;E$11</formula>
    </cfRule>
  </conditionalFormatting>
  <conditionalFormatting sqref="Z1 AB1 D6 E5">
    <cfRule type="containsBlanks" dxfId="130" priority="2" stopIfTrue="1">
      <formula>LEN(TRIM(Z1))=0</formula>
    </cfRule>
  </conditionalFormatting>
  <conditionalFormatting sqref="C15:C54">
    <cfRule type="expression" dxfId="129" priority="3">
      <formula>AND(SUM($D15:$AA15)&lt;&gt;0,$C15="")</formula>
    </cfRule>
  </conditionalFormatting>
  <conditionalFormatting sqref="D15:AA54">
    <cfRule type="expression" dxfId="128" priority="4" stopIfTrue="1">
      <formula>AND($B15&lt;&gt;"",$C15="да",$D15="")</formula>
    </cfRule>
  </conditionalFormatting>
  <conditionalFormatting sqref="D15:AA54">
    <cfRule type="expression" dxfId="127" priority="5" stopIfTrue="1">
      <formula>AND(SUM($D15)=0,COUNTA($E15:$AA15)&gt;0)</formula>
    </cfRule>
  </conditionalFormatting>
  <conditionalFormatting sqref="E15:AA54">
    <cfRule type="expression" dxfId="126" priority="6" stopIfTrue="1">
      <formula>E15&gt;E$11</formula>
    </cfRule>
  </conditionalFormatting>
  <conditionalFormatting sqref="E15:AA54">
    <cfRule type="expression" dxfId="125" priority="7" stopIfTrue="1">
      <formula>AND($B15&lt;&gt;"",$C15="да",$D15="")</formula>
    </cfRule>
  </conditionalFormatting>
  <conditionalFormatting sqref="E15:AA54">
    <cfRule type="expression" dxfId="124" priority="8" stopIfTrue="1">
      <formula>AND(SUM($D15)=0,COUNTA($E15:$AA15)&gt;0)</formula>
    </cfRule>
  </conditionalFormatting>
  <conditionalFormatting sqref="E15:AA54">
    <cfRule type="expression" dxfId="123" priority="9" stopIfTrue="1">
      <formula>E15&gt;E$11</formula>
    </cfRule>
  </conditionalFormatting>
  <conditionalFormatting sqref="E15:AA54">
    <cfRule type="expression" dxfId="122" priority="10" stopIfTrue="1">
      <formula>AND($B15&lt;&gt;"",$C15="да",$D15="")</formula>
    </cfRule>
  </conditionalFormatting>
  <conditionalFormatting sqref="E15:AA54">
    <cfRule type="expression" dxfId="121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I19" sqref="I19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20" priority="1" stopIfTrue="1">
      <formula>E15&gt;E$11</formula>
    </cfRule>
  </conditionalFormatting>
  <conditionalFormatting sqref="Z1 AB1 D6 E5">
    <cfRule type="containsBlanks" dxfId="119" priority="2" stopIfTrue="1">
      <formula>LEN(TRIM(Z1))=0</formula>
    </cfRule>
  </conditionalFormatting>
  <conditionalFormatting sqref="C15:C54">
    <cfRule type="expression" dxfId="118" priority="3">
      <formula>AND(SUM($D15:$AA15)&lt;&gt;0,$C15="")</formula>
    </cfRule>
  </conditionalFormatting>
  <conditionalFormatting sqref="D15:AA54">
    <cfRule type="expression" dxfId="117" priority="4" stopIfTrue="1">
      <formula>AND($B15&lt;&gt;"",$C15="да",$D15="")</formula>
    </cfRule>
  </conditionalFormatting>
  <conditionalFormatting sqref="D15:AA54">
    <cfRule type="expression" dxfId="116" priority="5" stopIfTrue="1">
      <formula>AND(SUM($D15)=0,COUNTA($E15:$AA15)&gt;0)</formula>
    </cfRule>
  </conditionalFormatting>
  <conditionalFormatting sqref="E15:AA54">
    <cfRule type="expression" dxfId="115" priority="6" stopIfTrue="1">
      <formula>E15&gt;E$11</formula>
    </cfRule>
  </conditionalFormatting>
  <conditionalFormatting sqref="E15:AA54">
    <cfRule type="expression" dxfId="114" priority="7" stopIfTrue="1">
      <formula>AND($B15&lt;&gt;"",$C15="да",$D15="")</formula>
    </cfRule>
  </conditionalFormatting>
  <conditionalFormatting sqref="E15:AA54">
    <cfRule type="expression" dxfId="113" priority="8" stopIfTrue="1">
      <formula>AND(SUM($D15)=0,COUNTA($E15:$AA15)&gt;0)</formula>
    </cfRule>
  </conditionalFormatting>
  <conditionalFormatting sqref="E15:AA54">
    <cfRule type="expression" dxfId="112" priority="9" stopIfTrue="1">
      <formula>E15&gt;E$11</formula>
    </cfRule>
  </conditionalFormatting>
  <conditionalFormatting sqref="E15:AA54">
    <cfRule type="expression" dxfId="111" priority="10" stopIfTrue="1">
      <formula>AND($B15&lt;&gt;"",$C15="да",$D15="")</formula>
    </cfRule>
  </conditionalFormatting>
  <conditionalFormatting sqref="E15:AA54">
    <cfRule type="expression" dxfId="110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topLeftCell="A3" workbookViewId="0">
      <selection activeCell="H23" sqref="H23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109" priority="1" stopIfTrue="1">
      <formula>E15&gt;E$11</formula>
    </cfRule>
  </conditionalFormatting>
  <conditionalFormatting sqref="Z1 AB1 D6 E5">
    <cfRule type="containsBlanks" dxfId="108" priority="2" stopIfTrue="1">
      <formula>LEN(TRIM(Z1))=0</formula>
    </cfRule>
  </conditionalFormatting>
  <conditionalFormatting sqref="C15:C54">
    <cfRule type="expression" dxfId="107" priority="3">
      <formula>AND(SUM($D15:$AA15)&lt;&gt;0,$C15="")</formula>
    </cfRule>
  </conditionalFormatting>
  <conditionalFormatting sqref="D15:AA54">
    <cfRule type="expression" dxfId="106" priority="4" stopIfTrue="1">
      <formula>AND($B15&lt;&gt;"",$C15="да",$D15="")</formula>
    </cfRule>
  </conditionalFormatting>
  <conditionalFormatting sqref="D15:AA54">
    <cfRule type="expression" dxfId="105" priority="5" stopIfTrue="1">
      <formula>AND(SUM($D15)=0,COUNTA($E15:$AA15)&gt;0)</formula>
    </cfRule>
  </conditionalFormatting>
  <conditionalFormatting sqref="E15:AA54">
    <cfRule type="expression" dxfId="104" priority="6" stopIfTrue="1">
      <formula>E15&gt;E$11</formula>
    </cfRule>
  </conditionalFormatting>
  <conditionalFormatting sqref="E15:AA54">
    <cfRule type="expression" dxfId="103" priority="7" stopIfTrue="1">
      <formula>AND($B15&lt;&gt;"",$C15="да",$D15="")</formula>
    </cfRule>
  </conditionalFormatting>
  <conditionalFormatting sqref="E15:AA54">
    <cfRule type="expression" dxfId="102" priority="8" stopIfTrue="1">
      <formula>AND(SUM($D15)=0,COUNTA($E15:$AA15)&gt;0)</formula>
    </cfRule>
  </conditionalFormatting>
  <conditionalFormatting sqref="E15:AA54">
    <cfRule type="expression" dxfId="101" priority="9" stopIfTrue="1">
      <formula>E15&gt;E$11</formula>
    </cfRule>
  </conditionalFormatting>
  <conditionalFormatting sqref="E15:AA54">
    <cfRule type="expression" dxfId="100" priority="10" stopIfTrue="1">
      <formula>AND($B15&lt;&gt;"",$C15="да",$D15="")</formula>
    </cfRule>
  </conditionalFormatting>
  <conditionalFormatting sqref="E15:AA54">
    <cfRule type="expression" dxfId="99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L22" sqref="L22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98" priority="1" stopIfTrue="1">
      <formula>E15&gt;E$11</formula>
    </cfRule>
  </conditionalFormatting>
  <conditionalFormatting sqref="Z1 AB1 D6 E5">
    <cfRule type="containsBlanks" dxfId="97" priority="2" stopIfTrue="1">
      <formula>LEN(TRIM(Z1))=0</formula>
    </cfRule>
  </conditionalFormatting>
  <conditionalFormatting sqref="C15:C54">
    <cfRule type="expression" dxfId="96" priority="3">
      <formula>AND(SUM($D15:$AA15)&lt;&gt;0,$C15="")</formula>
    </cfRule>
  </conditionalFormatting>
  <conditionalFormatting sqref="D15:AA54">
    <cfRule type="expression" dxfId="95" priority="4" stopIfTrue="1">
      <formula>AND($B15&lt;&gt;"",$C15="да",$D15="")</formula>
    </cfRule>
  </conditionalFormatting>
  <conditionalFormatting sqref="D15:AA54">
    <cfRule type="expression" dxfId="94" priority="5" stopIfTrue="1">
      <formula>AND(SUM($D15)=0,COUNTA($E15:$AA15)&gt;0)</formula>
    </cfRule>
  </conditionalFormatting>
  <conditionalFormatting sqref="E15:AA54">
    <cfRule type="expression" dxfId="93" priority="6" stopIfTrue="1">
      <formula>E15&gt;E$11</formula>
    </cfRule>
  </conditionalFormatting>
  <conditionalFormatting sqref="E15:AA54">
    <cfRule type="expression" dxfId="92" priority="7" stopIfTrue="1">
      <formula>AND($B15&lt;&gt;"",$C15="да",$D15="")</formula>
    </cfRule>
  </conditionalFormatting>
  <conditionalFormatting sqref="E15:AA54">
    <cfRule type="expression" dxfId="91" priority="8" stopIfTrue="1">
      <formula>AND(SUM($D15)=0,COUNTA($E15:$AA15)&gt;0)</formula>
    </cfRule>
  </conditionalFormatting>
  <conditionalFormatting sqref="E15:AA54">
    <cfRule type="expression" dxfId="90" priority="9" stopIfTrue="1">
      <formula>E15&gt;E$11</formula>
    </cfRule>
  </conditionalFormatting>
  <conditionalFormatting sqref="E15:AA54">
    <cfRule type="expression" dxfId="89" priority="10" stopIfTrue="1">
      <formula>AND($B15&lt;&gt;"",$C15="да",$D15="")</formula>
    </cfRule>
  </conditionalFormatting>
  <conditionalFormatting sqref="E15:AA54">
    <cfRule type="expression" dxfId="88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S26" sqref="S26"/>
    </sheetView>
  </sheetViews>
  <sheetFormatPr defaultColWidth="14.42578125" defaultRowHeight="15" customHeight="1"/>
  <cols>
    <col min="1" max="1" width="9.140625" customWidth="1"/>
    <col min="2" max="2" width="19.140625" customWidth="1"/>
    <col min="3" max="3" width="9.7109375" customWidth="1"/>
    <col min="4" max="4" width="7.5703125" customWidth="1"/>
    <col min="5" max="27" width="6.140625" customWidth="1"/>
    <col min="28" max="28" width="6.5703125" customWidth="1"/>
    <col min="29" max="29" width="12.5703125" customWidth="1"/>
    <col min="30" max="30" width="17.7109375" customWidth="1"/>
    <col min="31" max="31" width="12.7109375" hidden="1" customWidth="1"/>
  </cols>
  <sheetData>
    <row r="1" spans="1:3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 t="s">
        <v>133</v>
      </c>
      <c r="Z1" s="155"/>
      <c r="AA1" s="2" t="s">
        <v>2</v>
      </c>
      <c r="AB1" s="156"/>
      <c r="AC1" s="2"/>
      <c r="AD1" s="4" t="s">
        <v>3</v>
      </c>
      <c r="AE1" s="2"/>
    </row>
    <row r="2" spans="1:31">
      <c r="A2" s="5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 t="s">
        <v>1</v>
      </c>
    </row>
    <row r="3" spans="1:31">
      <c r="A3" s="2"/>
      <c r="B3" s="2"/>
      <c r="C3" s="4"/>
      <c r="D3" s="4" t="s">
        <v>4</v>
      </c>
      <c r="E3" s="6" t="s"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2"/>
      <c r="Z3" s="2"/>
      <c r="AA3" s="2"/>
      <c r="AB3" s="2"/>
      <c r="AC3" s="2"/>
      <c r="AD3" s="2"/>
      <c r="AE3" s="2" t="s">
        <v>6</v>
      </c>
    </row>
    <row r="4" spans="1:31">
      <c r="A4" s="5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7</v>
      </c>
    </row>
    <row r="5" spans="1:31">
      <c r="A5" s="7"/>
      <c r="B5" s="7"/>
      <c r="C5" s="7"/>
      <c r="D5" s="4" t="s">
        <v>9</v>
      </c>
      <c r="E5" s="154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2"/>
      <c r="Z5" s="2"/>
      <c r="AA5" s="2"/>
      <c r="AB5" s="8" t="s">
        <v>10</v>
      </c>
      <c r="AC5" s="8" t="s">
        <v>11</v>
      </c>
      <c r="AD5" s="2"/>
      <c r="AE5" s="2" t="s">
        <v>12</v>
      </c>
    </row>
    <row r="6" spans="1:31">
      <c r="A6" s="10"/>
      <c r="B6" s="3" t="s">
        <v>1</v>
      </c>
      <c r="C6" s="2"/>
      <c r="D6" s="154"/>
      <c r="E6" s="6"/>
      <c r="F6" s="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3"/>
      <c r="AB6" s="13"/>
      <c r="AC6" s="13"/>
      <c r="AD6" s="2"/>
      <c r="AE6" s="2" t="s">
        <v>16</v>
      </c>
    </row>
    <row r="7" spans="1:31">
      <c r="A7" s="14"/>
      <c r="B7" s="2" t="s">
        <v>18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15"/>
      <c r="AB7" s="16">
        <v>21</v>
      </c>
      <c r="AC7" s="13" t="s">
        <v>19</v>
      </c>
      <c r="AD7" s="2"/>
      <c r="AE7" s="2" t="s">
        <v>20</v>
      </c>
    </row>
    <row r="8" spans="1:31">
      <c r="A8" s="14"/>
      <c r="B8" s="2" t="s">
        <v>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5"/>
      <c r="AB8" s="16">
        <v>18</v>
      </c>
      <c r="AC8" s="13" t="s">
        <v>22</v>
      </c>
      <c r="AD8" s="2"/>
      <c r="AE8" s="2" t="s">
        <v>23</v>
      </c>
    </row>
    <row r="9" spans="1:31">
      <c r="A9" s="14"/>
      <c r="B9" s="17" t="s">
        <v>24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15"/>
      <c r="AB9" s="16">
        <v>12</v>
      </c>
      <c r="AC9" s="13" t="s">
        <v>26</v>
      </c>
      <c r="AD9" s="2"/>
      <c r="AE9" s="2" t="s">
        <v>27</v>
      </c>
    </row>
    <row r="10" spans="1:31">
      <c r="A10" s="14"/>
      <c r="B10" s="2" t="s">
        <v>28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15"/>
      <c r="AB10" s="16">
        <v>0</v>
      </c>
      <c r="AC10" s="13" t="s">
        <v>29</v>
      </c>
      <c r="AD10" s="15"/>
      <c r="AE10" s="15"/>
    </row>
    <row r="11" spans="1:31">
      <c r="A11" s="10"/>
      <c r="B11" s="13"/>
      <c r="C11" s="13"/>
      <c r="D11" s="8" t="s">
        <v>30</v>
      </c>
      <c r="E11" s="16">
        <v>1</v>
      </c>
      <c r="F11" s="16">
        <v>1</v>
      </c>
      <c r="G11" s="16">
        <v>1</v>
      </c>
      <c r="H11" s="16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2"/>
      <c r="AC11" s="2"/>
      <c r="AD11" s="15"/>
      <c r="AE11" s="19" t="s">
        <v>32</v>
      </c>
    </row>
    <row r="12" spans="1:31">
      <c r="A12" s="10"/>
      <c r="B12" s="13"/>
      <c r="C12" s="13"/>
      <c r="D12" s="8" t="s">
        <v>34</v>
      </c>
      <c r="E12" s="20" t="str">
        <f t="shared" ref="E12:AA12" si="0">IF(COUNTIF($D$15:$D$54,"&gt;0")=0,"",SUMIFS(E$15:E$54,$D$15:$D$54,"&gt;0")/COUNTIF($D$15:$D$54,"&gt;0"))</f>
        <v/>
      </c>
      <c r="F12" s="20" t="str">
        <f t="shared" si="0"/>
        <v/>
      </c>
      <c r="G12" s="20" t="str">
        <f t="shared" si="0"/>
        <v/>
      </c>
      <c r="H12" s="20" t="str">
        <f t="shared" si="0"/>
        <v/>
      </c>
      <c r="I12" s="20" t="str">
        <f t="shared" si="0"/>
        <v/>
      </c>
      <c r="J12" s="20" t="str">
        <f t="shared" si="0"/>
        <v/>
      </c>
      <c r="K12" s="20" t="str">
        <f t="shared" si="0"/>
        <v/>
      </c>
      <c r="L12" s="20" t="str">
        <f t="shared" si="0"/>
        <v/>
      </c>
      <c r="M12" s="20" t="str">
        <f t="shared" si="0"/>
        <v/>
      </c>
      <c r="N12" s="20" t="str">
        <f t="shared" si="0"/>
        <v/>
      </c>
      <c r="O12" s="20" t="str">
        <f t="shared" si="0"/>
        <v/>
      </c>
      <c r="P12" s="20" t="str">
        <f t="shared" si="0"/>
        <v/>
      </c>
      <c r="Q12" s="20" t="str">
        <f t="shared" si="0"/>
        <v/>
      </c>
      <c r="R12" s="20" t="str">
        <f t="shared" si="0"/>
        <v/>
      </c>
      <c r="S12" s="20" t="str">
        <f t="shared" si="0"/>
        <v/>
      </c>
      <c r="T12" s="20" t="str">
        <f t="shared" si="0"/>
        <v/>
      </c>
      <c r="U12" s="20" t="str">
        <f t="shared" si="0"/>
        <v/>
      </c>
      <c r="V12" s="20" t="str">
        <f t="shared" si="0"/>
        <v/>
      </c>
      <c r="W12" s="20" t="str">
        <f t="shared" si="0"/>
        <v/>
      </c>
      <c r="X12" s="20" t="str">
        <f t="shared" si="0"/>
        <v/>
      </c>
      <c r="Y12" s="20" t="str">
        <f t="shared" si="0"/>
        <v/>
      </c>
      <c r="Z12" s="20" t="str">
        <f t="shared" si="0"/>
        <v/>
      </c>
      <c r="AA12" s="20" t="str">
        <f t="shared" si="0"/>
        <v/>
      </c>
      <c r="AB12" s="2"/>
      <c r="AC12" s="2"/>
      <c r="AD12" s="15"/>
      <c r="AE12" s="19"/>
    </row>
    <row r="13" spans="1:31">
      <c r="A13" s="10"/>
      <c r="B13" s="21"/>
      <c r="C13" s="21"/>
      <c r="D13" s="22" t="s">
        <v>36</v>
      </c>
      <c r="E13" s="23" t="str">
        <f t="shared" ref="E13:AA13" si="1">IF(COUNTIF($D$15:$D$54,"&gt;0")=0,"",E12/E11)</f>
        <v/>
      </c>
      <c r="F13" s="23" t="str">
        <f t="shared" si="1"/>
        <v/>
      </c>
      <c r="G13" s="23" t="str">
        <f t="shared" si="1"/>
        <v/>
      </c>
      <c r="H13" s="23" t="str">
        <f t="shared" si="1"/>
        <v/>
      </c>
      <c r="I13" s="23" t="str">
        <f t="shared" si="1"/>
        <v/>
      </c>
      <c r="J13" s="23" t="str">
        <f t="shared" si="1"/>
        <v/>
      </c>
      <c r="K13" s="23" t="str">
        <f t="shared" si="1"/>
        <v/>
      </c>
      <c r="L13" s="23" t="str">
        <f t="shared" si="1"/>
        <v/>
      </c>
      <c r="M13" s="23" t="str">
        <f t="shared" si="1"/>
        <v/>
      </c>
      <c r="N13" s="23" t="str">
        <f t="shared" si="1"/>
        <v/>
      </c>
      <c r="O13" s="23" t="str">
        <f t="shared" si="1"/>
        <v/>
      </c>
      <c r="P13" s="23" t="str">
        <f t="shared" si="1"/>
        <v/>
      </c>
      <c r="Q13" s="23" t="str">
        <f t="shared" si="1"/>
        <v/>
      </c>
      <c r="R13" s="23" t="str">
        <f t="shared" si="1"/>
        <v/>
      </c>
      <c r="S13" s="23" t="str">
        <f t="shared" si="1"/>
        <v/>
      </c>
      <c r="T13" s="23" t="str">
        <f t="shared" si="1"/>
        <v/>
      </c>
      <c r="U13" s="23" t="str">
        <f t="shared" si="1"/>
        <v/>
      </c>
      <c r="V13" s="23" t="str">
        <f t="shared" si="1"/>
        <v/>
      </c>
      <c r="W13" s="23" t="str">
        <f t="shared" si="1"/>
        <v/>
      </c>
      <c r="X13" s="23" t="str">
        <f t="shared" si="1"/>
        <v/>
      </c>
      <c r="Y13" s="23" t="str">
        <f t="shared" si="1"/>
        <v/>
      </c>
      <c r="Z13" s="23" t="str">
        <f t="shared" si="1"/>
        <v/>
      </c>
      <c r="AA13" s="23" t="str">
        <f t="shared" si="1"/>
        <v/>
      </c>
      <c r="AB13" s="2"/>
      <c r="AC13" s="2"/>
      <c r="AD13" s="15"/>
      <c r="AE13" s="19"/>
    </row>
    <row r="14" spans="1:31" ht="60">
      <c r="A14" s="24" t="s">
        <v>42</v>
      </c>
      <c r="B14" s="25" t="s">
        <v>45</v>
      </c>
      <c r="C14" s="26" t="s">
        <v>46</v>
      </c>
      <c r="D14" s="28" t="s">
        <v>47</v>
      </c>
      <c r="E14" s="25">
        <v>1</v>
      </c>
      <c r="F14" s="29">
        <v>2</v>
      </c>
      <c r="G14" s="26">
        <v>3</v>
      </c>
      <c r="H14" s="29">
        <v>4</v>
      </c>
      <c r="I14" s="26">
        <v>5</v>
      </c>
      <c r="J14" s="29">
        <v>6</v>
      </c>
      <c r="K14" s="26">
        <v>7</v>
      </c>
      <c r="L14" s="30">
        <v>8</v>
      </c>
      <c r="M14" s="25">
        <v>9</v>
      </c>
      <c r="N14" s="29">
        <v>10</v>
      </c>
      <c r="O14" s="26">
        <v>11</v>
      </c>
      <c r="P14" s="29">
        <v>12</v>
      </c>
      <c r="Q14" s="26">
        <v>13</v>
      </c>
      <c r="R14" s="29">
        <v>14</v>
      </c>
      <c r="S14" s="26">
        <v>15</v>
      </c>
      <c r="T14" s="29">
        <v>16</v>
      </c>
      <c r="U14" s="28">
        <v>17</v>
      </c>
      <c r="V14" s="32">
        <v>18</v>
      </c>
      <c r="W14" s="26">
        <v>19</v>
      </c>
      <c r="X14" s="29">
        <v>20</v>
      </c>
      <c r="Y14" s="26">
        <v>21</v>
      </c>
      <c r="Z14" s="29">
        <v>22</v>
      </c>
      <c r="AA14" s="28">
        <v>23</v>
      </c>
      <c r="AB14" s="33" t="s">
        <v>50</v>
      </c>
      <c r="AC14" s="35" t="str">
        <f>AC5</f>
        <v>Оценка</v>
      </c>
      <c r="AD14" s="38" t="s">
        <v>56</v>
      </c>
      <c r="AE14" s="41" t="s">
        <v>58</v>
      </c>
    </row>
    <row r="15" spans="1:31">
      <c r="A15" s="42">
        <v>1</v>
      </c>
      <c r="B15" s="157"/>
      <c r="C15" s="158"/>
      <c r="D15" s="159"/>
      <c r="E15" s="160"/>
      <c r="F15" s="161"/>
      <c r="G15" s="162"/>
      <c r="H15" s="161"/>
      <c r="I15" s="162"/>
      <c r="J15" s="161"/>
      <c r="K15" s="162"/>
      <c r="L15" s="163"/>
      <c r="M15" s="160"/>
      <c r="N15" s="161"/>
      <c r="O15" s="162"/>
      <c r="P15" s="161"/>
      <c r="Q15" s="162"/>
      <c r="R15" s="161"/>
      <c r="S15" s="162"/>
      <c r="T15" s="161"/>
      <c r="U15" s="164"/>
      <c r="V15" s="165"/>
      <c r="W15" s="162"/>
      <c r="X15" s="161"/>
      <c r="Y15" s="162"/>
      <c r="Z15" s="161"/>
      <c r="AA15" s="164"/>
      <c r="AB15" s="47" t="str">
        <f t="shared" ref="AB15:AB54" si="2">IF(SUM(D15)&gt;0,SUM(E15:AA15),"")</f>
        <v/>
      </c>
      <c r="AC15" s="49" t="str">
        <f t="shared" ref="AC15:AC54" si="3">IF(SUM(D15)&gt;0,IF(AB15&gt;=$AB$7,$AC$7,IF(AB15&gt;=$AB$8,$AC$8,IF(AB15&gt;=$AB$9,$AC$9,$AC$10))),"")</f>
        <v/>
      </c>
      <c r="AD15" s="50" t="str">
        <f t="shared" ref="AD15:AD54" si="4">IF(B15="","",IF(AND(SUM($D15)=0,COUNTA($E15:$AA15)&gt;0),$D$57,IF(OR(E15&gt;E$11,F15&gt;F$11,G15&gt;G$11,H15&gt;H$11,I15&gt;I$11,J15&gt;J$11,K15&gt;K$11,L15&gt;L$11,M15&gt;M$11,N15&gt;N$11,O15&gt;O$11,P15&gt;P$11,Q15&gt;Q$11,R15&gt;R$11,S15&gt;S$11,T15&gt;T$11,U15&gt;U$11,V15&gt;V$11,W15&gt;W$11,X15&gt;X$11,Y15&gt;Y$11,Z15&gt;Z$11,AA15&gt;AA$11),$D$58,"нет")))</f>
        <v/>
      </c>
      <c r="AE15" s="53" t="str">
        <f t="shared" ref="AE15:AE54" si="5">IF(AD15="","",IF(AD15="нет",0,1))</f>
        <v/>
      </c>
    </row>
    <row r="16" spans="1:31">
      <c r="A16" s="55">
        <v>2</v>
      </c>
      <c r="B16" s="166"/>
      <c r="C16" s="167"/>
      <c r="D16" s="168"/>
      <c r="E16" s="169"/>
      <c r="F16" s="170"/>
      <c r="G16" s="171"/>
      <c r="H16" s="170"/>
      <c r="I16" s="171"/>
      <c r="J16" s="170"/>
      <c r="K16" s="171"/>
      <c r="L16" s="172"/>
      <c r="M16" s="169"/>
      <c r="N16" s="170"/>
      <c r="O16" s="171"/>
      <c r="P16" s="170"/>
      <c r="Q16" s="171"/>
      <c r="R16" s="170"/>
      <c r="S16" s="171"/>
      <c r="T16" s="170"/>
      <c r="U16" s="173"/>
      <c r="V16" s="174"/>
      <c r="W16" s="171"/>
      <c r="X16" s="170"/>
      <c r="Y16" s="171"/>
      <c r="Z16" s="170"/>
      <c r="AA16" s="173"/>
      <c r="AB16" s="65" t="str">
        <f t="shared" si="2"/>
        <v/>
      </c>
      <c r="AC16" s="69" t="str">
        <f t="shared" si="3"/>
        <v/>
      </c>
      <c r="AD16" s="71" t="str">
        <f t="shared" si="4"/>
        <v/>
      </c>
      <c r="AE16" s="72" t="str">
        <f t="shared" si="5"/>
        <v/>
      </c>
    </row>
    <row r="17" spans="1:31">
      <c r="A17" s="55">
        <v>3</v>
      </c>
      <c r="B17" s="166"/>
      <c r="C17" s="167"/>
      <c r="D17" s="168"/>
      <c r="E17" s="169"/>
      <c r="F17" s="170"/>
      <c r="G17" s="171"/>
      <c r="H17" s="170"/>
      <c r="I17" s="171"/>
      <c r="J17" s="170"/>
      <c r="K17" s="171"/>
      <c r="L17" s="172"/>
      <c r="M17" s="169"/>
      <c r="N17" s="170"/>
      <c r="O17" s="171"/>
      <c r="P17" s="170"/>
      <c r="Q17" s="171"/>
      <c r="R17" s="170"/>
      <c r="S17" s="171"/>
      <c r="T17" s="170"/>
      <c r="U17" s="173"/>
      <c r="V17" s="174"/>
      <c r="W17" s="171"/>
      <c r="X17" s="170"/>
      <c r="Y17" s="171"/>
      <c r="Z17" s="170"/>
      <c r="AA17" s="173"/>
      <c r="AB17" s="65" t="str">
        <f t="shared" si="2"/>
        <v/>
      </c>
      <c r="AC17" s="69" t="str">
        <f t="shared" si="3"/>
        <v/>
      </c>
      <c r="AD17" s="71" t="str">
        <f t="shared" si="4"/>
        <v/>
      </c>
      <c r="AE17" s="72" t="str">
        <f t="shared" si="5"/>
        <v/>
      </c>
    </row>
    <row r="18" spans="1:31">
      <c r="A18" s="55">
        <v>4</v>
      </c>
      <c r="B18" s="166"/>
      <c r="C18" s="167"/>
      <c r="D18" s="168"/>
      <c r="E18" s="169"/>
      <c r="F18" s="170"/>
      <c r="G18" s="171"/>
      <c r="H18" s="170"/>
      <c r="I18" s="171"/>
      <c r="J18" s="170"/>
      <c r="K18" s="171"/>
      <c r="L18" s="172"/>
      <c r="M18" s="169"/>
      <c r="N18" s="170"/>
      <c r="O18" s="171"/>
      <c r="P18" s="170"/>
      <c r="Q18" s="171"/>
      <c r="R18" s="170"/>
      <c r="S18" s="171"/>
      <c r="T18" s="170"/>
      <c r="U18" s="173"/>
      <c r="V18" s="174"/>
      <c r="W18" s="171"/>
      <c r="X18" s="170"/>
      <c r="Y18" s="171"/>
      <c r="Z18" s="170"/>
      <c r="AA18" s="173"/>
      <c r="AB18" s="65" t="str">
        <f t="shared" si="2"/>
        <v/>
      </c>
      <c r="AC18" s="69" t="str">
        <f t="shared" si="3"/>
        <v/>
      </c>
      <c r="AD18" s="71" t="str">
        <f t="shared" si="4"/>
        <v/>
      </c>
      <c r="AE18" s="72" t="str">
        <f t="shared" si="5"/>
        <v/>
      </c>
    </row>
    <row r="19" spans="1:31">
      <c r="A19" s="76">
        <v>5</v>
      </c>
      <c r="B19" s="175"/>
      <c r="C19" s="176"/>
      <c r="D19" s="177"/>
      <c r="E19" s="178"/>
      <c r="F19" s="179"/>
      <c r="G19" s="180"/>
      <c r="H19" s="179"/>
      <c r="I19" s="180"/>
      <c r="J19" s="179"/>
      <c r="K19" s="180"/>
      <c r="L19" s="181"/>
      <c r="M19" s="178"/>
      <c r="N19" s="179"/>
      <c r="O19" s="180"/>
      <c r="P19" s="179"/>
      <c r="Q19" s="180"/>
      <c r="R19" s="179"/>
      <c r="S19" s="180"/>
      <c r="T19" s="179"/>
      <c r="U19" s="182"/>
      <c r="V19" s="183"/>
      <c r="W19" s="180"/>
      <c r="X19" s="179"/>
      <c r="Y19" s="180"/>
      <c r="Z19" s="179"/>
      <c r="AA19" s="182"/>
      <c r="AB19" s="78" t="str">
        <f t="shared" si="2"/>
        <v/>
      </c>
      <c r="AC19" s="80" t="str">
        <f t="shared" si="3"/>
        <v/>
      </c>
      <c r="AD19" s="82" t="str">
        <f t="shared" si="4"/>
        <v/>
      </c>
      <c r="AE19" s="88" t="str">
        <f t="shared" si="5"/>
        <v/>
      </c>
    </row>
    <row r="20" spans="1:31">
      <c r="A20" s="86">
        <v>6</v>
      </c>
      <c r="B20" s="157"/>
      <c r="C20" s="158"/>
      <c r="D20" s="159"/>
      <c r="E20" s="160"/>
      <c r="F20" s="161"/>
      <c r="G20" s="162"/>
      <c r="H20" s="161"/>
      <c r="I20" s="162"/>
      <c r="J20" s="161"/>
      <c r="K20" s="162"/>
      <c r="L20" s="163"/>
      <c r="M20" s="160"/>
      <c r="N20" s="161"/>
      <c r="O20" s="162"/>
      <c r="P20" s="161"/>
      <c r="Q20" s="162"/>
      <c r="R20" s="161"/>
      <c r="S20" s="162"/>
      <c r="T20" s="161"/>
      <c r="U20" s="164"/>
      <c r="V20" s="165"/>
      <c r="W20" s="162"/>
      <c r="X20" s="161"/>
      <c r="Y20" s="162"/>
      <c r="Z20" s="161"/>
      <c r="AA20" s="164"/>
      <c r="AB20" s="90" t="str">
        <f t="shared" si="2"/>
        <v/>
      </c>
      <c r="AC20" s="49" t="str">
        <f t="shared" si="3"/>
        <v/>
      </c>
      <c r="AD20" s="50" t="str">
        <f t="shared" si="4"/>
        <v/>
      </c>
      <c r="AE20" s="53" t="str">
        <f t="shared" si="5"/>
        <v/>
      </c>
    </row>
    <row r="21" spans="1:31" ht="15.75" customHeight="1">
      <c r="A21" s="55">
        <v>7</v>
      </c>
      <c r="B21" s="166"/>
      <c r="C21" s="167"/>
      <c r="D21" s="168"/>
      <c r="E21" s="169"/>
      <c r="F21" s="170"/>
      <c r="G21" s="171"/>
      <c r="H21" s="170"/>
      <c r="I21" s="171"/>
      <c r="J21" s="170"/>
      <c r="K21" s="171"/>
      <c r="L21" s="172"/>
      <c r="M21" s="169"/>
      <c r="N21" s="170"/>
      <c r="O21" s="171"/>
      <c r="P21" s="170"/>
      <c r="Q21" s="171"/>
      <c r="R21" s="170"/>
      <c r="S21" s="171"/>
      <c r="T21" s="170"/>
      <c r="U21" s="173"/>
      <c r="V21" s="174"/>
      <c r="W21" s="171"/>
      <c r="X21" s="170"/>
      <c r="Y21" s="171"/>
      <c r="Z21" s="170"/>
      <c r="AA21" s="173"/>
      <c r="AB21" s="65" t="str">
        <f t="shared" si="2"/>
        <v/>
      </c>
      <c r="AC21" s="69" t="str">
        <f t="shared" si="3"/>
        <v/>
      </c>
      <c r="AD21" s="71" t="str">
        <f t="shared" si="4"/>
        <v/>
      </c>
      <c r="AE21" s="72" t="str">
        <f t="shared" si="5"/>
        <v/>
      </c>
    </row>
    <row r="22" spans="1:31" ht="15.75" customHeight="1">
      <c r="A22" s="55">
        <v>8</v>
      </c>
      <c r="B22" s="166"/>
      <c r="C22" s="167"/>
      <c r="D22" s="168"/>
      <c r="E22" s="169"/>
      <c r="F22" s="170"/>
      <c r="G22" s="171"/>
      <c r="H22" s="170"/>
      <c r="I22" s="171"/>
      <c r="J22" s="170"/>
      <c r="K22" s="171"/>
      <c r="L22" s="172"/>
      <c r="M22" s="169"/>
      <c r="N22" s="170"/>
      <c r="O22" s="171"/>
      <c r="P22" s="170"/>
      <c r="Q22" s="171"/>
      <c r="R22" s="170"/>
      <c r="S22" s="171"/>
      <c r="T22" s="170"/>
      <c r="U22" s="173"/>
      <c r="V22" s="174"/>
      <c r="W22" s="171"/>
      <c r="X22" s="170"/>
      <c r="Y22" s="171"/>
      <c r="Z22" s="170"/>
      <c r="AA22" s="173"/>
      <c r="AB22" s="65" t="str">
        <f t="shared" si="2"/>
        <v/>
      </c>
      <c r="AC22" s="69" t="str">
        <f t="shared" si="3"/>
        <v/>
      </c>
      <c r="AD22" s="71" t="str">
        <f t="shared" si="4"/>
        <v/>
      </c>
      <c r="AE22" s="72" t="str">
        <f t="shared" si="5"/>
        <v/>
      </c>
    </row>
    <row r="23" spans="1:31" ht="15.75" customHeight="1">
      <c r="A23" s="55">
        <v>9</v>
      </c>
      <c r="B23" s="166"/>
      <c r="C23" s="167"/>
      <c r="D23" s="168"/>
      <c r="E23" s="169"/>
      <c r="F23" s="170"/>
      <c r="G23" s="171"/>
      <c r="H23" s="170"/>
      <c r="I23" s="171"/>
      <c r="J23" s="170"/>
      <c r="K23" s="171"/>
      <c r="L23" s="172"/>
      <c r="M23" s="169"/>
      <c r="N23" s="170"/>
      <c r="O23" s="171"/>
      <c r="P23" s="170"/>
      <c r="Q23" s="171"/>
      <c r="R23" s="170"/>
      <c r="S23" s="171"/>
      <c r="T23" s="170"/>
      <c r="U23" s="173"/>
      <c r="V23" s="174"/>
      <c r="W23" s="171"/>
      <c r="X23" s="170"/>
      <c r="Y23" s="171"/>
      <c r="Z23" s="170"/>
      <c r="AA23" s="173"/>
      <c r="AB23" s="65" t="str">
        <f t="shared" si="2"/>
        <v/>
      </c>
      <c r="AC23" s="69" t="str">
        <f t="shared" si="3"/>
        <v/>
      </c>
      <c r="AD23" s="71" t="str">
        <f t="shared" si="4"/>
        <v/>
      </c>
      <c r="AE23" s="72" t="str">
        <f t="shared" si="5"/>
        <v/>
      </c>
    </row>
    <row r="24" spans="1:31" ht="15.75" customHeight="1">
      <c r="A24" s="103">
        <v>10</v>
      </c>
      <c r="B24" s="175"/>
      <c r="C24" s="176"/>
      <c r="D24" s="177"/>
      <c r="E24" s="178"/>
      <c r="F24" s="179"/>
      <c r="G24" s="180"/>
      <c r="H24" s="179"/>
      <c r="I24" s="180"/>
      <c r="J24" s="179"/>
      <c r="K24" s="180"/>
      <c r="L24" s="181"/>
      <c r="M24" s="178"/>
      <c r="N24" s="179"/>
      <c r="O24" s="180"/>
      <c r="P24" s="179"/>
      <c r="Q24" s="180"/>
      <c r="R24" s="179"/>
      <c r="S24" s="180"/>
      <c r="T24" s="179"/>
      <c r="U24" s="182"/>
      <c r="V24" s="183"/>
      <c r="W24" s="180"/>
      <c r="X24" s="179"/>
      <c r="Y24" s="180"/>
      <c r="Z24" s="179"/>
      <c r="AA24" s="182"/>
      <c r="AB24" s="106" t="str">
        <f t="shared" si="2"/>
        <v/>
      </c>
      <c r="AC24" s="80" t="str">
        <f t="shared" si="3"/>
        <v/>
      </c>
      <c r="AD24" s="82" t="str">
        <f t="shared" si="4"/>
        <v/>
      </c>
      <c r="AE24" s="88" t="str">
        <f t="shared" si="5"/>
        <v/>
      </c>
    </row>
    <row r="25" spans="1:31" ht="15.75" customHeight="1">
      <c r="A25" s="42">
        <v>11</v>
      </c>
      <c r="B25" s="157"/>
      <c r="C25" s="158"/>
      <c r="D25" s="159"/>
      <c r="E25" s="160"/>
      <c r="F25" s="161"/>
      <c r="G25" s="162"/>
      <c r="H25" s="161"/>
      <c r="I25" s="162"/>
      <c r="J25" s="161"/>
      <c r="K25" s="162"/>
      <c r="L25" s="163"/>
      <c r="M25" s="160"/>
      <c r="N25" s="161"/>
      <c r="O25" s="162"/>
      <c r="P25" s="161"/>
      <c r="Q25" s="162"/>
      <c r="R25" s="161"/>
      <c r="S25" s="162"/>
      <c r="T25" s="161"/>
      <c r="U25" s="164"/>
      <c r="V25" s="165"/>
      <c r="W25" s="162"/>
      <c r="X25" s="161"/>
      <c r="Y25" s="162"/>
      <c r="Z25" s="161"/>
      <c r="AA25" s="164"/>
      <c r="AB25" s="47" t="str">
        <f t="shared" si="2"/>
        <v/>
      </c>
      <c r="AC25" s="49" t="str">
        <f t="shared" si="3"/>
        <v/>
      </c>
      <c r="AD25" s="50" t="str">
        <f t="shared" si="4"/>
        <v/>
      </c>
      <c r="AE25" s="53" t="str">
        <f t="shared" si="5"/>
        <v/>
      </c>
    </row>
    <row r="26" spans="1:31" ht="15.75" customHeight="1">
      <c r="A26" s="55">
        <v>12</v>
      </c>
      <c r="B26" s="166"/>
      <c r="C26" s="167"/>
      <c r="D26" s="168"/>
      <c r="E26" s="169"/>
      <c r="F26" s="170"/>
      <c r="G26" s="171"/>
      <c r="H26" s="170"/>
      <c r="I26" s="171"/>
      <c r="J26" s="170"/>
      <c r="K26" s="171"/>
      <c r="L26" s="172"/>
      <c r="M26" s="169"/>
      <c r="N26" s="170"/>
      <c r="O26" s="171"/>
      <c r="P26" s="170"/>
      <c r="Q26" s="171"/>
      <c r="R26" s="170"/>
      <c r="S26" s="171"/>
      <c r="T26" s="170"/>
      <c r="U26" s="173"/>
      <c r="V26" s="174"/>
      <c r="W26" s="171"/>
      <c r="X26" s="170"/>
      <c r="Y26" s="171"/>
      <c r="Z26" s="170"/>
      <c r="AA26" s="173"/>
      <c r="AB26" s="65" t="str">
        <f t="shared" si="2"/>
        <v/>
      </c>
      <c r="AC26" s="69" t="str">
        <f t="shared" si="3"/>
        <v/>
      </c>
      <c r="AD26" s="71" t="str">
        <f t="shared" si="4"/>
        <v/>
      </c>
      <c r="AE26" s="72" t="str">
        <f t="shared" si="5"/>
        <v/>
      </c>
    </row>
    <row r="27" spans="1:31" ht="15.75" customHeight="1">
      <c r="A27" s="55">
        <v>13</v>
      </c>
      <c r="B27" s="166"/>
      <c r="C27" s="167"/>
      <c r="D27" s="168"/>
      <c r="E27" s="169"/>
      <c r="F27" s="170"/>
      <c r="G27" s="171"/>
      <c r="H27" s="170"/>
      <c r="I27" s="171"/>
      <c r="J27" s="170"/>
      <c r="K27" s="171"/>
      <c r="L27" s="172"/>
      <c r="M27" s="169"/>
      <c r="N27" s="170"/>
      <c r="O27" s="171"/>
      <c r="P27" s="170"/>
      <c r="Q27" s="171"/>
      <c r="R27" s="170"/>
      <c r="S27" s="171"/>
      <c r="T27" s="170"/>
      <c r="U27" s="173"/>
      <c r="V27" s="174"/>
      <c r="W27" s="171"/>
      <c r="X27" s="170"/>
      <c r="Y27" s="171"/>
      <c r="Z27" s="170"/>
      <c r="AA27" s="173"/>
      <c r="AB27" s="65" t="str">
        <f t="shared" si="2"/>
        <v/>
      </c>
      <c r="AC27" s="69" t="str">
        <f t="shared" si="3"/>
        <v/>
      </c>
      <c r="AD27" s="71" t="str">
        <f t="shared" si="4"/>
        <v/>
      </c>
      <c r="AE27" s="72" t="str">
        <f t="shared" si="5"/>
        <v/>
      </c>
    </row>
    <row r="28" spans="1:31" ht="15.75" customHeight="1">
      <c r="A28" s="55">
        <v>14</v>
      </c>
      <c r="B28" s="166"/>
      <c r="C28" s="167"/>
      <c r="D28" s="168"/>
      <c r="E28" s="169"/>
      <c r="F28" s="170"/>
      <c r="G28" s="171"/>
      <c r="H28" s="170"/>
      <c r="I28" s="171"/>
      <c r="J28" s="170"/>
      <c r="K28" s="171"/>
      <c r="L28" s="172"/>
      <c r="M28" s="169"/>
      <c r="N28" s="170"/>
      <c r="O28" s="171"/>
      <c r="P28" s="170"/>
      <c r="Q28" s="171"/>
      <c r="R28" s="170"/>
      <c r="S28" s="171"/>
      <c r="T28" s="170"/>
      <c r="U28" s="173"/>
      <c r="V28" s="174"/>
      <c r="W28" s="171"/>
      <c r="X28" s="170"/>
      <c r="Y28" s="171"/>
      <c r="Z28" s="170"/>
      <c r="AA28" s="173"/>
      <c r="AB28" s="65" t="str">
        <f t="shared" si="2"/>
        <v/>
      </c>
      <c r="AC28" s="69" t="str">
        <f t="shared" si="3"/>
        <v/>
      </c>
      <c r="AD28" s="71" t="str">
        <f t="shared" si="4"/>
        <v/>
      </c>
      <c r="AE28" s="72" t="str">
        <f t="shared" si="5"/>
        <v/>
      </c>
    </row>
    <row r="29" spans="1:31" ht="15.75" customHeight="1">
      <c r="A29" s="76">
        <v>15</v>
      </c>
      <c r="B29" s="175"/>
      <c r="C29" s="176"/>
      <c r="D29" s="177"/>
      <c r="E29" s="178"/>
      <c r="F29" s="179"/>
      <c r="G29" s="180"/>
      <c r="H29" s="179"/>
      <c r="I29" s="180"/>
      <c r="J29" s="179"/>
      <c r="K29" s="180"/>
      <c r="L29" s="181"/>
      <c r="M29" s="178"/>
      <c r="N29" s="179"/>
      <c r="O29" s="180"/>
      <c r="P29" s="179"/>
      <c r="Q29" s="180"/>
      <c r="R29" s="179"/>
      <c r="S29" s="180"/>
      <c r="T29" s="179"/>
      <c r="U29" s="182"/>
      <c r="V29" s="183"/>
      <c r="W29" s="180"/>
      <c r="X29" s="179"/>
      <c r="Y29" s="180"/>
      <c r="Z29" s="179"/>
      <c r="AA29" s="182"/>
      <c r="AB29" s="78" t="str">
        <f t="shared" si="2"/>
        <v/>
      </c>
      <c r="AC29" s="80" t="str">
        <f t="shared" si="3"/>
        <v/>
      </c>
      <c r="AD29" s="82" t="str">
        <f t="shared" si="4"/>
        <v/>
      </c>
      <c r="AE29" s="88" t="str">
        <f t="shared" si="5"/>
        <v/>
      </c>
    </row>
    <row r="30" spans="1:31" ht="15.75" customHeight="1">
      <c r="A30" s="86">
        <v>16</v>
      </c>
      <c r="B30" s="157"/>
      <c r="C30" s="158"/>
      <c r="D30" s="159"/>
      <c r="E30" s="160"/>
      <c r="F30" s="161"/>
      <c r="G30" s="162"/>
      <c r="H30" s="161"/>
      <c r="I30" s="162"/>
      <c r="J30" s="161"/>
      <c r="K30" s="162"/>
      <c r="L30" s="163"/>
      <c r="M30" s="160"/>
      <c r="N30" s="161"/>
      <c r="O30" s="162"/>
      <c r="P30" s="161"/>
      <c r="Q30" s="162"/>
      <c r="R30" s="161"/>
      <c r="S30" s="162"/>
      <c r="T30" s="161"/>
      <c r="U30" s="164"/>
      <c r="V30" s="165"/>
      <c r="W30" s="162"/>
      <c r="X30" s="161"/>
      <c r="Y30" s="162"/>
      <c r="Z30" s="161"/>
      <c r="AA30" s="164"/>
      <c r="AB30" s="90" t="str">
        <f t="shared" si="2"/>
        <v/>
      </c>
      <c r="AC30" s="49" t="str">
        <f t="shared" si="3"/>
        <v/>
      </c>
      <c r="AD30" s="50" t="str">
        <f t="shared" si="4"/>
        <v/>
      </c>
      <c r="AE30" s="53" t="str">
        <f t="shared" si="5"/>
        <v/>
      </c>
    </row>
    <row r="31" spans="1:31" ht="15.75" customHeight="1">
      <c r="A31" s="55">
        <v>17</v>
      </c>
      <c r="B31" s="166"/>
      <c r="C31" s="167"/>
      <c r="D31" s="168"/>
      <c r="E31" s="169"/>
      <c r="F31" s="170"/>
      <c r="G31" s="171"/>
      <c r="H31" s="170"/>
      <c r="I31" s="171"/>
      <c r="J31" s="170"/>
      <c r="K31" s="171"/>
      <c r="L31" s="172"/>
      <c r="M31" s="169"/>
      <c r="N31" s="170"/>
      <c r="O31" s="171"/>
      <c r="P31" s="170"/>
      <c r="Q31" s="171"/>
      <c r="R31" s="170"/>
      <c r="S31" s="171"/>
      <c r="T31" s="170"/>
      <c r="U31" s="173"/>
      <c r="V31" s="174"/>
      <c r="W31" s="171"/>
      <c r="X31" s="170"/>
      <c r="Y31" s="171"/>
      <c r="Z31" s="170"/>
      <c r="AA31" s="173"/>
      <c r="AB31" s="65" t="str">
        <f t="shared" si="2"/>
        <v/>
      </c>
      <c r="AC31" s="69" t="str">
        <f t="shared" si="3"/>
        <v/>
      </c>
      <c r="AD31" s="71" t="str">
        <f t="shared" si="4"/>
        <v/>
      </c>
      <c r="AE31" s="72" t="str">
        <f t="shared" si="5"/>
        <v/>
      </c>
    </row>
    <row r="32" spans="1:31" ht="15.75" customHeight="1">
      <c r="A32" s="55">
        <v>18</v>
      </c>
      <c r="B32" s="166"/>
      <c r="C32" s="167"/>
      <c r="D32" s="168"/>
      <c r="E32" s="169"/>
      <c r="F32" s="170"/>
      <c r="G32" s="171"/>
      <c r="H32" s="170"/>
      <c r="I32" s="171"/>
      <c r="J32" s="170"/>
      <c r="K32" s="171"/>
      <c r="L32" s="172"/>
      <c r="M32" s="169"/>
      <c r="N32" s="170"/>
      <c r="O32" s="171"/>
      <c r="P32" s="170"/>
      <c r="Q32" s="171"/>
      <c r="R32" s="170"/>
      <c r="S32" s="171"/>
      <c r="T32" s="170"/>
      <c r="U32" s="173"/>
      <c r="V32" s="174"/>
      <c r="W32" s="171"/>
      <c r="X32" s="170"/>
      <c r="Y32" s="171"/>
      <c r="Z32" s="170"/>
      <c r="AA32" s="173"/>
      <c r="AB32" s="65" t="str">
        <f t="shared" si="2"/>
        <v/>
      </c>
      <c r="AC32" s="69" t="str">
        <f t="shared" si="3"/>
        <v/>
      </c>
      <c r="AD32" s="71" t="str">
        <f t="shared" si="4"/>
        <v/>
      </c>
      <c r="AE32" s="72" t="str">
        <f t="shared" si="5"/>
        <v/>
      </c>
    </row>
    <row r="33" spans="1:31" ht="15.75" customHeight="1">
      <c r="A33" s="55">
        <v>19</v>
      </c>
      <c r="B33" s="166"/>
      <c r="C33" s="167"/>
      <c r="D33" s="168"/>
      <c r="E33" s="169"/>
      <c r="F33" s="170"/>
      <c r="G33" s="171"/>
      <c r="H33" s="170"/>
      <c r="I33" s="171"/>
      <c r="J33" s="170"/>
      <c r="K33" s="171"/>
      <c r="L33" s="172"/>
      <c r="M33" s="169"/>
      <c r="N33" s="170"/>
      <c r="O33" s="171"/>
      <c r="P33" s="170"/>
      <c r="Q33" s="171"/>
      <c r="R33" s="170"/>
      <c r="S33" s="171"/>
      <c r="T33" s="170"/>
      <c r="U33" s="173"/>
      <c r="V33" s="174"/>
      <c r="W33" s="171"/>
      <c r="X33" s="170"/>
      <c r="Y33" s="171"/>
      <c r="Z33" s="170"/>
      <c r="AA33" s="173"/>
      <c r="AB33" s="65" t="str">
        <f t="shared" si="2"/>
        <v/>
      </c>
      <c r="AC33" s="69" t="str">
        <f t="shared" si="3"/>
        <v/>
      </c>
      <c r="AD33" s="71" t="str">
        <f t="shared" si="4"/>
        <v/>
      </c>
      <c r="AE33" s="72" t="str">
        <f t="shared" si="5"/>
        <v/>
      </c>
    </row>
    <row r="34" spans="1:31" ht="15.75" customHeight="1">
      <c r="A34" s="103">
        <v>20</v>
      </c>
      <c r="B34" s="175"/>
      <c r="C34" s="176"/>
      <c r="D34" s="177"/>
      <c r="E34" s="178"/>
      <c r="F34" s="179"/>
      <c r="G34" s="180"/>
      <c r="H34" s="179"/>
      <c r="I34" s="180"/>
      <c r="J34" s="179"/>
      <c r="K34" s="180"/>
      <c r="L34" s="181"/>
      <c r="M34" s="178"/>
      <c r="N34" s="179"/>
      <c r="O34" s="180"/>
      <c r="P34" s="179"/>
      <c r="Q34" s="180"/>
      <c r="R34" s="179"/>
      <c r="S34" s="180"/>
      <c r="T34" s="179"/>
      <c r="U34" s="182"/>
      <c r="V34" s="183"/>
      <c r="W34" s="180"/>
      <c r="X34" s="179"/>
      <c r="Y34" s="180"/>
      <c r="Z34" s="179"/>
      <c r="AA34" s="182"/>
      <c r="AB34" s="106" t="str">
        <f t="shared" si="2"/>
        <v/>
      </c>
      <c r="AC34" s="80" t="str">
        <f t="shared" si="3"/>
        <v/>
      </c>
      <c r="AD34" s="82" t="str">
        <f t="shared" si="4"/>
        <v/>
      </c>
      <c r="AE34" s="88" t="str">
        <f t="shared" si="5"/>
        <v/>
      </c>
    </row>
    <row r="35" spans="1:31" ht="15.75" customHeight="1">
      <c r="A35" s="42">
        <v>21</v>
      </c>
      <c r="B35" s="157"/>
      <c r="C35" s="158"/>
      <c r="D35" s="159"/>
      <c r="E35" s="160"/>
      <c r="F35" s="161"/>
      <c r="G35" s="162"/>
      <c r="H35" s="161"/>
      <c r="I35" s="162"/>
      <c r="J35" s="161"/>
      <c r="K35" s="162"/>
      <c r="L35" s="163"/>
      <c r="M35" s="160"/>
      <c r="N35" s="161"/>
      <c r="O35" s="162"/>
      <c r="P35" s="161"/>
      <c r="Q35" s="162"/>
      <c r="R35" s="161"/>
      <c r="S35" s="162"/>
      <c r="T35" s="161"/>
      <c r="U35" s="164"/>
      <c r="V35" s="165"/>
      <c r="W35" s="162"/>
      <c r="X35" s="161"/>
      <c r="Y35" s="162"/>
      <c r="Z35" s="161"/>
      <c r="AA35" s="164"/>
      <c r="AB35" s="47" t="str">
        <f t="shared" si="2"/>
        <v/>
      </c>
      <c r="AC35" s="49" t="str">
        <f t="shared" si="3"/>
        <v/>
      </c>
      <c r="AD35" s="50" t="str">
        <f t="shared" si="4"/>
        <v/>
      </c>
      <c r="AE35" s="53" t="str">
        <f t="shared" si="5"/>
        <v/>
      </c>
    </row>
    <row r="36" spans="1:31" ht="15.75" customHeight="1">
      <c r="A36" s="55">
        <v>22</v>
      </c>
      <c r="B36" s="166"/>
      <c r="C36" s="167"/>
      <c r="D36" s="168"/>
      <c r="E36" s="169"/>
      <c r="F36" s="170"/>
      <c r="G36" s="171"/>
      <c r="H36" s="170"/>
      <c r="I36" s="171"/>
      <c r="J36" s="170"/>
      <c r="K36" s="171"/>
      <c r="L36" s="172"/>
      <c r="M36" s="169"/>
      <c r="N36" s="170"/>
      <c r="O36" s="171"/>
      <c r="P36" s="170"/>
      <c r="Q36" s="171"/>
      <c r="R36" s="170"/>
      <c r="S36" s="171"/>
      <c r="T36" s="170"/>
      <c r="U36" s="173"/>
      <c r="V36" s="174"/>
      <c r="W36" s="171"/>
      <c r="X36" s="170"/>
      <c r="Y36" s="171"/>
      <c r="Z36" s="170"/>
      <c r="AA36" s="173"/>
      <c r="AB36" s="65" t="str">
        <f t="shared" si="2"/>
        <v/>
      </c>
      <c r="AC36" s="69" t="str">
        <f t="shared" si="3"/>
        <v/>
      </c>
      <c r="AD36" s="71" t="str">
        <f t="shared" si="4"/>
        <v/>
      </c>
      <c r="AE36" s="72" t="str">
        <f t="shared" si="5"/>
        <v/>
      </c>
    </row>
    <row r="37" spans="1:31" ht="15.75" customHeight="1">
      <c r="A37" s="55">
        <v>23</v>
      </c>
      <c r="B37" s="166"/>
      <c r="C37" s="167"/>
      <c r="D37" s="168"/>
      <c r="E37" s="169"/>
      <c r="F37" s="170"/>
      <c r="G37" s="171"/>
      <c r="H37" s="170"/>
      <c r="I37" s="171"/>
      <c r="J37" s="170"/>
      <c r="K37" s="171"/>
      <c r="L37" s="172"/>
      <c r="M37" s="169"/>
      <c r="N37" s="170"/>
      <c r="O37" s="171"/>
      <c r="P37" s="170"/>
      <c r="Q37" s="171"/>
      <c r="R37" s="170"/>
      <c r="S37" s="171"/>
      <c r="T37" s="170"/>
      <c r="U37" s="173"/>
      <c r="V37" s="174"/>
      <c r="W37" s="171"/>
      <c r="X37" s="170"/>
      <c r="Y37" s="171"/>
      <c r="Z37" s="170"/>
      <c r="AA37" s="173"/>
      <c r="AB37" s="65" t="str">
        <f t="shared" si="2"/>
        <v/>
      </c>
      <c r="AC37" s="69" t="str">
        <f t="shared" si="3"/>
        <v/>
      </c>
      <c r="AD37" s="71" t="str">
        <f t="shared" si="4"/>
        <v/>
      </c>
      <c r="AE37" s="72" t="str">
        <f t="shared" si="5"/>
        <v/>
      </c>
    </row>
    <row r="38" spans="1:31" ht="15.75" customHeight="1">
      <c r="A38" s="55">
        <v>24</v>
      </c>
      <c r="B38" s="166"/>
      <c r="C38" s="167"/>
      <c r="D38" s="168"/>
      <c r="E38" s="169"/>
      <c r="F38" s="170"/>
      <c r="G38" s="171"/>
      <c r="H38" s="170"/>
      <c r="I38" s="171"/>
      <c r="J38" s="170"/>
      <c r="K38" s="171"/>
      <c r="L38" s="172"/>
      <c r="M38" s="169"/>
      <c r="N38" s="170"/>
      <c r="O38" s="171"/>
      <c r="P38" s="170"/>
      <c r="Q38" s="171"/>
      <c r="R38" s="170"/>
      <c r="S38" s="171"/>
      <c r="T38" s="170"/>
      <c r="U38" s="173"/>
      <c r="V38" s="174"/>
      <c r="W38" s="171"/>
      <c r="X38" s="170"/>
      <c r="Y38" s="171"/>
      <c r="Z38" s="170"/>
      <c r="AA38" s="173"/>
      <c r="AB38" s="65" t="str">
        <f t="shared" si="2"/>
        <v/>
      </c>
      <c r="AC38" s="69" t="str">
        <f t="shared" si="3"/>
        <v/>
      </c>
      <c r="AD38" s="71" t="str">
        <f t="shared" si="4"/>
        <v/>
      </c>
      <c r="AE38" s="72" t="str">
        <f t="shared" si="5"/>
        <v/>
      </c>
    </row>
    <row r="39" spans="1:31" ht="15.75" customHeight="1">
      <c r="A39" s="76">
        <v>25</v>
      </c>
      <c r="B39" s="175"/>
      <c r="C39" s="176"/>
      <c r="D39" s="177"/>
      <c r="E39" s="178"/>
      <c r="F39" s="179"/>
      <c r="G39" s="180"/>
      <c r="H39" s="179"/>
      <c r="I39" s="180"/>
      <c r="J39" s="179"/>
      <c r="K39" s="180"/>
      <c r="L39" s="181"/>
      <c r="M39" s="178"/>
      <c r="N39" s="179"/>
      <c r="O39" s="180"/>
      <c r="P39" s="179"/>
      <c r="Q39" s="180"/>
      <c r="R39" s="179"/>
      <c r="S39" s="180"/>
      <c r="T39" s="179"/>
      <c r="U39" s="182"/>
      <c r="V39" s="183"/>
      <c r="W39" s="180"/>
      <c r="X39" s="179"/>
      <c r="Y39" s="180"/>
      <c r="Z39" s="179"/>
      <c r="AA39" s="182"/>
      <c r="AB39" s="78" t="str">
        <f t="shared" si="2"/>
        <v/>
      </c>
      <c r="AC39" s="80" t="str">
        <f t="shared" si="3"/>
        <v/>
      </c>
      <c r="AD39" s="82" t="str">
        <f t="shared" si="4"/>
        <v/>
      </c>
      <c r="AE39" s="88" t="str">
        <f t="shared" si="5"/>
        <v/>
      </c>
    </row>
    <row r="40" spans="1:31" ht="15.75" customHeight="1">
      <c r="A40" s="42">
        <v>26</v>
      </c>
      <c r="B40" s="157"/>
      <c r="C40" s="158"/>
      <c r="D40" s="159"/>
      <c r="E40" s="160"/>
      <c r="F40" s="161"/>
      <c r="G40" s="162"/>
      <c r="H40" s="161"/>
      <c r="I40" s="162"/>
      <c r="J40" s="161"/>
      <c r="K40" s="162"/>
      <c r="L40" s="163"/>
      <c r="M40" s="160"/>
      <c r="N40" s="161"/>
      <c r="O40" s="162"/>
      <c r="P40" s="161"/>
      <c r="Q40" s="162"/>
      <c r="R40" s="161"/>
      <c r="S40" s="162"/>
      <c r="T40" s="161"/>
      <c r="U40" s="164"/>
      <c r="V40" s="165"/>
      <c r="W40" s="162"/>
      <c r="X40" s="161"/>
      <c r="Y40" s="162"/>
      <c r="Z40" s="161"/>
      <c r="AA40" s="164"/>
      <c r="AB40" s="47" t="str">
        <f t="shared" si="2"/>
        <v/>
      </c>
      <c r="AC40" s="49" t="str">
        <f t="shared" si="3"/>
        <v/>
      </c>
      <c r="AD40" s="50" t="str">
        <f t="shared" si="4"/>
        <v/>
      </c>
      <c r="AE40" s="53" t="str">
        <f t="shared" si="5"/>
        <v/>
      </c>
    </row>
    <row r="41" spans="1:31" ht="15.75" customHeight="1">
      <c r="A41" s="55">
        <v>27</v>
      </c>
      <c r="B41" s="166"/>
      <c r="C41" s="167"/>
      <c r="D41" s="168"/>
      <c r="E41" s="169"/>
      <c r="F41" s="170"/>
      <c r="G41" s="171"/>
      <c r="H41" s="170"/>
      <c r="I41" s="171"/>
      <c r="J41" s="170"/>
      <c r="K41" s="171"/>
      <c r="L41" s="172"/>
      <c r="M41" s="169"/>
      <c r="N41" s="170"/>
      <c r="O41" s="171"/>
      <c r="P41" s="170"/>
      <c r="Q41" s="171"/>
      <c r="R41" s="170"/>
      <c r="S41" s="171"/>
      <c r="T41" s="170"/>
      <c r="U41" s="173"/>
      <c r="V41" s="174"/>
      <c r="W41" s="171"/>
      <c r="X41" s="170"/>
      <c r="Y41" s="171"/>
      <c r="Z41" s="170"/>
      <c r="AA41" s="173"/>
      <c r="AB41" s="65" t="str">
        <f t="shared" si="2"/>
        <v/>
      </c>
      <c r="AC41" s="69" t="str">
        <f t="shared" si="3"/>
        <v/>
      </c>
      <c r="AD41" s="71" t="str">
        <f t="shared" si="4"/>
        <v/>
      </c>
      <c r="AE41" s="72" t="str">
        <f t="shared" si="5"/>
        <v/>
      </c>
    </row>
    <row r="42" spans="1:31" ht="15.75" customHeight="1">
      <c r="A42" s="55">
        <v>28</v>
      </c>
      <c r="B42" s="166"/>
      <c r="C42" s="167"/>
      <c r="D42" s="168"/>
      <c r="E42" s="169"/>
      <c r="F42" s="170"/>
      <c r="G42" s="171"/>
      <c r="H42" s="170"/>
      <c r="I42" s="171"/>
      <c r="J42" s="170"/>
      <c r="K42" s="171"/>
      <c r="L42" s="172"/>
      <c r="M42" s="169"/>
      <c r="N42" s="170"/>
      <c r="O42" s="171"/>
      <c r="P42" s="170"/>
      <c r="Q42" s="171"/>
      <c r="R42" s="170"/>
      <c r="S42" s="171"/>
      <c r="T42" s="170"/>
      <c r="U42" s="173"/>
      <c r="V42" s="174"/>
      <c r="W42" s="171"/>
      <c r="X42" s="170"/>
      <c r="Y42" s="171"/>
      <c r="Z42" s="170"/>
      <c r="AA42" s="173"/>
      <c r="AB42" s="65" t="str">
        <f t="shared" si="2"/>
        <v/>
      </c>
      <c r="AC42" s="69" t="str">
        <f t="shared" si="3"/>
        <v/>
      </c>
      <c r="AD42" s="71" t="str">
        <f t="shared" si="4"/>
        <v/>
      </c>
      <c r="AE42" s="72" t="str">
        <f t="shared" si="5"/>
        <v/>
      </c>
    </row>
    <row r="43" spans="1:31" ht="15.75" customHeight="1">
      <c r="A43" s="55">
        <v>29</v>
      </c>
      <c r="B43" s="166"/>
      <c r="C43" s="167"/>
      <c r="D43" s="168"/>
      <c r="E43" s="169"/>
      <c r="F43" s="170"/>
      <c r="G43" s="171"/>
      <c r="H43" s="170"/>
      <c r="I43" s="171"/>
      <c r="J43" s="170"/>
      <c r="K43" s="171"/>
      <c r="L43" s="172"/>
      <c r="M43" s="169"/>
      <c r="N43" s="170"/>
      <c r="O43" s="171"/>
      <c r="P43" s="170"/>
      <c r="Q43" s="171"/>
      <c r="R43" s="170"/>
      <c r="S43" s="171"/>
      <c r="T43" s="170"/>
      <c r="U43" s="173"/>
      <c r="V43" s="174"/>
      <c r="W43" s="171"/>
      <c r="X43" s="170"/>
      <c r="Y43" s="171"/>
      <c r="Z43" s="170"/>
      <c r="AA43" s="173"/>
      <c r="AB43" s="65" t="str">
        <f t="shared" si="2"/>
        <v/>
      </c>
      <c r="AC43" s="69" t="str">
        <f t="shared" si="3"/>
        <v/>
      </c>
      <c r="AD43" s="71" t="str">
        <f t="shared" si="4"/>
        <v/>
      </c>
      <c r="AE43" s="72" t="str">
        <f t="shared" si="5"/>
        <v/>
      </c>
    </row>
    <row r="44" spans="1:31" ht="15.75" customHeight="1">
      <c r="A44" s="76">
        <v>30</v>
      </c>
      <c r="B44" s="175"/>
      <c r="C44" s="176"/>
      <c r="D44" s="177"/>
      <c r="E44" s="178"/>
      <c r="F44" s="179"/>
      <c r="G44" s="180"/>
      <c r="H44" s="179"/>
      <c r="I44" s="180"/>
      <c r="J44" s="179"/>
      <c r="K44" s="180"/>
      <c r="L44" s="181"/>
      <c r="M44" s="178"/>
      <c r="N44" s="179"/>
      <c r="O44" s="180"/>
      <c r="P44" s="179"/>
      <c r="Q44" s="180"/>
      <c r="R44" s="179"/>
      <c r="S44" s="180"/>
      <c r="T44" s="179"/>
      <c r="U44" s="182"/>
      <c r="V44" s="183"/>
      <c r="W44" s="180"/>
      <c r="X44" s="179"/>
      <c r="Y44" s="180"/>
      <c r="Z44" s="179"/>
      <c r="AA44" s="182"/>
      <c r="AB44" s="78" t="str">
        <f t="shared" si="2"/>
        <v/>
      </c>
      <c r="AC44" s="80" t="str">
        <f t="shared" si="3"/>
        <v/>
      </c>
      <c r="AD44" s="82" t="str">
        <f t="shared" si="4"/>
        <v/>
      </c>
      <c r="AE44" s="88" t="str">
        <f t="shared" si="5"/>
        <v/>
      </c>
    </row>
    <row r="45" spans="1:31" ht="15.75" customHeight="1">
      <c r="A45" s="42">
        <v>31</v>
      </c>
      <c r="B45" s="157"/>
      <c r="C45" s="158"/>
      <c r="D45" s="159"/>
      <c r="E45" s="160"/>
      <c r="F45" s="161"/>
      <c r="G45" s="162"/>
      <c r="H45" s="161"/>
      <c r="I45" s="162"/>
      <c r="J45" s="161"/>
      <c r="K45" s="162"/>
      <c r="L45" s="163"/>
      <c r="M45" s="160"/>
      <c r="N45" s="161"/>
      <c r="O45" s="162"/>
      <c r="P45" s="161"/>
      <c r="Q45" s="162"/>
      <c r="R45" s="161"/>
      <c r="S45" s="162"/>
      <c r="T45" s="161"/>
      <c r="U45" s="164"/>
      <c r="V45" s="165"/>
      <c r="W45" s="162"/>
      <c r="X45" s="161"/>
      <c r="Y45" s="162"/>
      <c r="Z45" s="161"/>
      <c r="AA45" s="164"/>
      <c r="AB45" s="47" t="str">
        <f t="shared" si="2"/>
        <v/>
      </c>
      <c r="AC45" s="49" t="str">
        <f t="shared" si="3"/>
        <v/>
      </c>
      <c r="AD45" s="50" t="str">
        <f t="shared" si="4"/>
        <v/>
      </c>
      <c r="AE45" s="53" t="str">
        <f t="shared" si="5"/>
        <v/>
      </c>
    </row>
    <row r="46" spans="1:31" ht="15.75" customHeight="1">
      <c r="A46" s="55">
        <v>32</v>
      </c>
      <c r="B46" s="166"/>
      <c r="C46" s="167"/>
      <c r="D46" s="168"/>
      <c r="E46" s="169"/>
      <c r="F46" s="170"/>
      <c r="G46" s="171"/>
      <c r="H46" s="170"/>
      <c r="I46" s="171"/>
      <c r="J46" s="170"/>
      <c r="K46" s="171"/>
      <c r="L46" s="172"/>
      <c r="M46" s="169"/>
      <c r="N46" s="170"/>
      <c r="O46" s="171"/>
      <c r="P46" s="170"/>
      <c r="Q46" s="171"/>
      <c r="R46" s="170"/>
      <c r="S46" s="171"/>
      <c r="T46" s="170"/>
      <c r="U46" s="173"/>
      <c r="V46" s="174"/>
      <c r="W46" s="171"/>
      <c r="X46" s="170"/>
      <c r="Y46" s="171"/>
      <c r="Z46" s="170"/>
      <c r="AA46" s="173"/>
      <c r="AB46" s="65" t="str">
        <f t="shared" si="2"/>
        <v/>
      </c>
      <c r="AC46" s="69" t="str">
        <f t="shared" si="3"/>
        <v/>
      </c>
      <c r="AD46" s="71" t="str">
        <f t="shared" si="4"/>
        <v/>
      </c>
      <c r="AE46" s="72" t="str">
        <f t="shared" si="5"/>
        <v/>
      </c>
    </row>
    <row r="47" spans="1:31" ht="15.75" customHeight="1">
      <c r="A47" s="55">
        <v>33</v>
      </c>
      <c r="B47" s="166"/>
      <c r="C47" s="167"/>
      <c r="D47" s="168"/>
      <c r="E47" s="169"/>
      <c r="F47" s="170"/>
      <c r="G47" s="171"/>
      <c r="H47" s="170"/>
      <c r="I47" s="171"/>
      <c r="J47" s="170"/>
      <c r="K47" s="171"/>
      <c r="L47" s="172"/>
      <c r="M47" s="169"/>
      <c r="N47" s="170"/>
      <c r="O47" s="171"/>
      <c r="P47" s="170"/>
      <c r="Q47" s="171"/>
      <c r="R47" s="170"/>
      <c r="S47" s="171"/>
      <c r="T47" s="170"/>
      <c r="U47" s="173"/>
      <c r="V47" s="174"/>
      <c r="W47" s="171"/>
      <c r="X47" s="170"/>
      <c r="Y47" s="171"/>
      <c r="Z47" s="170"/>
      <c r="AA47" s="173"/>
      <c r="AB47" s="65" t="str">
        <f t="shared" si="2"/>
        <v/>
      </c>
      <c r="AC47" s="69" t="str">
        <f t="shared" si="3"/>
        <v/>
      </c>
      <c r="AD47" s="71" t="str">
        <f t="shared" si="4"/>
        <v/>
      </c>
      <c r="AE47" s="72" t="str">
        <f t="shared" si="5"/>
        <v/>
      </c>
    </row>
    <row r="48" spans="1:31" ht="15.75" customHeight="1">
      <c r="A48" s="55">
        <v>34</v>
      </c>
      <c r="B48" s="166"/>
      <c r="C48" s="167"/>
      <c r="D48" s="168"/>
      <c r="E48" s="169"/>
      <c r="F48" s="170"/>
      <c r="G48" s="171"/>
      <c r="H48" s="170"/>
      <c r="I48" s="171"/>
      <c r="J48" s="170"/>
      <c r="K48" s="171"/>
      <c r="L48" s="172"/>
      <c r="M48" s="169"/>
      <c r="N48" s="170"/>
      <c r="O48" s="171"/>
      <c r="P48" s="170"/>
      <c r="Q48" s="171"/>
      <c r="R48" s="170"/>
      <c r="S48" s="171"/>
      <c r="T48" s="170"/>
      <c r="U48" s="173"/>
      <c r="V48" s="174"/>
      <c r="W48" s="171"/>
      <c r="X48" s="170"/>
      <c r="Y48" s="171"/>
      <c r="Z48" s="170"/>
      <c r="AA48" s="173"/>
      <c r="AB48" s="65" t="str">
        <f t="shared" si="2"/>
        <v/>
      </c>
      <c r="AC48" s="69" t="str">
        <f t="shared" si="3"/>
        <v/>
      </c>
      <c r="AD48" s="71" t="str">
        <f t="shared" si="4"/>
        <v/>
      </c>
      <c r="AE48" s="72" t="str">
        <f t="shared" si="5"/>
        <v/>
      </c>
    </row>
    <row r="49" spans="1:31" ht="15.75" customHeight="1">
      <c r="A49" s="76">
        <v>35</v>
      </c>
      <c r="B49" s="175"/>
      <c r="C49" s="176"/>
      <c r="D49" s="177"/>
      <c r="E49" s="178"/>
      <c r="F49" s="179"/>
      <c r="G49" s="180"/>
      <c r="H49" s="179"/>
      <c r="I49" s="180"/>
      <c r="J49" s="179"/>
      <c r="K49" s="180"/>
      <c r="L49" s="181"/>
      <c r="M49" s="178"/>
      <c r="N49" s="179"/>
      <c r="O49" s="180"/>
      <c r="P49" s="179"/>
      <c r="Q49" s="180"/>
      <c r="R49" s="179"/>
      <c r="S49" s="180"/>
      <c r="T49" s="179"/>
      <c r="U49" s="182"/>
      <c r="V49" s="183"/>
      <c r="W49" s="180"/>
      <c r="X49" s="179"/>
      <c r="Y49" s="180"/>
      <c r="Z49" s="179"/>
      <c r="AA49" s="182"/>
      <c r="AB49" s="78" t="str">
        <f t="shared" si="2"/>
        <v/>
      </c>
      <c r="AC49" s="80" t="str">
        <f t="shared" si="3"/>
        <v/>
      </c>
      <c r="AD49" s="82" t="str">
        <f t="shared" si="4"/>
        <v/>
      </c>
      <c r="AE49" s="88" t="str">
        <f t="shared" si="5"/>
        <v/>
      </c>
    </row>
    <row r="50" spans="1:31" ht="15.75" customHeight="1">
      <c r="A50" s="42">
        <v>36</v>
      </c>
      <c r="B50" s="157"/>
      <c r="C50" s="158"/>
      <c r="D50" s="159"/>
      <c r="E50" s="160"/>
      <c r="F50" s="161"/>
      <c r="G50" s="162"/>
      <c r="H50" s="161"/>
      <c r="I50" s="162"/>
      <c r="J50" s="161"/>
      <c r="K50" s="162"/>
      <c r="L50" s="163"/>
      <c r="M50" s="160"/>
      <c r="N50" s="161"/>
      <c r="O50" s="162"/>
      <c r="P50" s="161"/>
      <c r="Q50" s="162"/>
      <c r="R50" s="161"/>
      <c r="S50" s="162"/>
      <c r="T50" s="161"/>
      <c r="U50" s="164"/>
      <c r="V50" s="165"/>
      <c r="W50" s="162"/>
      <c r="X50" s="161"/>
      <c r="Y50" s="162"/>
      <c r="Z50" s="161"/>
      <c r="AA50" s="164"/>
      <c r="AB50" s="47" t="str">
        <f t="shared" si="2"/>
        <v/>
      </c>
      <c r="AC50" s="49" t="str">
        <f t="shared" si="3"/>
        <v/>
      </c>
      <c r="AD50" s="50" t="str">
        <f t="shared" si="4"/>
        <v/>
      </c>
      <c r="AE50" s="53" t="str">
        <f t="shared" si="5"/>
        <v/>
      </c>
    </row>
    <row r="51" spans="1:31" ht="15.75" customHeight="1">
      <c r="A51" s="55">
        <v>37</v>
      </c>
      <c r="B51" s="166"/>
      <c r="C51" s="167"/>
      <c r="D51" s="168"/>
      <c r="E51" s="169"/>
      <c r="F51" s="170"/>
      <c r="G51" s="171"/>
      <c r="H51" s="170"/>
      <c r="I51" s="171"/>
      <c r="J51" s="170"/>
      <c r="K51" s="171"/>
      <c r="L51" s="172"/>
      <c r="M51" s="169"/>
      <c r="N51" s="170"/>
      <c r="O51" s="171"/>
      <c r="P51" s="170"/>
      <c r="Q51" s="171"/>
      <c r="R51" s="170"/>
      <c r="S51" s="171"/>
      <c r="T51" s="170"/>
      <c r="U51" s="173"/>
      <c r="V51" s="174"/>
      <c r="W51" s="171"/>
      <c r="X51" s="170"/>
      <c r="Y51" s="171"/>
      <c r="Z51" s="170"/>
      <c r="AA51" s="173"/>
      <c r="AB51" s="65" t="str">
        <f t="shared" si="2"/>
        <v/>
      </c>
      <c r="AC51" s="69" t="str">
        <f t="shared" si="3"/>
        <v/>
      </c>
      <c r="AD51" s="71" t="str">
        <f t="shared" si="4"/>
        <v/>
      </c>
      <c r="AE51" s="72" t="str">
        <f t="shared" si="5"/>
        <v/>
      </c>
    </row>
    <row r="52" spans="1:31" ht="15.75" customHeight="1">
      <c r="A52" s="55">
        <v>38</v>
      </c>
      <c r="B52" s="166"/>
      <c r="C52" s="167"/>
      <c r="D52" s="168"/>
      <c r="E52" s="169"/>
      <c r="F52" s="170"/>
      <c r="G52" s="171"/>
      <c r="H52" s="170"/>
      <c r="I52" s="171"/>
      <c r="J52" s="170"/>
      <c r="K52" s="171"/>
      <c r="L52" s="172"/>
      <c r="M52" s="169"/>
      <c r="N52" s="170"/>
      <c r="O52" s="171"/>
      <c r="P52" s="170"/>
      <c r="Q52" s="171"/>
      <c r="R52" s="170"/>
      <c r="S52" s="171"/>
      <c r="T52" s="170"/>
      <c r="U52" s="173"/>
      <c r="V52" s="174"/>
      <c r="W52" s="171"/>
      <c r="X52" s="170"/>
      <c r="Y52" s="171"/>
      <c r="Z52" s="170"/>
      <c r="AA52" s="173"/>
      <c r="AB52" s="65" t="str">
        <f t="shared" si="2"/>
        <v/>
      </c>
      <c r="AC52" s="69" t="str">
        <f t="shared" si="3"/>
        <v/>
      </c>
      <c r="AD52" s="71" t="str">
        <f t="shared" si="4"/>
        <v/>
      </c>
      <c r="AE52" s="72" t="str">
        <f t="shared" si="5"/>
        <v/>
      </c>
    </row>
    <row r="53" spans="1:31" ht="15.75" customHeight="1">
      <c r="A53" s="55">
        <v>39</v>
      </c>
      <c r="B53" s="166"/>
      <c r="C53" s="167"/>
      <c r="D53" s="168"/>
      <c r="E53" s="169"/>
      <c r="F53" s="170"/>
      <c r="G53" s="171"/>
      <c r="H53" s="170"/>
      <c r="I53" s="171"/>
      <c r="J53" s="170"/>
      <c r="K53" s="171"/>
      <c r="L53" s="172"/>
      <c r="M53" s="169"/>
      <c r="N53" s="170"/>
      <c r="O53" s="171"/>
      <c r="P53" s="170"/>
      <c r="Q53" s="171"/>
      <c r="R53" s="170"/>
      <c r="S53" s="171"/>
      <c r="T53" s="170"/>
      <c r="U53" s="173"/>
      <c r="V53" s="174"/>
      <c r="W53" s="171"/>
      <c r="X53" s="170"/>
      <c r="Y53" s="171"/>
      <c r="Z53" s="170"/>
      <c r="AA53" s="173"/>
      <c r="AB53" s="65" t="str">
        <f t="shared" si="2"/>
        <v/>
      </c>
      <c r="AC53" s="69" t="str">
        <f t="shared" si="3"/>
        <v/>
      </c>
      <c r="AD53" s="71" t="str">
        <f t="shared" si="4"/>
        <v/>
      </c>
      <c r="AE53" s="72" t="str">
        <f t="shared" si="5"/>
        <v/>
      </c>
    </row>
    <row r="54" spans="1:31" ht="15.75" customHeight="1">
      <c r="A54" s="76">
        <v>40</v>
      </c>
      <c r="B54" s="175"/>
      <c r="C54" s="176"/>
      <c r="D54" s="177"/>
      <c r="E54" s="178"/>
      <c r="F54" s="179"/>
      <c r="G54" s="180"/>
      <c r="H54" s="179"/>
      <c r="I54" s="180"/>
      <c r="J54" s="179"/>
      <c r="K54" s="180"/>
      <c r="L54" s="181"/>
      <c r="M54" s="178"/>
      <c r="N54" s="179"/>
      <c r="O54" s="180"/>
      <c r="P54" s="179"/>
      <c r="Q54" s="180"/>
      <c r="R54" s="179"/>
      <c r="S54" s="180"/>
      <c r="T54" s="179"/>
      <c r="U54" s="182"/>
      <c r="V54" s="183"/>
      <c r="W54" s="180"/>
      <c r="X54" s="179"/>
      <c r="Y54" s="180"/>
      <c r="Z54" s="179"/>
      <c r="AA54" s="182"/>
      <c r="AB54" s="78" t="str">
        <f t="shared" si="2"/>
        <v/>
      </c>
      <c r="AC54" s="80" t="str">
        <f t="shared" si="3"/>
        <v/>
      </c>
      <c r="AD54" s="82" t="str">
        <f t="shared" si="4"/>
        <v/>
      </c>
      <c r="AE54" s="88" t="str">
        <f t="shared" si="5"/>
        <v/>
      </c>
    </row>
    <row r="55" spans="1:3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>
      <c r="A56" s="2"/>
      <c r="B56" s="2" t="s">
        <v>94</v>
      </c>
      <c r="C56" s="2"/>
      <c r="D56" s="2" t="s">
        <v>95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>
      <c r="A57" s="2"/>
      <c r="B57" s="2">
        <v>1</v>
      </c>
      <c r="C57" s="2"/>
      <c r="D57" s="2" t="s">
        <v>96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>
      <c r="A58" s="2"/>
      <c r="B58" s="2">
        <v>2</v>
      </c>
      <c r="C58" s="2"/>
      <c r="D58" s="2" t="s">
        <v>97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>
      <c r="A59" s="14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sheetProtection password="93A0" sheet="1" objects="1" scenarios="1" formatColumns="0" formatRows="0"/>
  <conditionalFormatting sqref="E15:AA54">
    <cfRule type="expression" dxfId="87" priority="1" stopIfTrue="1">
      <formula>E15&gt;E$11</formula>
    </cfRule>
  </conditionalFormatting>
  <conditionalFormatting sqref="Z1 AB1 D6 E5">
    <cfRule type="containsBlanks" dxfId="86" priority="2" stopIfTrue="1">
      <formula>LEN(TRIM(Z1))=0</formula>
    </cfRule>
  </conditionalFormatting>
  <conditionalFormatting sqref="C15:C54">
    <cfRule type="expression" dxfId="85" priority="3">
      <formula>AND(SUM($D15:$AA15)&lt;&gt;0,$C15="")</formula>
    </cfRule>
  </conditionalFormatting>
  <conditionalFormatting sqref="D15:AA54">
    <cfRule type="expression" dxfId="84" priority="4" stopIfTrue="1">
      <formula>AND($B15&lt;&gt;"",$C15="да",$D15="")</formula>
    </cfRule>
  </conditionalFormatting>
  <conditionalFormatting sqref="D15:AA54">
    <cfRule type="expression" dxfId="83" priority="5" stopIfTrue="1">
      <formula>AND(SUM($D15)=0,COUNTA($E15:$AA15)&gt;0)</formula>
    </cfRule>
  </conditionalFormatting>
  <conditionalFormatting sqref="E15:AA54">
    <cfRule type="expression" dxfId="82" priority="6" stopIfTrue="1">
      <formula>E15&gt;E$11</formula>
    </cfRule>
  </conditionalFormatting>
  <conditionalFormatting sqref="E15:AA54">
    <cfRule type="expression" dxfId="81" priority="7" stopIfTrue="1">
      <formula>AND($B15&lt;&gt;"",$C15="да",$D15="")</formula>
    </cfRule>
  </conditionalFormatting>
  <conditionalFormatting sqref="E15:AA54">
    <cfRule type="expression" dxfId="80" priority="8" stopIfTrue="1">
      <formula>AND(SUM($D15)=0,COUNTA($E15:$AA15)&gt;0)</formula>
    </cfRule>
  </conditionalFormatting>
  <conditionalFormatting sqref="E15:AA54">
    <cfRule type="expression" dxfId="79" priority="9" stopIfTrue="1">
      <formula>E15&gt;E$11</formula>
    </cfRule>
  </conditionalFormatting>
  <conditionalFormatting sqref="E15:AA54">
    <cfRule type="expression" dxfId="78" priority="10" stopIfTrue="1">
      <formula>AND($B15&lt;&gt;"",$C15="да",$D15="")</formula>
    </cfRule>
  </conditionalFormatting>
  <conditionalFormatting sqref="E15:AA54">
    <cfRule type="expression" dxfId="77" priority="11" stopIfTrue="1">
      <formula>AND(SUM($D15)=0,COUNTA($E15:$AA15)&gt;0)</formula>
    </cfRule>
  </conditionalFormatting>
  <dataValidations count="3">
    <dataValidation type="decimal" allowBlank="1" showErrorMessage="1" sqref="E15:AA54">
      <formula1>0</formula1>
      <formula2>E$11</formula2>
    </dataValidation>
    <dataValidation type="list" allowBlank="1" showInputMessage="1" showErrorMessage="1" promptTitle="Введите тип класса - общ" prompt="общеобразовательный класс;_x000a_про - профильный по предмету данной КДР;_x000a_лиц - лицейский класс;_x000a_лицпро - лицейский класс с профилем по предмету КДР;_x000a_гим - гимназический класс;_x000a_гимпро - гимназический класс с профилем по предмету КД" sqref="D6">
      <formula1>$AE$3:$AE$9</formula1>
    </dataValidation>
    <dataValidation type="list" allowBlank="1" sqref="C15:C54">
      <formula1>"да,нет"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Диаграммы</vt:lpstr>
      </vt:variant>
      <vt:variant>
        <vt:i4>2</vt:i4>
      </vt:variant>
    </vt:vector>
  </HeadingPairs>
  <TitlesOfParts>
    <vt:vector size="18" baseType="lpstr">
      <vt:lpstr>Форма2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Диаграмма1</vt:lpstr>
      <vt:lpstr>Диаграмма2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Библиотека</dc:creator>
  <cp:lastModifiedBy>Библиотека</cp:lastModifiedBy>
  <dcterms:created xsi:type="dcterms:W3CDTF">2019-04-11T11:01:04Z</dcterms:created>
  <dcterms:modified xsi:type="dcterms:W3CDTF">2019-04-16T09:08:47Z</dcterms:modified>
</cp:coreProperties>
</file>