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240" yWindow="105" windowWidth="14805" windowHeight="8010" activeTab="2"/>
  </bookViews>
  <sheets>
    <sheet name="Форма2" sheetId="3" r:id="rId1"/>
    <sheet name="1" sheetId="1" r:id="rId2"/>
    <sheet name="2" sheetId="48" r:id="rId3"/>
    <sheet name="3" sheetId="47" r:id="rId4"/>
    <sheet name="4" sheetId="46" r:id="rId5"/>
    <sheet name="5" sheetId="45" r:id="rId6"/>
    <sheet name="6" sheetId="44" r:id="rId7"/>
    <sheet name="7" sheetId="43" r:id="rId8"/>
    <sheet name="8" sheetId="42" r:id="rId9"/>
    <sheet name="9" sheetId="41" r:id="rId10"/>
    <sheet name="10" sheetId="40" r:id="rId11"/>
    <sheet name="11" sheetId="39" r:id="rId12"/>
    <sheet name="12" sheetId="38" r:id="rId13"/>
    <sheet name="13" sheetId="37" r:id="rId14"/>
    <sheet name="14" sheetId="36" r:id="rId15"/>
    <sheet name="15" sheetId="35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0">Форма2!$B$1:$AN$27</definedName>
  </definedNames>
  <calcPr calcId="144525"/>
</workbook>
</file>

<file path=xl/calcChain.xml><?xml version="1.0" encoding="utf-8"?>
<calcChain xmlns="http://schemas.openxmlformats.org/spreadsheetml/2006/main">
  <c r="P24" i="3" l="1"/>
  <c r="P20" i="3"/>
  <c r="P16" i="3"/>
  <c r="O25" i="3"/>
  <c r="O21" i="3"/>
  <c r="O17" i="3"/>
  <c r="O13" i="3"/>
  <c r="N26" i="3"/>
  <c r="N22" i="3"/>
  <c r="N18" i="3"/>
  <c r="N14" i="3"/>
  <c r="K25" i="3"/>
  <c r="K21" i="3"/>
  <c r="K17" i="3"/>
  <c r="K13" i="3"/>
  <c r="K9" i="3"/>
  <c r="K24" i="3" s="1"/>
  <c r="L9" i="3"/>
  <c r="L26" i="3" s="1"/>
  <c r="M9" i="3"/>
  <c r="M27" i="3" s="1"/>
  <c r="N9" i="3"/>
  <c r="N25" i="3" s="1"/>
  <c r="O9" i="3"/>
  <c r="O24" i="3" s="1"/>
  <c r="P9" i="3"/>
  <c r="P27" i="3" s="1"/>
  <c r="K10" i="3"/>
  <c r="L10" i="3"/>
  <c r="M10" i="3"/>
  <c r="N10" i="3"/>
  <c r="O10" i="3"/>
  <c r="P10" i="3"/>
  <c r="C13" i="3"/>
  <c r="M22" i="1"/>
  <c r="M15" i="1"/>
  <c r="N15" i="1" s="1"/>
  <c r="H27" i="3"/>
  <c r="AG27" i="3" s="1"/>
  <c r="G27" i="3"/>
  <c r="F27" i="3"/>
  <c r="E27" i="3"/>
  <c r="D27" i="3"/>
  <c r="C27" i="3"/>
  <c r="H26" i="3"/>
  <c r="AG26" i="3"/>
  <c r="G26" i="3"/>
  <c r="F26" i="3"/>
  <c r="E26" i="3"/>
  <c r="D26" i="3"/>
  <c r="C26" i="3"/>
  <c r="H25" i="3"/>
  <c r="AG25" i="3" s="1"/>
  <c r="G25" i="3"/>
  <c r="F25" i="3"/>
  <c r="E25" i="3"/>
  <c r="D25" i="3"/>
  <c r="C25" i="3"/>
  <c r="H24" i="3"/>
  <c r="AG24" i="3"/>
  <c r="G24" i="3"/>
  <c r="F24" i="3"/>
  <c r="E24" i="3"/>
  <c r="D24" i="3"/>
  <c r="C24" i="3"/>
  <c r="H23" i="3"/>
  <c r="B23" i="3" s="1"/>
  <c r="G23" i="3"/>
  <c r="F23" i="3"/>
  <c r="E23" i="3"/>
  <c r="D23" i="3"/>
  <c r="C23" i="3"/>
  <c r="H22" i="3"/>
  <c r="AG22" i="3"/>
  <c r="G22" i="3"/>
  <c r="F22" i="3"/>
  <c r="B22" i="3" s="1"/>
  <c r="E22" i="3"/>
  <c r="D22" i="3"/>
  <c r="C22" i="3"/>
  <c r="H21" i="3"/>
  <c r="AG21" i="3"/>
  <c r="G21" i="3"/>
  <c r="F21" i="3"/>
  <c r="E21" i="3"/>
  <c r="D21" i="3"/>
  <c r="C21" i="3"/>
  <c r="H20" i="3"/>
  <c r="AG20" i="3" s="1"/>
  <c r="G20" i="3"/>
  <c r="F20" i="3"/>
  <c r="B20" i="3"/>
  <c r="E20" i="3"/>
  <c r="D20" i="3"/>
  <c r="C20" i="3"/>
  <c r="H19" i="3"/>
  <c r="AG19" i="3" s="1"/>
  <c r="G19" i="3"/>
  <c r="F19" i="3"/>
  <c r="E19" i="3"/>
  <c r="D19" i="3"/>
  <c r="C19" i="3"/>
  <c r="H18" i="3"/>
  <c r="AG18" i="3"/>
  <c r="G18" i="3"/>
  <c r="F18" i="3"/>
  <c r="E18" i="3"/>
  <c r="D18" i="3"/>
  <c r="C18" i="3"/>
  <c r="H17" i="3"/>
  <c r="AG17" i="3" s="1"/>
  <c r="G17" i="3"/>
  <c r="F17" i="3"/>
  <c r="E17" i="3"/>
  <c r="D17" i="3"/>
  <c r="C17" i="3"/>
  <c r="H16" i="3"/>
  <c r="AG16" i="3"/>
  <c r="G16" i="3"/>
  <c r="F16" i="3"/>
  <c r="E16" i="3"/>
  <c r="D16" i="3"/>
  <c r="C16" i="3"/>
  <c r="H15" i="3"/>
  <c r="AF15" i="3" s="1"/>
  <c r="G15" i="3"/>
  <c r="F15" i="3"/>
  <c r="E15" i="3"/>
  <c r="D15" i="3"/>
  <c r="C15" i="3"/>
  <c r="H14" i="3"/>
  <c r="AG14" i="3"/>
  <c r="G14" i="3"/>
  <c r="F14" i="3"/>
  <c r="E14" i="3"/>
  <c r="D14" i="3"/>
  <c r="C14" i="3"/>
  <c r="AR3" i="3"/>
  <c r="O54" i="48"/>
  <c r="P54" i="48"/>
  <c r="N54" i="48"/>
  <c r="M54" i="48"/>
  <c r="O53" i="48"/>
  <c r="P53" i="48"/>
  <c r="N53" i="48"/>
  <c r="M53" i="48"/>
  <c r="O52" i="48"/>
  <c r="P52" i="48"/>
  <c r="N52" i="48"/>
  <c r="M52" i="48"/>
  <c r="O51" i="48"/>
  <c r="P51" i="48"/>
  <c r="N51" i="48"/>
  <c r="M51" i="48"/>
  <c r="O50" i="48"/>
  <c r="P50" i="48"/>
  <c r="N50" i="48"/>
  <c r="M50" i="48"/>
  <c r="O49" i="48"/>
  <c r="P49" i="48"/>
  <c r="N49" i="48"/>
  <c r="M49" i="48"/>
  <c r="O48" i="48"/>
  <c r="P48" i="48"/>
  <c r="N48" i="48"/>
  <c r="M48" i="48"/>
  <c r="O47" i="48"/>
  <c r="P47" i="48"/>
  <c r="N47" i="48"/>
  <c r="M47" i="48"/>
  <c r="O46" i="48"/>
  <c r="P46" i="48"/>
  <c r="N46" i="48"/>
  <c r="M46" i="48"/>
  <c r="O45" i="48"/>
  <c r="P45" i="48"/>
  <c r="N45" i="48"/>
  <c r="M45" i="48"/>
  <c r="O44" i="48"/>
  <c r="P44" i="48"/>
  <c r="N44" i="48"/>
  <c r="M44" i="48"/>
  <c r="O43" i="48"/>
  <c r="P43" i="48"/>
  <c r="N43" i="48"/>
  <c r="M43" i="48"/>
  <c r="O42" i="48"/>
  <c r="P42" i="48"/>
  <c r="N42" i="48"/>
  <c r="M42" i="48"/>
  <c r="O41" i="48"/>
  <c r="P41" i="48"/>
  <c r="N41" i="48"/>
  <c r="M41" i="48"/>
  <c r="O40" i="48"/>
  <c r="P40" i="48"/>
  <c r="N40" i="48"/>
  <c r="M40" i="48"/>
  <c r="O39" i="48"/>
  <c r="P39" i="48"/>
  <c r="N39" i="48"/>
  <c r="M39" i="48"/>
  <c r="O38" i="48"/>
  <c r="P38" i="48"/>
  <c r="N38" i="48"/>
  <c r="M38" i="48"/>
  <c r="O37" i="48"/>
  <c r="P37" i="48"/>
  <c r="N37" i="48"/>
  <c r="M37" i="48"/>
  <c r="O36" i="48"/>
  <c r="P36" i="48"/>
  <c r="N36" i="48"/>
  <c r="M36" i="48"/>
  <c r="O35" i="48"/>
  <c r="P35" i="48"/>
  <c r="N35" i="48"/>
  <c r="M35" i="48"/>
  <c r="O34" i="48"/>
  <c r="P34" i="48"/>
  <c r="N34" i="48"/>
  <c r="M34" i="48"/>
  <c r="O33" i="48"/>
  <c r="P33" i="48"/>
  <c r="N33" i="48"/>
  <c r="M33" i="48"/>
  <c r="O32" i="48"/>
  <c r="P32" i="48"/>
  <c r="N32" i="48"/>
  <c r="M32" i="48"/>
  <c r="O31" i="48"/>
  <c r="P31" i="48"/>
  <c r="N31" i="48"/>
  <c r="M31" i="48"/>
  <c r="O30" i="48"/>
  <c r="P30" i="48"/>
  <c r="N30" i="48"/>
  <c r="M30" i="48"/>
  <c r="O29" i="48"/>
  <c r="P29" i="48"/>
  <c r="N29" i="48"/>
  <c r="M29" i="48"/>
  <c r="O28" i="48"/>
  <c r="P28" i="48"/>
  <c r="N28" i="48"/>
  <c r="M28" i="48"/>
  <c r="O27" i="48"/>
  <c r="P27" i="48"/>
  <c r="N27" i="48"/>
  <c r="M27" i="48"/>
  <c r="O26" i="48"/>
  <c r="P26" i="48"/>
  <c r="N26" i="48"/>
  <c r="M26" i="48"/>
  <c r="O25" i="48"/>
  <c r="P25" i="48"/>
  <c r="N25" i="48"/>
  <c r="M25" i="48"/>
  <c r="O24" i="48"/>
  <c r="P24" i="48"/>
  <c r="N24" i="48"/>
  <c r="M24" i="48"/>
  <c r="O23" i="48"/>
  <c r="P23" i="48"/>
  <c r="N23" i="48"/>
  <c r="M23" i="48"/>
  <c r="O22" i="48"/>
  <c r="P22" i="48"/>
  <c r="N22" i="48"/>
  <c r="M22" i="48"/>
  <c r="O21" i="48"/>
  <c r="P21" i="48"/>
  <c r="N21" i="48"/>
  <c r="M21" i="48"/>
  <c r="O20" i="48"/>
  <c r="P20" i="48"/>
  <c r="N20" i="48"/>
  <c r="M20" i="48"/>
  <c r="O19" i="48"/>
  <c r="P19" i="48"/>
  <c r="N19" i="48"/>
  <c r="M19" i="48"/>
  <c r="O18" i="48"/>
  <c r="P18" i="48"/>
  <c r="N18" i="48"/>
  <c r="M18" i="48"/>
  <c r="O17" i="48"/>
  <c r="P17" i="48"/>
  <c r="N17" i="48"/>
  <c r="M17" i="48"/>
  <c r="O16" i="48"/>
  <c r="P16" i="48"/>
  <c r="N16" i="48"/>
  <c r="M16" i="48"/>
  <c r="O15" i="48"/>
  <c r="P15" i="48"/>
  <c r="N15" i="48"/>
  <c r="M15" i="48"/>
  <c r="N14" i="48"/>
  <c r="L12" i="48"/>
  <c r="L13" i="48"/>
  <c r="K12" i="48"/>
  <c r="K13" i="48"/>
  <c r="J12" i="48"/>
  <c r="J13" i="48"/>
  <c r="I12" i="48"/>
  <c r="I13" i="48"/>
  <c r="H12" i="48"/>
  <c r="H13" i="48"/>
  <c r="G12" i="48"/>
  <c r="G13" i="48"/>
  <c r="F12" i="48"/>
  <c r="F13" i="48"/>
  <c r="E12" i="48"/>
  <c r="E13" i="48"/>
  <c r="O54" i="47"/>
  <c r="P54" i="47" s="1"/>
  <c r="N54" i="47"/>
  <c r="M54" i="47"/>
  <c r="O53" i="47"/>
  <c r="P53" i="47" s="1"/>
  <c r="N53" i="47"/>
  <c r="M53" i="47"/>
  <c r="O52" i="47"/>
  <c r="P52" i="47" s="1"/>
  <c r="N52" i="47"/>
  <c r="M52" i="47"/>
  <c r="O51" i="47"/>
  <c r="P51" i="47" s="1"/>
  <c r="N51" i="47"/>
  <c r="M51" i="47"/>
  <c r="O50" i="47"/>
  <c r="P50" i="47" s="1"/>
  <c r="N50" i="47"/>
  <c r="M50" i="47"/>
  <c r="O49" i="47"/>
  <c r="P49" i="47" s="1"/>
  <c r="N49" i="47"/>
  <c r="M49" i="47"/>
  <c r="O48" i="47"/>
  <c r="P48" i="47" s="1"/>
  <c r="N48" i="47"/>
  <c r="M48" i="47"/>
  <c r="O47" i="47"/>
  <c r="P47" i="47" s="1"/>
  <c r="N47" i="47"/>
  <c r="M47" i="47"/>
  <c r="O46" i="47"/>
  <c r="P46" i="47" s="1"/>
  <c r="N46" i="47"/>
  <c r="M46" i="47"/>
  <c r="O45" i="47"/>
  <c r="P45" i="47" s="1"/>
  <c r="N45" i="47"/>
  <c r="M45" i="47"/>
  <c r="O44" i="47"/>
  <c r="P44" i="47" s="1"/>
  <c r="N44" i="47"/>
  <c r="M44" i="47"/>
  <c r="O43" i="47"/>
  <c r="P43" i="47" s="1"/>
  <c r="N43" i="47"/>
  <c r="M43" i="47"/>
  <c r="O42" i="47"/>
  <c r="P42" i="47" s="1"/>
  <c r="N42" i="47"/>
  <c r="M42" i="47"/>
  <c r="O41" i="47"/>
  <c r="P41" i="47" s="1"/>
  <c r="N41" i="47"/>
  <c r="M41" i="47"/>
  <c r="O40" i="47"/>
  <c r="P40" i="47" s="1"/>
  <c r="N40" i="47"/>
  <c r="M40" i="47"/>
  <c r="O39" i="47"/>
  <c r="P39" i="47" s="1"/>
  <c r="N39" i="47"/>
  <c r="M39" i="47"/>
  <c r="O38" i="47"/>
  <c r="P38" i="47" s="1"/>
  <c r="N38" i="47"/>
  <c r="M38" i="47"/>
  <c r="O37" i="47"/>
  <c r="P37" i="47" s="1"/>
  <c r="N37" i="47"/>
  <c r="M37" i="47"/>
  <c r="O36" i="47"/>
  <c r="P36" i="47" s="1"/>
  <c r="N36" i="47"/>
  <c r="M36" i="47"/>
  <c r="O35" i="47"/>
  <c r="P35" i="47" s="1"/>
  <c r="N35" i="47"/>
  <c r="M35" i="47"/>
  <c r="O34" i="47"/>
  <c r="P34" i="47" s="1"/>
  <c r="N34" i="47"/>
  <c r="M34" i="47"/>
  <c r="O33" i="47"/>
  <c r="P33" i="47" s="1"/>
  <c r="N33" i="47"/>
  <c r="M33" i="47"/>
  <c r="O32" i="47"/>
  <c r="P32" i="47" s="1"/>
  <c r="N32" i="47"/>
  <c r="M32" i="47"/>
  <c r="O31" i="47"/>
  <c r="P31" i="47" s="1"/>
  <c r="N31" i="47"/>
  <c r="M31" i="47"/>
  <c r="O30" i="47"/>
  <c r="P30" i="47" s="1"/>
  <c r="N30" i="47"/>
  <c r="M30" i="47"/>
  <c r="O29" i="47"/>
  <c r="P29" i="47" s="1"/>
  <c r="N29" i="47"/>
  <c r="M29" i="47"/>
  <c r="O28" i="47"/>
  <c r="P28" i="47" s="1"/>
  <c r="N28" i="47"/>
  <c r="M28" i="47"/>
  <c r="O27" i="47"/>
  <c r="P27" i="47" s="1"/>
  <c r="N27" i="47"/>
  <c r="M27" i="47"/>
  <c r="O26" i="47"/>
  <c r="P26" i="47" s="1"/>
  <c r="N26" i="47"/>
  <c r="M26" i="47"/>
  <c r="O25" i="47"/>
  <c r="P25" i="47" s="1"/>
  <c r="N25" i="47"/>
  <c r="M25" i="47"/>
  <c r="O24" i="47"/>
  <c r="P24" i="47" s="1"/>
  <c r="N24" i="47"/>
  <c r="M24" i="47"/>
  <c r="O23" i="47"/>
  <c r="P23" i="47" s="1"/>
  <c r="N23" i="47"/>
  <c r="M23" i="47"/>
  <c r="O22" i="47"/>
  <c r="P22" i="47" s="1"/>
  <c r="N22" i="47"/>
  <c r="M22" i="47"/>
  <c r="O21" i="47"/>
  <c r="P21" i="47" s="1"/>
  <c r="N21" i="47"/>
  <c r="M21" i="47"/>
  <c r="O20" i="47"/>
  <c r="P20" i="47" s="1"/>
  <c r="N20" i="47"/>
  <c r="M20" i="47"/>
  <c r="O19" i="47"/>
  <c r="P19" i="47" s="1"/>
  <c r="N19" i="47"/>
  <c r="AD15" i="3" s="1"/>
  <c r="M19" i="47"/>
  <c r="O18" i="47"/>
  <c r="P18" i="47" s="1"/>
  <c r="N18" i="47"/>
  <c r="M18" i="47"/>
  <c r="O17" i="47"/>
  <c r="P17" i="47" s="1"/>
  <c r="N17" i="47"/>
  <c r="M17" i="47"/>
  <c r="O16" i="47"/>
  <c r="P16" i="47" s="1"/>
  <c r="N16" i="47"/>
  <c r="M16" i="47"/>
  <c r="O15" i="47"/>
  <c r="P15" i="47" s="1"/>
  <c r="AH15" i="3"/>
  <c r="N15" i="47"/>
  <c r="M15" i="47"/>
  <c r="N14" i="47"/>
  <c r="L13" i="47"/>
  <c r="K13" i="47"/>
  <c r="J13" i="47"/>
  <c r="I13" i="47"/>
  <c r="H13" i="47"/>
  <c r="G13" i="47"/>
  <c r="F13" i="47"/>
  <c r="E13" i="47"/>
  <c r="L12" i="47"/>
  <c r="K12" i="47"/>
  <c r="J12" i="47"/>
  <c r="I12" i="47"/>
  <c r="H12" i="47"/>
  <c r="G12" i="47"/>
  <c r="F12" i="47"/>
  <c r="E12" i="47"/>
  <c r="O54" i="46"/>
  <c r="P54" i="46" s="1"/>
  <c r="N54" i="46"/>
  <c r="M54" i="46"/>
  <c r="O53" i="46"/>
  <c r="P53" i="46" s="1"/>
  <c r="N53" i="46"/>
  <c r="M53" i="46"/>
  <c r="O52" i="46"/>
  <c r="P52" i="46" s="1"/>
  <c r="N52" i="46"/>
  <c r="M52" i="46"/>
  <c r="O51" i="46"/>
  <c r="P51" i="46" s="1"/>
  <c r="N51" i="46"/>
  <c r="M51" i="46"/>
  <c r="O50" i="46"/>
  <c r="P50" i="46" s="1"/>
  <c r="N50" i="46"/>
  <c r="M50" i="46"/>
  <c r="O49" i="46"/>
  <c r="P49" i="46" s="1"/>
  <c r="N49" i="46"/>
  <c r="M49" i="46"/>
  <c r="O48" i="46"/>
  <c r="P48" i="46" s="1"/>
  <c r="N48" i="46"/>
  <c r="M48" i="46"/>
  <c r="O47" i="46"/>
  <c r="P47" i="46" s="1"/>
  <c r="N47" i="46"/>
  <c r="M47" i="46"/>
  <c r="O46" i="46"/>
  <c r="P46" i="46" s="1"/>
  <c r="N46" i="46"/>
  <c r="M46" i="46"/>
  <c r="O45" i="46"/>
  <c r="P45" i="46" s="1"/>
  <c r="N45" i="46"/>
  <c r="M45" i="46"/>
  <c r="O44" i="46"/>
  <c r="P44" i="46" s="1"/>
  <c r="N44" i="46"/>
  <c r="M44" i="46"/>
  <c r="O43" i="46"/>
  <c r="P43" i="46" s="1"/>
  <c r="N43" i="46"/>
  <c r="M43" i="46"/>
  <c r="O42" i="46"/>
  <c r="P42" i="46" s="1"/>
  <c r="N42" i="46"/>
  <c r="M42" i="46"/>
  <c r="O41" i="46"/>
  <c r="P41" i="46" s="1"/>
  <c r="N41" i="46"/>
  <c r="M41" i="46"/>
  <c r="O40" i="46"/>
  <c r="P40" i="46" s="1"/>
  <c r="N40" i="46"/>
  <c r="M40" i="46"/>
  <c r="O39" i="46"/>
  <c r="P39" i="46" s="1"/>
  <c r="N39" i="46"/>
  <c r="M39" i="46"/>
  <c r="O38" i="46"/>
  <c r="P38" i="46" s="1"/>
  <c r="N38" i="46"/>
  <c r="M38" i="46"/>
  <c r="O37" i="46"/>
  <c r="P37" i="46" s="1"/>
  <c r="N37" i="46"/>
  <c r="M37" i="46"/>
  <c r="O36" i="46"/>
  <c r="P36" i="46" s="1"/>
  <c r="N36" i="46"/>
  <c r="M36" i="46"/>
  <c r="O35" i="46"/>
  <c r="P35" i="46" s="1"/>
  <c r="N35" i="46"/>
  <c r="M35" i="46"/>
  <c r="O34" i="46"/>
  <c r="P34" i="46" s="1"/>
  <c r="N34" i="46"/>
  <c r="M34" i="46"/>
  <c r="O33" i="46"/>
  <c r="P33" i="46" s="1"/>
  <c r="N33" i="46"/>
  <c r="M33" i="46"/>
  <c r="O32" i="46"/>
  <c r="P32" i="46" s="1"/>
  <c r="N32" i="46"/>
  <c r="M32" i="46"/>
  <c r="O31" i="46"/>
  <c r="P31" i="46" s="1"/>
  <c r="N31" i="46"/>
  <c r="M31" i="46"/>
  <c r="O30" i="46"/>
  <c r="P30" i="46" s="1"/>
  <c r="N30" i="46"/>
  <c r="M30" i="46"/>
  <c r="O29" i="46"/>
  <c r="P29" i="46" s="1"/>
  <c r="N29" i="46"/>
  <c r="M29" i="46"/>
  <c r="O28" i="46"/>
  <c r="P28" i="46" s="1"/>
  <c r="N28" i="46"/>
  <c r="M28" i="46"/>
  <c r="O27" i="46"/>
  <c r="P27" i="46" s="1"/>
  <c r="N27" i="46"/>
  <c r="M27" i="46"/>
  <c r="O26" i="46"/>
  <c r="P26" i="46" s="1"/>
  <c r="N26" i="46"/>
  <c r="M26" i="46"/>
  <c r="O25" i="46"/>
  <c r="P25" i="46" s="1"/>
  <c r="N25" i="46"/>
  <c r="M25" i="46"/>
  <c r="O24" i="46"/>
  <c r="P24" i="46" s="1"/>
  <c r="N24" i="46"/>
  <c r="M24" i="46"/>
  <c r="O23" i="46"/>
  <c r="P23" i="46" s="1"/>
  <c r="N23" i="46"/>
  <c r="M23" i="46"/>
  <c r="O22" i="46"/>
  <c r="P22" i="46" s="1"/>
  <c r="N22" i="46"/>
  <c r="M22" i="46"/>
  <c r="O21" i="46"/>
  <c r="P21" i="46" s="1"/>
  <c r="N21" i="46"/>
  <c r="M21" i="46"/>
  <c r="O20" i="46"/>
  <c r="P20" i="46" s="1"/>
  <c r="N20" i="46"/>
  <c r="M20" i="46"/>
  <c r="O19" i="46"/>
  <c r="P19" i="46" s="1"/>
  <c r="N19" i="46"/>
  <c r="M19" i="46"/>
  <c r="O18" i="46"/>
  <c r="P18" i="46" s="1"/>
  <c r="AH16" i="3" s="1"/>
  <c r="N18" i="46"/>
  <c r="M18" i="46"/>
  <c r="O17" i="46"/>
  <c r="P17" i="46" s="1"/>
  <c r="N17" i="46"/>
  <c r="M17" i="46"/>
  <c r="O16" i="46"/>
  <c r="P16" i="46" s="1"/>
  <c r="N16" i="46"/>
  <c r="M16" i="46"/>
  <c r="O15" i="46"/>
  <c r="P15" i="46" s="1"/>
  <c r="N15" i="46"/>
  <c r="M15" i="46"/>
  <c r="N14" i="46"/>
  <c r="L13" i="46"/>
  <c r="K13" i="46"/>
  <c r="J13" i="46"/>
  <c r="I13" i="46"/>
  <c r="H13" i="46"/>
  <c r="G13" i="46"/>
  <c r="F13" i="46"/>
  <c r="E13" i="46"/>
  <c r="L12" i="46"/>
  <c r="K12" i="46"/>
  <c r="J12" i="46"/>
  <c r="I12" i="46"/>
  <c r="H12" i="46"/>
  <c r="G12" i="46"/>
  <c r="F12" i="46"/>
  <c r="E12" i="46"/>
  <c r="O54" i="45"/>
  <c r="P54" i="45"/>
  <c r="N54" i="45"/>
  <c r="M54" i="45"/>
  <c r="O53" i="45"/>
  <c r="P53" i="45"/>
  <c r="N53" i="45"/>
  <c r="M53" i="45"/>
  <c r="O52" i="45"/>
  <c r="P52" i="45"/>
  <c r="N52" i="45"/>
  <c r="M52" i="45"/>
  <c r="O51" i="45"/>
  <c r="P51" i="45"/>
  <c r="N51" i="45"/>
  <c r="M51" i="45"/>
  <c r="O50" i="45"/>
  <c r="P50" i="45"/>
  <c r="N50" i="45"/>
  <c r="M50" i="45"/>
  <c r="O49" i="45"/>
  <c r="P49" i="45"/>
  <c r="N49" i="45"/>
  <c r="M49" i="45"/>
  <c r="O48" i="45"/>
  <c r="P48" i="45"/>
  <c r="N48" i="45"/>
  <c r="M48" i="45"/>
  <c r="O47" i="45"/>
  <c r="P47" i="45"/>
  <c r="N47" i="45"/>
  <c r="M47" i="45"/>
  <c r="O46" i="45"/>
  <c r="P46" i="45"/>
  <c r="N46" i="45"/>
  <c r="M46" i="45"/>
  <c r="O45" i="45"/>
  <c r="P45" i="45"/>
  <c r="N45" i="45"/>
  <c r="M45" i="45"/>
  <c r="O44" i="45"/>
  <c r="P44" i="45"/>
  <c r="N44" i="45"/>
  <c r="M44" i="45"/>
  <c r="O43" i="45"/>
  <c r="P43" i="45"/>
  <c r="N43" i="45"/>
  <c r="M43" i="45"/>
  <c r="O42" i="45"/>
  <c r="P42" i="45"/>
  <c r="N42" i="45"/>
  <c r="M42" i="45"/>
  <c r="O41" i="45"/>
  <c r="P41" i="45"/>
  <c r="N41" i="45"/>
  <c r="M41" i="45"/>
  <c r="O40" i="45"/>
  <c r="P40" i="45"/>
  <c r="N40" i="45"/>
  <c r="M40" i="45"/>
  <c r="O39" i="45"/>
  <c r="P39" i="45"/>
  <c r="N39" i="45"/>
  <c r="M39" i="45"/>
  <c r="O38" i="45"/>
  <c r="P38" i="45"/>
  <c r="N38" i="45"/>
  <c r="M38" i="45"/>
  <c r="O37" i="45"/>
  <c r="P37" i="45"/>
  <c r="N37" i="45"/>
  <c r="M37" i="45"/>
  <c r="O36" i="45"/>
  <c r="P36" i="45"/>
  <c r="N36" i="45"/>
  <c r="M36" i="45"/>
  <c r="O35" i="45"/>
  <c r="P35" i="45"/>
  <c r="N35" i="45"/>
  <c r="M35" i="45"/>
  <c r="O34" i="45"/>
  <c r="P34" i="45"/>
  <c r="N34" i="45"/>
  <c r="M34" i="45"/>
  <c r="O33" i="45"/>
  <c r="P33" i="45"/>
  <c r="N33" i="45"/>
  <c r="M33" i="45"/>
  <c r="O32" i="45"/>
  <c r="P32" i="45"/>
  <c r="N32" i="45"/>
  <c r="M32" i="45"/>
  <c r="O31" i="45"/>
  <c r="P31" i="45"/>
  <c r="N31" i="45"/>
  <c r="M31" i="45"/>
  <c r="O30" i="45"/>
  <c r="P30" i="45"/>
  <c r="N30" i="45"/>
  <c r="M30" i="45"/>
  <c r="O29" i="45"/>
  <c r="P29" i="45"/>
  <c r="N29" i="45"/>
  <c r="M29" i="45"/>
  <c r="O28" i="45"/>
  <c r="P28" i="45"/>
  <c r="N28" i="45"/>
  <c r="M28" i="45"/>
  <c r="O27" i="45"/>
  <c r="P27" i="45"/>
  <c r="N27" i="45"/>
  <c r="M27" i="45"/>
  <c r="O26" i="45"/>
  <c r="P26" i="45"/>
  <c r="N26" i="45"/>
  <c r="M26" i="45"/>
  <c r="O25" i="45"/>
  <c r="P25" i="45"/>
  <c r="N25" i="45"/>
  <c r="M25" i="45"/>
  <c r="O24" i="45"/>
  <c r="P24" i="45"/>
  <c r="N24" i="45"/>
  <c r="M24" i="45"/>
  <c r="O23" i="45"/>
  <c r="P23" i="45"/>
  <c r="N23" i="45"/>
  <c r="M23" i="45"/>
  <c r="O22" i="45"/>
  <c r="P22" i="45"/>
  <c r="N22" i="45"/>
  <c r="M22" i="45"/>
  <c r="O21" i="45"/>
  <c r="P21" i="45"/>
  <c r="N21" i="45"/>
  <c r="M21" i="45"/>
  <c r="O20" i="45"/>
  <c r="P20" i="45"/>
  <c r="N20" i="45"/>
  <c r="M20" i="45"/>
  <c r="O19" i="45"/>
  <c r="P19" i="45"/>
  <c r="N19" i="45"/>
  <c r="M19" i="45"/>
  <c r="O18" i="45"/>
  <c r="P18" i="45"/>
  <c r="N18" i="45"/>
  <c r="M18" i="45"/>
  <c r="O17" i="45"/>
  <c r="P17" i="45"/>
  <c r="N17" i="45"/>
  <c r="M17" i="45"/>
  <c r="O16" i="45"/>
  <c r="P16" i="45"/>
  <c r="N16" i="45"/>
  <c r="M16" i="45"/>
  <c r="O15" i="45"/>
  <c r="P15" i="45"/>
  <c r="N15" i="45"/>
  <c r="M15" i="45"/>
  <c r="N14" i="45"/>
  <c r="L13" i="45"/>
  <c r="K13" i="45"/>
  <c r="J13" i="45"/>
  <c r="I13" i="45"/>
  <c r="H13" i="45"/>
  <c r="G13" i="45"/>
  <c r="F13" i="45"/>
  <c r="E13" i="45"/>
  <c r="L12" i="45"/>
  <c r="K12" i="45"/>
  <c r="J12" i="45"/>
  <c r="I12" i="45"/>
  <c r="H12" i="45"/>
  <c r="G12" i="45"/>
  <c r="F12" i="45"/>
  <c r="E12" i="45"/>
  <c r="O54" i="44"/>
  <c r="P54" i="44" s="1"/>
  <c r="N54" i="44"/>
  <c r="M54" i="44"/>
  <c r="O53" i="44"/>
  <c r="P53" i="44" s="1"/>
  <c r="N53" i="44"/>
  <c r="M53" i="44"/>
  <c r="O52" i="44"/>
  <c r="P52" i="44" s="1"/>
  <c r="N52" i="44"/>
  <c r="M52" i="44"/>
  <c r="O51" i="44"/>
  <c r="P51" i="44" s="1"/>
  <c r="N51" i="44"/>
  <c r="M51" i="44"/>
  <c r="O50" i="44"/>
  <c r="P50" i="44" s="1"/>
  <c r="N50" i="44"/>
  <c r="M50" i="44"/>
  <c r="O49" i="44"/>
  <c r="P49" i="44" s="1"/>
  <c r="N49" i="44"/>
  <c r="M49" i="44"/>
  <c r="O48" i="44"/>
  <c r="P48" i="44" s="1"/>
  <c r="N48" i="44"/>
  <c r="M48" i="44"/>
  <c r="O47" i="44"/>
  <c r="P47" i="44" s="1"/>
  <c r="N47" i="44"/>
  <c r="M47" i="44"/>
  <c r="O46" i="44"/>
  <c r="P46" i="44" s="1"/>
  <c r="N46" i="44"/>
  <c r="M46" i="44"/>
  <c r="O45" i="44"/>
  <c r="P45" i="44" s="1"/>
  <c r="N45" i="44"/>
  <c r="M45" i="44"/>
  <c r="O44" i="44"/>
  <c r="P44" i="44" s="1"/>
  <c r="N44" i="44"/>
  <c r="M44" i="44"/>
  <c r="O43" i="44"/>
  <c r="P43" i="44" s="1"/>
  <c r="N43" i="44"/>
  <c r="M43" i="44"/>
  <c r="O42" i="44"/>
  <c r="P42" i="44" s="1"/>
  <c r="N42" i="44"/>
  <c r="M42" i="44"/>
  <c r="O41" i="44"/>
  <c r="P41" i="44" s="1"/>
  <c r="N41" i="44"/>
  <c r="M41" i="44"/>
  <c r="O40" i="44"/>
  <c r="P40" i="44" s="1"/>
  <c r="N40" i="44"/>
  <c r="M40" i="44"/>
  <c r="O39" i="44"/>
  <c r="P39" i="44" s="1"/>
  <c r="N39" i="44"/>
  <c r="M39" i="44"/>
  <c r="O38" i="44"/>
  <c r="P38" i="44" s="1"/>
  <c r="N38" i="44"/>
  <c r="M38" i="44"/>
  <c r="O37" i="44"/>
  <c r="P37" i="44" s="1"/>
  <c r="N37" i="44"/>
  <c r="M37" i="44"/>
  <c r="O36" i="44"/>
  <c r="P36" i="44" s="1"/>
  <c r="N36" i="44"/>
  <c r="M36" i="44"/>
  <c r="O35" i="44"/>
  <c r="P35" i="44" s="1"/>
  <c r="N35" i="44"/>
  <c r="M35" i="44"/>
  <c r="O34" i="44"/>
  <c r="P34" i="44" s="1"/>
  <c r="N34" i="44"/>
  <c r="M34" i="44"/>
  <c r="O33" i="44"/>
  <c r="P33" i="44" s="1"/>
  <c r="N33" i="44"/>
  <c r="M33" i="44"/>
  <c r="O32" i="44"/>
  <c r="P32" i="44" s="1"/>
  <c r="N32" i="44"/>
  <c r="M32" i="44"/>
  <c r="O31" i="44"/>
  <c r="P31" i="44" s="1"/>
  <c r="N31" i="44"/>
  <c r="M31" i="44"/>
  <c r="O30" i="44"/>
  <c r="P30" i="44" s="1"/>
  <c r="N30" i="44"/>
  <c r="M30" i="44"/>
  <c r="O29" i="44"/>
  <c r="P29" i="44" s="1"/>
  <c r="N29" i="44"/>
  <c r="M29" i="44"/>
  <c r="O28" i="44"/>
  <c r="P28" i="44" s="1"/>
  <c r="N28" i="44"/>
  <c r="M28" i="44"/>
  <c r="O27" i="44"/>
  <c r="P27" i="44" s="1"/>
  <c r="N27" i="44"/>
  <c r="M27" i="44"/>
  <c r="O26" i="44"/>
  <c r="P26" i="44" s="1"/>
  <c r="N26" i="44"/>
  <c r="M26" i="44"/>
  <c r="O25" i="44"/>
  <c r="P25" i="44" s="1"/>
  <c r="N25" i="44"/>
  <c r="M25" i="44"/>
  <c r="O24" i="44"/>
  <c r="P24" i="44" s="1"/>
  <c r="N24" i="44"/>
  <c r="M24" i="44"/>
  <c r="O23" i="44"/>
  <c r="P23" i="44" s="1"/>
  <c r="N23" i="44"/>
  <c r="M23" i="44"/>
  <c r="O22" i="44"/>
  <c r="P22" i="44" s="1"/>
  <c r="N22" i="44"/>
  <c r="M22" i="44"/>
  <c r="O21" i="44"/>
  <c r="P21" i="44" s="1"/>
  <c r="N21" i="44"/>
  <c r="M21" i="44"/>
  <c r="O20" i="44"/>
  <c r="P20" i="44" s="1"/>
  <c r="N20" i="44"/>
  <c r="M20" i="44"/>
  <c r="O19" i="44"/>
  <c r="P19" i="44" s="1"/>
  <c r="N19" i="44"/>
  <c r="M19" i="44"/>
  <c r="O18" i="44"/>
  <c r="P18" i="44" s="1"/>
  <c r="N18" i="44"/>
  <c r="M18" i="44"/>
  <c r="O17" i="44"/>
  <c r="P17" i="44" s="1"/>
  <c r="N17" i="44"/>
  <c r="M17" i="44"/>
  <c r="O16" i="44"/>
  <c r="P16" i="44" s="1"/>
  <c r="AH18" i="3" s="1"/>
  <c r="N16" i="44"/>
  <c r="M16" i="44"/>
  <c r="O15" i="44"/>
  <c r="P15" i="44" s="1"/>
  <c r="N15" i="44"/>
  <c r="M15" i="44"/>
  <c r="N14" i="44"/>
  <c r="L13" i="44"/>
  <c r="K13" i="44"/>
  <c r="J13" i="44"/>
  <c r="I13" i="44"/>
  <c r="H13" i="44"/>
  <c r="G13" i="44"/>
  <c r="F13" i="44"/>
  <c r="E13" i="44"/>
  <c r="L12" i="44"/>
  <c r="K12" i="44"/>
  <c r="J12" i="44"/>
  <c r="I12" i="44"/>
  <c r="H12" i="44"/>
  <c r="G12" i="44"/>
  <c r="F12" i="44"/>
  <c r="E12" i="44"/>
  <c r="O54" i="43"/>
  <c r="P54" i="43"/>
  <c r="N54" i="43"/>
  <c r="M54" i="43"/>
  <c r="O53" i="43"/>
  <c r="P53" i="43"/>
  <c r="N53" i="43"/>
  <c r="M53" i="43"/>
  <c r="O52" i="43"/>
  <c r="P52" i="43"/>
  <c r="N52" i="43"/>
  <c r="M52" i="43"/>
  <c r="O51" i="43"/>
  <c r="P51" i="43"/>
  <c r="N51" i="43"/>
  <c r="M51" i="43"/>
  <c r="O50" i="43"/>
  <c r="P50" i="43"/>
  <c r="N50" i="43"/>
  <c r="M50" i="43"/>
  <c r="O49" i="43"/>
  <c r="P49" i="43"/>
  <c r="N49" i="43"/>
  <c r="M49" i="43"/>
  <c r="O48" i="43"/>
  <c r="P48" i="43"/>
  <c r="N48" i="43"/>
  <c r="M48" i="43"/>
  <c r="O47" i="43"/>
  <c r="P47" i="43"/>
  <c r="N47" i="43"/>
  <c r="M47" i="43"/>
  <c r="O46" i="43"/>
  <c r="P46" i="43"/>
  <c r="N46" i="43"/>
  <c r="M46" i="43"/>
  <c r="O45" i="43"/>
  <c r="P45" i="43"/>
  <c r="N45" i="43"/>
  <c r="M45" i="43"/>
  <c r="O44" i="43"/>
  <c r="P44" i="43"/>
  <c r="N44" i="43"/>
  <c r="M44" i="43"/>
  <c r="O43" i="43"/>
  <c r="P43" i="43"/>
  <c r="N43" i="43"/>
  <c r="M43" i="43"/>
  <c r="O42" i="43"/>
  <c r="P42" i="43"/>
  <c r="N42" i="43"/>
  <c r="M42" i="43"/>
  <c r="O41" i="43"/>
  <c r="P41" i="43"/>
  <c r="N41" i="43"/>
  <c r="M41" i="43"/>
  <c r="O40" i="43"/>
  <c r="P40" i="43"/>
  <c r="N40" i="43"/>
  <c r="M40" i="43"/>
  <c r="O39" i="43"/>
  <c r="P39" i="43"/>
  <c r="N39" i="43"/>
  <c r="M39" i="43"/>
  <c r="O38" i="43"/>
  <c r="P38" i="43"/>
  <c r="N38" i="43"/>
  <c r="M38" i="43"/>
  <c r="O37" i="43"/>
  <c r="P37" i="43"/>
  <c r="N37" i="43"/>
  <c r="M37" i="43"/>
  <c r="O36" i="43"/>
  <c r="P36" i="43"/>
  <c r="N36" i="43"/>
  <c r="M36" i="43"/>
  <c r="O35" i="43"/>
  <c r="P35" i="43"/>
  <c r="N35" i="43"/>
  <c r="M35" i="43"/>
  <c r="O34" i="43"/>
  <c r="P34" i="43"/>
  <c r="N34" i="43"/>
  <c r="M34" i="43"/>
  <c r="O33" i="43"/>
  <c r="P33" i="43"/>
  <c r="N33" i="43"/>
  <c r="M33" i="43"/>
  <c r="O32" i="43"/>
  <c r="P32" i="43"/>
  <c r="N32" i="43"/>
  <c r="M32" i="43"/>
  <c r="O31" i="43"/>
  <c r="P31" i="43"/>
  <c r="N31" i="43"/>
  <c r="M31" i="43"/>
  <c r="O30" i="43"/>
  <c r="P30" i="43"/>
  <c r="N30" i="43"/>
  <c r="M30" i="43"/>
  <c r="O29" i="43"/>
  <c r="P29" i="43"/>
  <c r="N29" i="43"/>
  <c r="M29" i="43"/>
  <c r="O28" i="43"/>
  <c r="P28" i="43"/>
  <c r="N28" i="43"/>
  <c r="M28" i="43"/>
  <c r="O27" i="43"/>
  <c r="P27" i="43"/>
  <c r="N27" i="43"/>
  <c r="M27" i="43"/>
  <c r="O26" i="43"/>
  <c r="P26" i="43"/>
  <c r="N26" i="43"/>
  <c r="M26" i="43"/>
  <c r="O25" i="43"/>
  <c r="P25" i="43"/>
  <c r="N25" i="43"/>
  <c r="M25" i="43"/>
  <c r="O24" i="43"/>
  <c r="P24" i="43"/>
  <c r="N24" i="43"/>
  <c r="M24" i="43"/>
  <c r="O23" i="43"/>
  <c r="P23" i="43"/>
  <c r="N23" i="43"/>
  <c r="M23" i="43"/>
  <c r="O22" i="43"/>
  <c r="P22" i="43"/>
  <c r="N22" i="43"/>
  <c r="M22" i="43"/>
  <c r="O21" i="43"/>
  <c r="P21" i="43"/>
  <c r="N21" i="43"/>
  <c r="M21" i="43"/>
  <c r="O20" i="43"/>
  <c r="P20" i="43"/>
  <c r="N20" i="43"/>
  <c r="M20" i="43"/>
  <c r="O19" i="43"/>
  <c r="P19" i="43"/>
  <c r="N19" i="43"/>
  <c r="M19" i="43"/>
  <c r="O18" i="43"/>
  <c r="P18" i="43"/>
  <c r="N18" i="43"/>
  <c r="M18" i="43"/>
  <c r="O17" i="43"/>
  <c r="P17" i="43"/>
  <c r="N17" i="43"/>
  <c r="M17" i="43"/>
  <c r="O16" i="43"/>
  <c r="P16" i="43"/>
  <c r="N16" i="43"/>
  <c r="M16" i="43"/>
  <c r="O15" i="43"/>
  <c r="P15" i="43"/>
  <c r="AH19" i="3" s="1"/>
  <c r="N15" i="43"/>
  <c r="M15" i="43"/>
  <c r="N14" i="43"/>
  <c r="L13" i="43"/>
  <c r="K13" i="43"/>
  <c r="J13" i="43"/>
  <c r="I13" i="43"/>
  <c r="H13" i="43"/>
  <c r="G13" i="43"/>
  <c r="F13" i="43"/>
  <c r="E13" i="43"/>
  <c r="L12" i="43"/>
  <c r="K12" i="43"/>
  <c r="J12" i="43"/>
  <c r="I12" i="43"/>
  <c r="H12" i="43"/>
  <c r="G12" i="43"/>
  <c r="F12" i="43"/>
  <c r="E12" i="43"/>
  <c r="O54" i="42"/>
  <c r="P54" i="42"/>
  <c r="N54" i="42"/>
  <c r="M54" i="42"/>
  <c r="O53" i="42"/>
  <c r="P53" i="42"/>
  <c r="N53" i="42"/>
  <c r="M53" i="42"/>
  <c r="O52" i="42"/>
  <c r="P52" i="42"/>
  <c r="N52" i="42"/>
  <c r="M52" i="42"/>
  <c r="O51" i="42"/>
  <c r="P51" i="42"/>
  <c r="N51" i="42"/>
  <c r="M51" i="42"/>
  <c r="O50" i="42"/>
  <c r="P50" i="42"/>
  <c r="N50" i="42"/>
  <c r="M50" i="42"/>
  <c r="O49" i="42"/>
  <c r="P49" i="42"/>
  <c r="N49" i="42"/>
  <c r="M49" i="42"/>
  <c r="O48" i="42"/>
  <c r="P48" i="42"/>
  <c r="N48" i="42"/>
  <c r="M48" i="42"/>
  <c r="O47" i="42"/>
  <c r="P47" i="42"/>
  <c r="N47" i="42"/>
  <c r="M47" i="42"/>
  <c r="O46" i="42"/>
  <c r="P46" i="42"/>
  <c r="N46" i="42"/>
  <c r="M46" i="42"/>
  <c r="O45" i="42"/>
  <c r="P45" i="42"/>
  <c r="N45" i="42"/>
  <c r="M45" i="42"/>
  <c r="O44" i="42"/>
  <c r="P44" i="42"/>
  <c r="N44" i="42"/>
  <c r="M44" i="42"/>
  <c r="O43" i="42"/>
  <c r="P43" i="42"/>
  <c r="N43" i="42"/>
  <c r="M43" i="42"/>
  <c r="O42" i="42"/>
  <c r="P42" i="42"/>
  <c r="N42" i="42"/>
  <c r="M42" i="42"/>
  <c r="O41" i="42"/>
  <c r="P41" i="42"/>
  <c r="N41" i="42"/>
  <c r="M41" i="42"/>
  <c r="O40" i="42"/>
  <c r="P40" i="42"/>
  <c r="N40" i="42"/>
  <c r="M40" i="42"/>
  <c r="O39" i="42"/>
  <c r="P39" i="42"/>
  <c r="N39" i="42"/>
  <c r="M39" i="42"/>
  <c r="O38" i="42"/>
  <c r="P38" i="42"/>
  <c r="N38" i="42"/>
  <c r="M38" i="42"/>
  <c r="O37" i="42"/>
  <c r="P37" i="42"/>
  <c r="N37" i="42"/>
  <c r="M37" i="42"/>
  <c r="O36" i="42"/>
  <c r="P36" i="42"/>
  <c r="N36" i="42"/>
  <c r="M36" i="42"/>
  <c r="O35" i="42"/>
  <c r="P35" i="42"/>
  <c r="N35" i="42"/>
  <c r="M35" i="42"/>
  <c r="O34" i="42"/>
  <c r="P34" i="42"/>
  <c r="N34" i="42"/>
  <c r="M34" i="42"/>
  <c r="O33" i="42"/>
  <c r="P33" i="42"/>
  <c r="N33" i="42"/>
  <c r="M33" i="42"/>
  <c r="O32" i="42"/>
  <c r="P32" i="42"/>
  <c r="N32" i="42"/>
  <c r="M32" i="42"/>
  <c r="O31" i="42"/>
  <c r="P31" i="42"/>
  <c r="N31" i="42"/>
  <c r="M31" i="42"/>
  <c r="O30" i="42"/>
  <c r="P30" i="42"/>
  <c r="N30" i="42"/>
  <c r="M30" i="42"/>
  <c r="O29" i="42"/>
  <c r="P29" i="42"/>
  <c r="N29" i="42"/>
  <c r="M29" i="42"/>
  <c r="O28" i="42"/>
  <c r="P28" i="42"/>
  <c r="N28" i="42"/>
  <c r="M28" i="42"/>
  <c r="O27" i="42"/>
  <c r="P27" i="42"/>
  <c r="N27" i="42"/>
  <c r="M27" i="42"/>
  <c r="O26" i="42"/>
  <c r="P26" i="42"/>
  <c r="N26" i="42"/>
  <c r="M26" i="42"/>
  <c r="O25" i="42"/>
  <c r="P25" i="42"/>
  <c r="N25" i="42"/>
  <c r="M25" i="42"/>
  <c r="O24" i="42"/>
  <c r="P24" i="42"/>
  <c r="N24" i="42"/>
  <c r="M24" i="42"/>
  <c r="O23" i="42"/>
  <c r="P23" i="42"/>
  <c r="N23" i="42"/>
  <c r="M23" i="42"/>
  <c r="O22" i="42"/>
  <c r="P22" i="42"/>
  <c r="N22" i="42"/>
  <c r="M22" i="42"/>
  <c r="O21" i="42"/>
  <c r="P21" i="42"/>
  <c r="N21" i="42"/>
  <c r="M21" i="42"/>
  <c r="O20" i="42"/>
  <c r="P20" i="42"/>
  <c r="N20" i="42"/>
  <c r="M20" i="42"/>
  <c r="O19" i="42"/>
  <c r="P19" i="42"/>
  <c r="N19" i="42"/>
  <c r="M19" i="42"/>
  <c r="O18" i="42"/>
  <c r="P18" i="42"/>
  <c r="N18" i="42"/>
  <c r="M18" i="42"/>
  <c r="O17" i="42"/>
  <c r="P17" i="42"/>
  <c r="N17" i="42"/>
  <c r="M17" i="42"/>
  <c r="O16" i="42"/>
  <c r="P16" i="42"/>
  <c r="N16" i="42"/>
  <c r="M16" i="42"/>
  <c r="O15" i="42"/>
  <c r="P15" i="42"/>
  <c r="N15" i="42"/>
  <c r="M15" i="42"/>
  <c r="N14" i="42"/>
  <c r="L13" i="42"/>
  <c r="K13" i="42"/>
  <c r="J13" i="42"/>
  <c r="I13" i="42"/>
  <c r="H13" i="42"/>
  <c r="G13" i="42"/>
  <c r="F13" i="42"/>
  <c r="E13" i="42"/>
  <c r="L12" i="42"/>
  <c r="K12" i="42"/>
  <c r="J12" i="42"/>
  <c r="I12" i="42"/>
  <c r="H12" i="42"/>
  <c r="G12" i="42"/>
  <c r="F12" i="42"/>
  <c r="E12" i="42"/>
  <c r="O54" i="41"/>
  <c r="P54" i="41" s="1"/>
  <c r="N54" i="41"/>
  <c r="M54" i="41"/>
  <c r="O53" i="41"/>
  <c r="P53" i="41" s="1"/>
  <c r="N53" i="41"/>
  <c r="M53" i="41"/>
  <c r="O52" i="41"/>
  <c r="P52" i="41" s="1"/>
  <c r="N52" i="41"/>
  <c r="M52" i="41"/>
  <c r="O51" i="41"/>
  <c r="P51" i="41" s="1"/>
  <c r="N51" i="41"/>
  <c r="M51" i="41"/>
  <c r="O50" i="41"/>
  <c r="P50" i="41" s="1"/>
  <c r="N50" i="41"/>
  <c r="M50" i="41"/>
  <c r="O49" i="41"/>
  <c r="P49" i="41" s="1"/>
  <c r="N49" i="41"/>
  <c r="M49" i="41"/>
  <c r="O48" i="41"/>
  <c r="P48" i="41" s="1"/>
  <c r="N48" i="41"/>
  <c r="M48" i="41"/>
  <c r="O47" i="41"/>
  <c r="P47" i="41" s="1"/>
  <c r="N47" i="41"/>
  <c r="M47" i="41"/>
  <c r="O46" i="41"/>
  <c r="P46" i="41" s="1"/>
  <c r="N46" i="41"/>
  <c r="M46" i="41"/>
  <c r="O45" i="41"/>
  <c r="P45" i="41" s="1"/>
  <c r="N45" i="41"/>
  <c r="M45" i="41"/>
  <c r="O44" i="41"/>
  <c r="P44" i="41" s="1"/>
  <c r="N44" i="41"/>
  <c r="M44" i="41"/>
  <c r="O43" i="41"/>
  <c r="P43" i="41" s="1"/>
  <c r="N43" i="41"/>
  <c r="M43" i="41"/>
  <c r="O42" i="41"/>
  <c r="P42" i="41" s="1"/>
  <c r="N42" i="41"/>
  <c r="M42" i="41"/>
  <c r="O41" i="41"/>
  <c r="P41" i="41" s="1"/>
  <c r="N41" i="41"/>
  <c r="M41" i="41"/>
  <c r="O40" i="41"/>
  <c r="P40" i="41" s="1"/>
  <c r="N40" i="41"/>
  <c r="M40" i="41"/>
  <c r="O39" i="41"/>
  <c r="P39" i="41" s="1"/>
  <c r="N39" i="41"/>
  <c r="M39" i="41"/>
  <c r="O38" i="41"/>
  <c r="P38" i="41" s="1"/>
  <c r="N38" i="41"/>
  <c r="M38" i="41"/>
  <c r="O37" i="41"/>
  <c r="P37" i="41" s="1"/>
  <c r="N37" i="41"/>
  <c r="M37" i="41"/>
  <c r="O36" i="41"/>
  <c r="P36" i="41" s="1"/>
  <c r="N36" i="41"/>
  <c r="M36" i="41"/>
  <c r="O35" i="41"/>
  <c r="P35" i="41" s="1"/>
  <c r="N35" i="41"/>
  <c r="M35" i="41"/>
  <c r="O34" i="41"/>
  <c r="P34" i="41" s="1"/>
  <c r="N34" i="41"/>
  <c r="M34" i="41"/>
  <c r="O33" i="41"/>
  <c r="P33" i="41" s="1"/>
  <c r="N33" i="41"/>
  <c r="M33" i="41"/>
  <c r="O32" i="41"/>
  <c r="P32" i="41" s="1"/>
  <c r="N32" i="41"/>
  <c r="M32" i="41"/>
  <c r="O31" i="41"/>
  <c r="P31" i="41"/>
  <c r="N31" i="41"/>
  <c r="M31" i="41"/>
  <c r="O30" i="41"/>
  <c r="P30" i="41"/>
  <c r="N30" i="41"/>
  <c r="M30" i="41"/>
  <c r="O29" i="41"/>
  <c r="P29" i="41"/>
  <c r="N29" i="41"/>
  <c r="M29" i="41"/>
  <c r="O28" i="41"/>
  <c r="P28" i="41"/>
  <c r="N28" i="41"/>
  <c r="M28" i="41"/>
  <c r="O27" i="41"/>
  <c r="P27" i="41"/>
  <c r="N27" i="41"/>
  <c r="M27" i="41"/>
  <c r="O26" i="41"/>
  <c r="P26" i="41"/>
  <c r="N26" i="41"/>
  <c r="M26" i="41"/>
  <c r="O25" i="41"/>
  <c r="P25" i="41"/>
  <c r="N25" i="41"/>
  <c r="M25" i="41"/>
  <c r="O24" i="41"/>
  <c r="P24" i="41"/>
  <c r="N24" i="41"/>
  <c r="M24" i="41"/>
  <c r="O23" i="41"/>
  <c r="P23" i="41"/>
  <c r="N23" i="41"/>
  <c r="M23" i="41"/>
  <c r="O22" i="41"/>
  <c r="P22" i="41"/>
  <c r="N22" i="41"/>
  <c r="M22" i="41"/>
  <c r="O21" i="41"/>
  <c r="P21" i="41"/>
  <c r="N21" i="41"/>
  <c r="M21" i="41"/>
  <c r="O20" i="41"/>
  <c r="P20" i="41"/>
  <c r="N20" i="41"/>
  <c r="M20" i="41"/>
  <c r="O19" i="41"/>
  <c r="P19" i="41"/>
  <c r="N19" i="41"/>
  <c r="M19" i="41"/>
  <c r="O18" i="41"/>
  <c r="P18" i="41"/>
  <c r="N18" i="41"/>
  <c r="M18" i="41"/>
  <c r="O17" i="41"/>
  <c r="P17" i="41"/>
  <c r="N17" i="41"/>
  <c r="M17" i="41"/>
  <c r="O16" i="41"/>
  <c r="P16" i="41"/>
  <c r="N16" i="41"/>
  <c r="M16" i="41"/>
  <c r="O15" i="41"/>
  <c r="P15" i="41"/>
  <c r="N15" i="41"/>
  <c r="AD21" i="3" s="1"/>
  <c r="M15" i="41"/>
  <c r="N14" i="41"/>
  <c r="L13" i="41"/>
  <c r="K13" i="41"/>
  <c r="J13" i="41"/>
  <c r="I13" i="41"/>
  <c r="H13" i="41"/>
  <c r="G13" i="41"/>
  <c r="F13" i="41"/>
  <c r="E13" i="41"/>
  <c r="L12" i="41"/>
  <c r="K12" i="41"/>
  <c r="J12" i="41"/>
  <c r="I12" i="41"/>
  <c r="H12" i="41"/>
  <c r="G12" i="41"/>
  <c r="F12" i="41"/>
  <c r="E12" i="41"/>
  <c r="O54" i="40"/>
  <c r="P54" i="40"/>
  <c r="N54" i="40"/>
  <c r="M54" i="40"/>
  <c r="O53" i="40"/>
  <c r="P53" i="40"/>
  <c r="N53" i="40"/>
  <c r="M53" i="40"/>
  <c r="O52" i="40"/>
  <c r="P52" i="40"/>
  <c r="N52" i="40"/>
  <c r="M52" i="40"/>
  <c r="O51" i="40"/>
  <c r="P51" i="40"/>
  <c r="N51" i="40"/>
  <c r="M51" i="40"/>
  <c r="O50" i="40"/>
  <c r="P50" i="40"/>
  <c r="N50" i="40"/>
  <c r="M50" i="40"/>
  <c r="O49" i="40"/>
  <c r="P49" i="40"/>
  <c r="N49" i="40"/>
  <c r="M49" i="40"/>
  <c r="O48" i="40"/>
  <c r="P48" i="40"/>
  <c r="N48" i="40"/>
  <c r="M48" i="40"/>
  <c r="O47" i="40"/>
  <c r="P47" i="40"/>
  <c r="N47" i="40"/>
  <c r="M47" i="40"/>
  <c r="O46" i="40"/>
  <c r="P46" i="40"/>
  <c r="N46" i="40"/>
  <c r="M46" i="40"/>
  <c r="O45" i="40"/>
  <c r="P45" i="40"/>
  <c r="N45" i="40"/>
  <c r="M45" i="40"/>
  <c r="O44" i="40"/>
  <c r="P44" i="40"/>
  <c r="N44" i="40"/>
  <c r="M44" i="40"/>
  <c r="O43" i="40"/>
  <c r="P43" i="40"/>
  <c r="N43" i="40"/>
  <c r="M43" i="40"/>
  <c r="O42" i="40"/>
  <c r="P42" i="40"/>
  <c r="N42" i="40"/>
  <c r="M42" i="40"/>
  <c r="O41" i="40"/>
  <c r="P41" i="40"/>
  <c r="N41" i="40"/>
  <c r="M41" i="40"/>
  <c r="O40" i="40"/>
  <c r="P40" i="40"/>
  <c r="N40" i="40"/>
  <c r="M40" i="40"/>
  <c r="O39" i="40"/>
  <c r="P39" i="40"/>
  <c r="N39" i="40"/>
  <c r="M39" i="40"/>
  <c r="O38" i="40"/>
  <c r="P38" i="40"/>
  <c r="N38" i="40"/>
  <c r="M38" i="40"/>
  <c r="O37" i="40"/>
  <c r="P37" i="40"/>
  <c r="N37" i="40"/>
  <c r="M37" i="40"/>
  <c r="O36" i="40"/>
  <c r="P36" i="40"/>
  <c r="N36" i="40"/>
  <c r="M36" i="40"/>
  <c r="O35" i="40"/>
  <c r="P35" i="40"/>
  <c r="N35" i="40"/>
  <c r="M35" i="40"/>
  <c r="O34" i="40"/>
  <c r="P34" i="40"/>
  <c r="N34" i="40"/>
  <c r="M34" i="40"/>
  <c r="O33" i="40"/>
  <c r="P33" i="40"/>
  <c r="N33" i="40"/>
  <c r="M33" i="40"/>
  <c r="O32" i="40"/>
  <c r="P32" i="40"/>
  <c r="N32" i="40"/>
  <c r="M32" i="40"/>
  <c r="O31" i="40"/>
  <c r="P31" i="40"/>
  <c r="N31" i="40"/>
  <c r="M31" i="40"/>
  <c r="O30" i="40"/>
  <c r="P30" i="40"/>
  <c r="N30" i="40"/>
  <c r="M30" i="40"/>
  <c r="O29" i="40"/>
  <c r="P29" i="40"/>
  <c r="N29" i="40"/>
  <c r="M29" i="40"/>
  <c r="O28" i="40"/>
  <c r="P28" i="40"/>
  <c r="N28" i="40"/>
  <c r="M28" i="40"/>
  <c r="O27" i="40"/>
  <c r="P27" i="40"/>
  <c r="N27" i="40"/>
  <c r="M27" i="40"/>
  <c r="O26" i="40"/>
  <c r="P26" i="40"/>
  <c r="N26" i="40"/>
  <c r="M26" i="40"/>
  <c r="O25" i="40"/>
  <c r="P25" i="40"/>
  <c r="N25" i="40"/>
  <c r="M25" i="40"/>
  <c r="O24" i="40"/>
  <c r="P24" i="40"/>
  <c r="N24" i="40"/>
  <c r="M24" i="40"/>
  <c r="O23" i="40"/>
  <c r="P23" i="40"/>
  <c r="N23" i="40"/>
  <c r="M23" i="40"/>
  <c r="O22" i="40"/>
  <c r="P22" i="40"/>
  <c r="N22" i="40"/>
  <c r="M22" i="40"/>
  <c r="O21" i="40"/>
  <c r="P21" i="40"/>
  <c r="N21" i="40"/>
  <c r="M21" i="40"/>
  <c r="O20" i="40"/>
  <c r="P20" i="40"/>
  <c r="N20" i="40"/>
  <c r="M20" i="40"/>
  <c r="O19" i="40"/>
  <c r="P19" i="40"/>
  <c r="N19" i="40"/>
  <c r="M19" i="40"/>
  <c r="O18" i="40"/>
  <c r="P18" i="40"/>
  <c r="N18" i="40"/>
  <c r="M18" i="40"/>
  <c r="O17" i="40"/>
  <c r="P17" i="40"/>
  <c r="N17" i="40"/>
  <c r="M17" i="40"/>
  <c r="O16" i="40"/>
  <c r="P16" i="40"/>
  <c r="N16" i="40"/>
  <c r="M16" i="40"/>
  <c r="O15" i="40"/>
  <c r="P15" i="40"/>
  <c r="AH22" i="3" s="1"/>
  <c r="N15" i="40"/>
  <c r="M15" i="40"/>
  <c r="N14" i="40"/>
  <c r="L13" i="40"/>
  <c r="K13" i="40"/>
  <c r="J13" i="40"/>
  <c r="I13" i="40"/>
  <c r="H13" i="40"/>
  <c r="G13" i="40"/>
  <c r="F13" i="40"/>
  <c r="E13" i="40"/>
  <c r="L12" i="40"/>
  <c r="K12" i="40"/>
  <c r="J12" i="40"/>
  <c r="I12" i="40"/>
  <c r="H12" i="40"/>
  <c r="G12" i="40"/>
  <c r="F12" i="40"/>
  <c r="E12" i="40"/>
  <c r="O54" i="39"/>
  <c r="P54" i="39" s="1"/>
  <c r="N54" i="39"/>
  <c r="M54" i="39"/>
  <c r="O53" i="39"/>
  <c r="P53" i="39" s="1"/>
  <c r="N53" i="39"/>
  <c r="M53" i="39"/>
  <c r="O52" i="39"/>
  <c r="P52" i="39" s="1"/>
  <c r="N52" i="39"/>
  <c r="M52" i="39"/>
  <c r="O51" i="39"/>
  <c r="P51" i="39" s="1"/>
  <c r="N51" i="39"/>
  <c r="M51" i="39"/>
  <c r="O50" i="39"/>
  <c r="P50" i="39" s="1"/>
  <c r="N50" i="39"/>
  <c r="M50" i="39"/>
  <c r="O49" i="39"/>
  <c r="P49" i="39" s="1"/>
  <c r="N49" i="39"/>
  <c r="M49" i="39"/>
  <c r="O48" i="39"/>
  <c r="P48" i="39" s="1"/>
  <c r="N48" i="39"/>
  <c r="M48" i="39"/>
  <c r="O47" i="39"/>
  <c r="P47" i="39" s="1"/>
  <c r="N47" i="39"/>
  <c r="M47" i="39"/>
  <c r="O46" i="39"/>
  <c r="P46" i="39" s="1"/>
  <c r="N46" i="39"/>
  <c r="M46" i="39"/>
  <c r="O45" i="39"/>
  <c r="P45" i="39" s="1"/>
  <c r="N45" i="39"/>
  <c r="M45" i="39"/>
  <c r="O44" i="39"/>
  <c r="P44" i="39" s="1"/>
  <c r="N44" i="39"/>
  <c r="M44" i="39"/>
  <c r="O43" i="39"/>
  <c r="P43" i="39" s="1"/>
  <c r="N43" i="39"/>
  <c r="M43" i="39"/>
  <c r="O42" i="39"/>
  <c r="P42" i="39" s="1"/>
  <c r="N42" i="39"/>
  <c r="M42" i="39"/>
  <c r="O41" i="39"/>
  <c r="P41" i="39" s="1"/>
  <c r="N41" i="39"/>
  <c r="M41" i="39"/>
  <c r="O40" i="39"/>
  <c r="P40" i="39" s="1"/>
  <c r="N40" i="39"/>
  <c r="M40" i="39"/>
  <c r="O39" i="39"/>
  <c r="P39" i="39" s="1"/>
  <c r="N39" i="39"/>
  <c r="M39" i="39"/>
  <c r="O38" i="39"/>
  <c r="P38" i="39" s="1"/>
  <c r="N38" i="39"/>
  <c r="M38" i="39"/>
  <c r="O37" i="39"/>
  <c r="P37" i="39" s="1"/>
  <c r="N37" i="39"/>
  <c r="M37" i="39"/>
  <c r="O36" i="39"/>
  <c r="P36" i="39" s="1"/>
  <c r="N36" i="39"/>
  <c r="M36" i="39"/>
  <c r="O35" i="39"/>
  <c r="P35" i="39" s="1"/>
  <c r="N35" i="39"/>
  <c r="M35" i="39"/>
  <c r="O34" i="39"/>
  <c r="P34" i="39" s="1"/>
  <c r="N34" i="39"/>
  <c r="M34" i="39"/>
  <c r="O33" i="39"/>
  <c r="P33" i="39" s="1"/>
  <c r="N33" i="39"/>
  <c r="M33" i="39"/>
  <c r="O32" i="39"/>
  <c r="P32" i="39" s="1"/>
  <c r="N32" i="39"/>
  <c r="M32" i="39"/>
  <c r="O31" i="39"/>
  <c r="P31" i="39" s="1"/>
  <c r="N31" i="39"/>
  <c r="M31" i="39"/>
  <c r="O30" i="39"/>
  <c r="P30" i="39" s="1"/>
  <c r="N30" i="39"/>
  <c r="M30" i="39"/>
  <c r="O29" i="39"/>
  <c r="P29" i="39" s="1"/>
  <c r="N29" i="39"/>
  <c r="M29" i="39"/>
  <c r="O28" i="39"/>
  <c r="P28" i="39" s="1"/>
  <c r="N28" i="39"/>
  <c r="M28" i="39"/>
  <c r="O27" i="39"/>
  <c r="P27" i="39" s="1"/>
  <c r="N27" i="39"/>
  <c r="M27" i="39"/>
  <c r="O26" i="39"/>
  <c r="P26" i="39" s="1"/>
  <c r="N26" i="39"/>
  <c r="M26" i="39"/>
  <c r="O25" i="39"/>
  <c r="P25" i="39" s="1"/>
  <c r="N25" i="39"/>
  <c r="M25" i="39"/>
  <c r="O24" i="39"/>
  <c r="P24" i="39" s="1"/>
  <c r="N24" i="39"/>
  <c r="M24" i="39"/>
  <c r="O23" i="39"/>
  <c r="P23" i="39" s="1"/>
  <c r="N23" i="39"/>
  <c r="M23" i="39"/>
  <c r="O22" i="39"/>
  <c r="P22" i="39" s="1"/>
  <c r="N22" i="39"/>
  <c r="M22" i="39"/>
  <c r="O21" i="39"/>
  <c r="P21" i="39" s="1"/>
  <c r="N21" i="39"/>
  <c r="M21" i="39"/>
  <c r="O20" i="39"/>
  <c r="P20" i="39" s="1"/>
  <c r="N20" i="39"/>
  <c r="M20" i="39"/>
  <c r="O19" i="39"/>
  <c r="P19" i="39" s="1"/>
  <c r="N19" i="39"/>
  <c r="M19" i="39"/>
  <c r="O18" i="39"/>
  <c r="P18" i="39" s="1"/>
  <c r="N18" i="39"/>
  <c r="M18" i="39"/>
  <c r="O17" i="39"/>
  <c r="P17" i="39" s="1"/>
  <c r="N17" i="39"/>
  <c r="M17" i="39"/>
  <c r="O16" i="39"/>
  <c r="P16" i="39" s="1"/>
  <c r="N16" i="39"/>
  <c r="M16" i="39"/>
  <c r="O15" i="39"/>
  <c r="P15" i="39" s="1"/>
  <c r="N15" i="39"/>
  <c r="M15" i="39"/>
  <c r="N14" i="39"/>
  <c r="L13" i="39"/>
  <c r="K13" i="39"/>
  <c r="J13" i="39"/>
  <c r="I13" i="39"/>
  <c r="H13" i="39"/>
  <c r="G13" i="39"/>
  <c r="F13" i="39"/>
  <c r="E13" i="39"/>
  <c r="L12" i="39"/>
  <c r="K12" i="39"/>
  <c r="J12" i="39"/>
  <c r="I12" i="39"/>
  <c r="H12" i="39"/>
  <c r="G12" i="39"/>
  <c r="F12" i="39"/>
  <c r="E12" i="39"/>
  <c r="O54" i="38"/>
  <c r="P54" i="38"/>
  <c r="N54" i="38"/>
  <c r="M54" i="38"/>
  <c r="O53" i="38"/>
  <c r="P53" i="38"/>
  <c r="N53" i="38"/>
  <c r="M53" i="38"/>
  <c r="O52" i="38"/>
  <c r="P52" i="38"/>
  <c r="N52" i="38"/>
  <c r="M52" i="38"/>
  <c r="O51" i="38"/>
  <c r="P51" i="38"/>
  <c r="N51" i="38"/>
  <c r="M51" i="38"/>
  <c r="O50" i="38"/>
  <c r="P50" i="38"/>
  <c r="N50" i="38"/>
  <c r="M50" i="38"/>
  <c r="O49" i="38"/>
  <c r="P49" i="38"/>
  <c r="N49" i="38"/>
  <c r="M49" i="38"/>
  <c r="O48" i="38"/>
  <c r="P48" i="38"/>
  <c r="N48" i="38"/>
  <c r="M48" i="38"/>
  <c r="O47" i="38"/>
  <c r="P47" i="38"/>
  <c r="N47" i="38"/>
  <c r="M47" i="38"/>
  <c r="O46" i="38"/>
  <c r="P46" i="38"/>
  <c r="N46" i="38"/>
  <c r="M46" i="38"/>
  <c r="O45" i="38"/>
  <c r="P45" i="38"/>
  <c r="N45" i="38"/>
  <c r="M45" i="38"/>
  <c r="O44" i="38"/>
  <c r="P44" i="38"/>
  <c r="N44" i="38"/>
  <c r="M44" i="38"/>
  <c r="O43" i="38"/>
  <c r="P43" i="38"/>
  <c r="N43" i="38"/>
  <c r="M43" i="38"/>
  <c r="O42" i="38"/>
  <c r="P42" i="38"/>
  <c r="N42" i="38"/>
  <c r="M42" i="38"/>
  <c r="O41" i="38"/>
  <c r="P41" i="38"/>
  <c r="N41" i="38"/>
  <c r="M41" i="38"/>
  <c r="O40" i="38"/>
  <c r="P40" i="38"/>
  <c r="N40" i="38"/>
  <c r="M40" i="38"/>
  <c r="O39" i="38"/>
  <c r="P39" i="38"/>
  <c r="N39" i="38"/>
  <c r="M39" i="38"/>
  <c r="O38" i="38"/>
  <c r="P38" i="38"/>
  <c r="N38" i="38"/>
  <c r="M38" i="38"/>
  <c r="O37" i="38"/>
  <c r="P37" i="38"/>
  <c r="N37" i="38"/>
  <c r="M37" i="38"/>
  <c r="O36" i="38"/>
  <c r="P36" i="38"/>
  <c r="N36" i="38"/>
  <c r="M36" i="38"/>
  <c r="O35" i="38"/>
  <c r="P35" i="38"/>
  <c r="N35" i="38"/>
  <c r="M35" i="38"/>
  <c r="O34" i="38"/>
  <c r="P34" i="38"/>
  <c r="N34" i="38"/>
  <c r="M34" i="38"/>
  <c r="O33" i="38"/>
  <c r="P33" i="38"/>
  <c r="N33" i="38"/>
  <c r="M33" i="38"/>
  <c r="O32" i="38"/>
  <c r="P32" i="38"/>
  <c r="N32" i="38"/>
  <c r="M32" i="38"/>
  <c r="O31" i="38"/>
  <c r="P31" i="38"/>
  <c r="N31" i="38"/>
  <c r="M31" i="38"/>
  <c r="O30" i="38"/>
  <c r="P30" i="38"/>
  <c r="N30" i="38"/>
  <c r="M30" i="38"/>
  <c r="O29" i="38"/>
  <c r="P29" i="38"/>
  <c r="N29" i="38"/>
  <c r="M29" i="38"/>
  <c r="O28" i="38"/>
  <c r="P28" i="38"/>
  <c r="N28" i="38"/>
  <c r="M28" i="38"/>
  <c r="O27" i="38"/>
  <c r="P27" i="38"/>
  <c r="N27" i="38"/>
  <c r="M27" i="38"/>
  <c r="O26" i="38"/>
  <c r="P26" i="38"/>
  <c r="N26" i="38"/>
  <c r="M26" i="38"/>
  <c r="O25" i="38"/>
  <c r="P25" i="38"/>
  <c r="N25" i="38"/>
  <c r="M25" i="38"/>
  <c r="O24" i="38"/>
  <c r="P24" i="38"/>
  <c r="N24" i="38"/>
  <c r="M24" i="38"/>
  <c r="O23" i="38"/>
  <c r="P23" i="38"/>
  <c r="N23" i="38"/>
  <c r="M23" i="38"/>
  <c r="O22" i="38"/>
  <c r="P22" i="38"/>
  <c r="N22" i="38"/>
  <c r="M22" i="38"/>
  <c r="O21" i="38"/>
  <c r="P21" i="38"/>
  <c r="N21" i="38"/>
  <c r="M21" i="38"/>
  <c r="O20" i="38"/>
  <c r="P20" i="38"/>
  <c r="N20" i="38"/>
  <c r="M20" i="38"/>
  <c r="O19" i="38"/>
  <c r="P19" i="38"/>
  <c r="N19" i="38"/>
  <c r="M19" i="38"/>
  <c r="O18" i="38"/>
  <c r="P18" i="38"/>
  <c r="N18" i="38"/>
  <c r="M18" i="38"/>
  <c r="O17" i="38"/>
  <c r="P17" i="38"/>
  <c r="N17" i="38"/>
  <c r="M17" i="38"/>
  <c r="O16" i="38"/>
  <c r="P16" i="38"/>
  <c r="N16" i="38"/>
  <c r="M16" i="38"/>
  <c r="O15" i="38"/>
  <c r="P15" i="38"/>
  <c r="N15" i="38"/>
  <c r="AB24" i="3" s="1"/>
  <c r="M15" i="38"/>
  <c r="N14" i="38"/>
  <c r="L13" i="38"/>
  <c r="K13" i="38"/>
  <c r="J13" i="38"/>
  <c r="I13" i="38"/>
  <c r="H13" i="38"/>
  <c r="G13" i="38"/>
  <c r="F13" i="38"/>
  <c r="E13" i="38"/>
  <c r="L12" i="38"/>
  <c r="K12" i="38"/>
  <c r="J12" i="38"/>
  <c r="I12" i="38"/>
  <c r="H12" i="38"/>
  <c r="G12" i="38"/>
  <c r="F12" i="38"/>
  <c r="E12" i="38"/>
  <c r="O54" i="37"/>
  <c r="P54" i="37"/>
  <c r="N54" i="37"/>
  <c r="M54" i="37"/>
  <c r="O53" i="37"/>
  <c r="P53" i="37"/>
  <c r="N53" i="37"/>
  <c r="M53" i="37"/>
  <c r="O52" i="37"/>
  <c r="P52" i="37"/>
  <c r="N52" i="37"/>
  <c r="M52" i="37"/>
  <c r="O51" i="37"/>
  <c r="P51" i="37"/>
  <c r="N51" i="37"/>
  <c r="M51" i="37"/>
  <c r="O50" i="37"/>
  <c r="P50" i="37"/>
  <c r="N50" i="37"/>
  <c r="M50" i="37"/>
  <c r="O49" i="37"/>
  <c r="P49" i="37"/>
  <c r="N49" i="37"/>
  <c r="M49" i="37"/>
  <c r="O48" i="37"/>
  <c r="P48" i="37"/>
  <c r="N48" i="37"/>
  <c r="M48" i="37"/>
  <c r="O47" i="37"/>
  <c r="P47" i="37"/>
  <c r="N47" i="37"/>
  <c r="M47" i="37"/>
  <c r="O46" i="37"/>
  <c r="P46" i="37"/>
  <c r="N46" i="37"/>
  <c r="M46" i="37"/>
  <c r="O45" i="37"/>
  <c r="P45" i="37"/>
  <c r="N45" i="37"/>
  <c r="M45" i="37"/>
  <c r="O44" i="37"/>
  <c r="P44" i="37"/>
  <c r="N44" i="37"/>
  <c r="M44" i="37"/>
  <c r="O43" i="37"/>
  <c r="P43" i="37"/>
  <c r="N43" i="37"/>
  <c r="M43" i="37"/>
  <c r="O42" i="37"/>
  <c r="P42" i="37"/>
  <c r="N42" i="37"/>
  <c r="M42" i="37"/>
  <c r="O41" i="37"/>
  <c r="P41" i="37"/>
  <c r="N41" i="37"/>
  <c r="M41" i="37"/>
  <c r="O40" i="37"/>
  <c r="P40" i="37"/>
  <c r="N40" i="37"/>
  <c r="M40" i="37"/>
  <c r="O39" i="37"/>
  <c r="P39" i="37"/>
  <c r="N39" i="37"/>
  <c r="M39" i="37"/>
  <c r="O38" i="37"/>
  <c r="P38" i="37"/>
  <c r="N38" i="37"/>
  <c r="M38" i="37"/>
  <c r="O37" i="37"/>
  <c r="P37" i="37"/>
  <c r="N37" i="37"/>
  <c r="M37" i="37"/>
  <c r="O36" i="37"/>
  <c r="P36" i="37"/>
  <c r="N36" i="37"/>
  <c r="M36" i="37"/>
  <c r="O35" i="37"/>
  <c r="P35" i="37"/>
  <c r="N35" i="37"/>
  <c r="M35" i="37"/>
  <c r="O34" i="37"/>
  <c r="P34" i="37"/>
  <c r="N34" i="37"/>
  <c r="M34" i="37"/>
  <c r="O33" i="37"/>
  <c r="P33" i="37"/>
  <c r="N33" i="37"/>
  <c r="M33" i="37"/>
  <c r="O32" i="37"/>
  <c r="P32" i="37"/>
  <c r="N32" i="37"/>
  <c r="M32" i="37"/>
  <c r="O31" i="37"/>
  <c r="P31" i="37"/>
  <c r="N31" i="37"/>
  <c r="M31" i="37"/>
  <c r="O30" i="37"/>
  <c r="P30" i="37"/>
  <c r="N30" i="37"/>
  <c r="M30" i="37"/>
  <c r="O29" i="37"/>
  <c r="P29" i="37"/>
  <c r="N29" i="37"/>
  <c r="M29" i="37"/>
  <c r="O28" i="37"/>
  <c r="P28" i="37"/>
  <c r="N28" i="37"/>
  <c r="M28" i="37"/>
  <c r="O27" i="37"/>
  <c r="P27" i="37"/>
  <c r="N27" i="37"/>
  <c r="M27" i="37"/>
  <c r="O26" i="37"/>
  <c r="P26" i="37"/>
  <c r="N26" i="37"/>
  <c r="M26" i="37"/>
  <c r="O25" i="37"/>
  <c r="P25" i="37"/>
  <c r="N25" i="37"/>
  <c r="M25" i="37"/>
  <c r="O24" i="37"/>
  <c r="P24" i="37"/>
  <c r="N24" i="37"/>
  <c r="M24" i="37"/>
  <c r="O23" i="37"/>
  <c r="P23" i="37"/>
  <c r="N23" i="37"/>
  <c r="M23" i="37"/>
  <c r="O22" i="37"/>
  <c r="P22" i="37"/>
  <c r="N22" i="37"/>
  <c r="M22" i="37"/>
  <c r="O21" i="37"/>
  <c r="P21" i="37"/>
  <c r="N21" i="37"/>
  <c r="M21" i="37"/>
  <c r="O20" i="37"/>
  <c r="P20" i="37"/>
  <c r="N20" i="37"/>
  <c r="M20" i="37"/>
  <c r="O19" i="37"/>
  <c r="P19" i="37"/>
  <c r="N19" i="37"/>
  <c r="M19" i="37"/>
  <c r="O18" i="37"/>
  <c r="P18" i="37"/>
  <c r="N18" i="37"/>
  <c r="M18" i="37"/>
  <c r="O17" i="37"/>
  <c r="P17" i="37"/>
  <c r="N17" i="37"/>
  <c r="M17" i="37"/>
  <c r="O16" i="37"/>
  <c r="P16" i="37"/>
  <c r="N16" i="37"/>
  <c r="M16" i="37"/>
  <c r="O15" i="37"/>
  <c r="P15" i="37"/>
  <c r="AH25" i="3" s="1"/>
  <c r="N15" i="37"/>
  <c r="M15" i="37"/>
  <c r="N14" i="37"/>
  <c r="L13" i="37"/>
  <c r="K13" i="37"/>
  <c r="J13" i="37"/>
  <c r="I13" i="37"/>
  <c r="H13" i="37"/>
  <c r="G13" i="37"/>
  <c r="F13" i="37"/>
  <c r="E13" i="37"/>
  <c r="L12" i="37"/>
  <c r="K12" i="37"/>
  <c r="J12" i="37"/>
  <c r="I12" i="37"/>
  <c r="H12" i="37"/>
  <c r="G12" i="37"/>
  <c r="F12" i="37"/>
  <c r="E12" i="37"/>
  <c r="O54" i="36"/>
  <c r="P54" i="36" s="1"/>
  <c r="N54" i="36"/>
  <c r="M54" i="36"/>
  <c r="O53" i="36"/>
  <c r="P53" i="36" s="1"/>
  <c r="N53" i="36"/>
  <c r="M53" i="36"/>
  <c r="O52" i="36"/>
  <c r="P52" i="36" s="1"/>
  <c r="N52" i="36"/>
  <c r="M52" i="36"/>
  <c r="O51" i="36"/>
  <c r="P51" i="36" s="1"/>
  <c r="N51" i="36"/>
  <c r="M51" i="36"/>
  <c r="O50" i="36"/>
  <c r="P50" i="36" s="1"/>
  <c r="N50" i="36"/>
  <c r="M50" i="36"/>
  <c r="O49" i="36"/>
  <c r="P49" i="36" s="1"/>
  <c r="N49" i="36"/>
  <c r="M49" i="36"/>
  <c r="O48" i="36"/>
  <c r="P48" i="36" s="1"/>
  <c r="N48" i="36"/>
  <c r="M48" i="36"/>
  <c r="O47" i="36"/>
  <c r="P47" i="36" s="1"/>
  <c r="N47" i="36"/>
  <c r="M47" i="36"/>
  <c r="O46" i="36"/>
  <c r="P46" i="36" s="1"/>
  <c r="N46" i="36"/>
  <c r="M46" i="36"/>
  <c r="O45" i="36"/>
  <c r="P45" i="36" s="1"/>
  <c r="N45" i="36"/>
  <c r="M45" i="36"/>
  <c r="O44" i="36"/>
  <c r="P44" i="36" s="1"/>
  <c r="N44" i="36"/>
  <c r="M44" i="36"/>
  <c r="O43" i="36"/>
  <c r="P43" i="36" s="1"/>
  <c r="N43" i="36"/>
  <c r="M43" i="36"/>
  <c r="O42" i="36"/>
  <c r="P42" i="36" s="1"/>
  <c r="N42" i="36"/>
  <c r="M42" i="36"/>
  <c r="O41" i="36"/>
  <c r="P41" i="36" s="1"/>
  <c r="N41" i="36"/>
  <c r="M41" i="36"/>
  <c r="O40" i="36"/>
  <c r="P40" i="36" s="1"/>
  <c r="N40" i="36"/>
  <c r="M40" i="36"/>
  <c r="O39" i="36"/>
  <c r="P39" i="36" s="1"/>
  <c r="N39" i="36"/>
  <c r="M39" i="36"/>
  <c r="O38" i="36"/>
  <c r="P38" i="36" s="1"/>
  <c r="N38" i="36"/>
  <c r="M38" i="36"/>
  <c r="O37" i="36"/>
  <c r="P37" i="36" s="1"/>
  <c r="N37" i="36"/>
  <c r="M37" i="36"/>
  <c r="O36" i="36"/>
  <c r="P36" i="36" s="1"/>
  <c r="N36" i="36"/>
  <c r="M36" i="36"/>
  <c r="O35" i="36"/>
  <c r="P35" i="36" s="1"/>
  <c r="N35" i="36"/>
  <c r="M35" i="36"/>
  <c r="O34" i="36"/>
  <c r="P34" i="36" s="1"/>
  <c r="N34" i="36"/>
  <c r="M34" i="36"/>
  <c r="O33" i="36"/>
  <c r="P33" i="36" s="1"/>
  <c r="N33" i="36"/>
  <c r="M33" i="36"/>
  <c r="O32" i="36"/>
  <c r="P32" i="36" s="1"/>
  <c r="N32" i="36"/>
  <c r="M32" i="36"/>
  <c r="O31" i="36"/>
  <c r="P31" i="36" s="1"/>
  <c r="N31" i="36"/>
  <c r="M31" i="36"/>
  <c r="O30" i="36"/>
  <c r="P30" i="36" s="1"/>
  <c r="N30" i="36"/>
  <c r="M30" i="36"/>
  <c r="O29" i="36"/>
  <c r="P29" i="36" s="1"/>
  <c r="N29" i="36"/>
  <c r="M29" i="36"/>
  <c r="O28" i="36"/>
  <c r="P28" i="36" s="1"/>
  <c r="N28" i="36"/>
  <c r="M28" i="36"/>
  <c r="O27" i="36"/>
  <c r="P27" i="36" s="1"/>
  <c r="N27" i="36"/>
  <c r="M27" i="36"/>
  <c r="O26" i="36"/>
  <c r="P26" i="36" s="1"/>
  <c r="N26" i="36"/>
  <c r="M26" i="36"/>
  <c r="O25" i="36"/>
  <c r="P25" i="36" s="1"/>
  <c r="N25" i="36"/>
  <c r="M25" i="36"/>
  <c r="O24" i="36"/>
  <c r="P24" i="36" s="1"/>
  <c r="N24" i="36"/>
  <c r="M24" i="36"/>
  <c r="O23" i="36"/>
  <c r="P23" i="36" s="1"/>
  <c r="N23" i="36"/>
  <c r="M23" i="36"/>
  <c r="O22" i="36"/>
  <c r="P22" i="36" s="1"/>
  <c r="N22" i="36"/>
  <c r="M22" i="36"/>
  <c r="O21" i="36"/>
  <c r="P21" i="36" s="1"/>
  <c r="N21" i="36"/>
  <c r="M21" i="36"/>
  <c r="O20" i="36"/>
  <c r="P20" i="36" s="1"/>
  <c r="N20" i="36"/>
  <c r="M20" i="36"/>
  <c r="O19" i="36"/>
  <c r="P19" i="36" s="1"/>
  <c r="N19" i="36"/>
  <c r="M19" i="36"/>
  <c r="O18" i="36"/>
  <c r="P18" i="36" s="1"/>
  <c r="N18" i="36"/>
  <c r="M18" i="36"/>
  <c r="O17" i="36"/>
  <c r="P17" i="36" s="1"/>
  <c r="N17" i="36"/>
  <c r="M17" i="36"/>
  <c r="O16" i="36"/>
  <c r="P16" i="36" s="1"/>
  <c r="N16" i="36"/>
  <c r="M16" i="36"/>
  <c r="O15" i="36"/>
  <c r="P15" i="36" s="1"/>
  <c r="AH26" i="3" s="1"/>
  <c r="N15" i="36"/>
  <c r="M15" i="36"/>
  <c r="N14" i="36"/>
  <c r="L13" i="36"/>
  <c r="K13" i="36"/>
  <c r="J13" i="36"/>
  <c r="I13" i="36"/>
  <c r="H13" i="36"/>
  <c r="G13" i="36"/>
  <c r="F13" i="36"/>
  <c r="E13" i="36"/>
  <c r="L12" i="36"/>
  <c r="K12" i="36"/>
  <c r="J12" i="36"/>
  <c r="I12" i="36"/>
  <c r="H12" i="36"/>
  <c r="G12" i="36"/>
  <c r="F12" i="36"/>
  <c r="E12" i="36"/>
  <c r="O54" i="35"/>
  <c r="P54" i="35"/>
  <c r="N54" i="35"/>
  <c r="M54" i="35"/>
  <c r="O53" i="35"/>
  <c r="P53" i="35"/>
  <c r="N53" i="35"/>
  <c r="M53" i="35"/>
  <c r="O52" i="35"/>
  <c r="P52" i="35"/>
  <c r="N52" i="35"/>
  <c r="M52" i="35"/>
  <c r="O51" i="35"/>
  <c r="P51" i="35"/>
  <c r="N51" i="35"/>
  <c r="M51" i="35"/>
  <c r="O50" i="35"/>
  <c r="P50" i="35"/>
  <c r="N50" i="35"/>
  <c r="M50" i="35"/>
  <c r="O49" i="35"/>
  <c r="P49" i="35"/>
  <c r="N49" i="35"/>
  <c r="M49" i="35"/>
  <c r="O48" i="35"/>
  <c r="P48" i="35"/>
  <c r="N48" i="35"/>
  <c r="M48" i="35"/>
  <c r="O47" i="35"/>
  <c r="P47" i="35"/>
  <c r="N47" i="35"/>
  <c r="M47" i="35"/>
  <c r="O46" i="35"/>
  <c r="P46" i="35"/>
  <c r="N46" i="35"/>
  <c r="M46" i="35"/>
  <c r="O45" i="35"/>
  <c r="P45" i="35"/>
  <c r="N45" i="35"/>
  <c r="M45" i="35"/>
  <c r="O44" i="35"/>
  <c r="P44" i="35"/>
  <c r="N44" i="35"/>
  <c r="M44" i="35"/>
  <c r="O43" i="35"/>
  <c r="P43" i="35"/>
  <c r="N43" i="35"/>
  <c r="M43" i="35"/>
  <c r="O42" i="35"/>
  <c r="P42" i="35"/>
  <c r="N42" i="35"/>
  <c r="M42" i="35"/>
  <c r="O41" i="35"/>
  <c r="P41" i="35"/>
  <c r="N41" i="35"/>
  <c r="M41" i="35"/>
  <c r="O40" i="35"/>
  <c r="P40" i="35"/>
  <c r="N40" i="35"/>
  <c r="M40" i="35"/>
  <c r="O39" i="35"/>
  <c r="P39" i="35"/>
  <c r="N39" i="35"/>
  <c r="M39" i="35"/>
  <c r="O38" i="35"/>
  <c r="P38" i="35"/>
  <c r="N38" i="35"/>
  <c r="M38" i="35"/>
  <c r="O37" i="35"/>
  <c r="P37" i="35"/>
  <c r="N37" i="35"/>
  <c r="M37" i="35"/>
  <c r="O36" i="35"/>
  <c r="P36" i="35"/>
  <c r="N36" i="35"/>
  <c r="M36" i="35"/>
  <c r="O35" i="35"/>
  <c r="P35" i="35"/>
  <c r="N35" i="35"/>
  <c r="M35" i="35"/>
  <c r="O34" i="35"/>
  <c r="P34" i="35"/>
  <c r="N34" i="35"/>
  <c r="M34" i="35"/>
  <c r="O33" i="35"/>
  <c r="P33" i="35"/>
  <c r="N33" i="35"/>
  <c r="M33" i="35"/>
  <c r="O32" i="35"/>
  <c r="P32" i="35"/>
  <c r="N32" i="35"/>
  <c r="M32" i="35"/>
  <c r="O31" i="35"/>
  <c r="P31" i="35"/>
  <c r="N31" i="35"/>
  <c r="M31" i="35"/>
  <c r="O30" i="35"/>
  <c r="P30" i="35"/>
  <c r="N30" i="35"/>
  <c r="M30" i="35"/>
  <c r="O29" i="35"/>
  <c r="P29" i="35"/>
  <c r="N29" i="35"/>
  <c r="M29" i="35"/>
  <c r="O28" i="35"/>
  <c r="P28" i="35"/>
  <c r="N28" i="35"/>
  <c r="M28" i="35"/>
  <c r="O27" i="35"/>
  <c r="P27" i="35"/>
  <c r="N27" i="35"/>
  <c r="M27" i="35"/>
  <c r="O26" i="35"/>
  <c r="P26" i="35"/>
  <c r="N26" i="35"/>
  <c r="M26" i="35"/>
  <c r="O25" i="35"/>
  <c r="P25" i="35"/>
  <c r="N25" i="35"/>
  <c r="M25" i="35"/>
  <c r="O24" i="35"/>
  <c r="P24" i="35"/>
  <c r="N24" i="35"/>
  <c r="M24" i="35"/>
  <c r="O23" i="35"/>
  <c r="P23" i="35"/>
  <c r="N23" i="35"/>
  <c r="M23" i="35"/>
  <c r="O22" i="35"/>
  <c r="P22" i="35"/>
  <c r="N22" i="35"/>
  <c r="M22" i="35"/>
  <c r="O21" i="35"/>
  <c r="P21" i="35"/>
  <c r="N21" i="35"/>
  <c r="M21" i="35"/>
  <c r="O20" i="35"/>
  <c r="P20" i="35"/>
  <c r="N20" i="35"/>
  <c r="M20" i="35"/>
  <c r="O19" i="35"/>
  <c r="P19" i="35"/>
  <c r="N19" i="35"/>
  <c r="M19" i="35"/>
  <c r="O18" i="35"/>
  <c r="P18" i="35"/>
  <c r="N18" i="35"/>
  <c r="M18" i="35"/>
  <c r="O17" i="35"/>
  <c r="P17" i="35"/>
  <c r="N17" i="35"/>
  <c r="M17" i="35"/>
  <c r="O16" i="35"/>
  <c r="P16" i="35"/>
  <c r="N16" i="35"/>
  <c r="M16" i="35"/>
  <c r="O15" i="35"/>
  <c r="P15" i="35"/>
  <c r="AH27" i="3" s="1"/>
  <c r="N15" i="35"/>
  <c r="AB27" i="3" s="1"/>
  <c r="M15" i="35"/>
  <c r="N14" i="35"/>
  <c r="L13" i="35"/>
  <c r="K13" i="35"/>
  <c r="J13" i="35"/>
  <c r="I13" i="35"/>
  <c r="H13" i="35"/>
  <c r="G13" i="35"/>
  <c r="F13" i="35"/>
  <c r="E13" i="35"/>
  <c r="L12" i="35"/>
  <c r="K12" i="35"/>
  <c r="J12" i="35"/>
  <c r="I12" i="35"/>
  <c r="H12" i="35"/>
  <c r="G12" i="35"/>
  <c r="F12" i="35"/>
  <c r="E12" i="35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O27" i="1"/>
  <c r="P27" i="1" s="1"/>
  <c r="O28" i="1"/>
  <c r="P28" i="1" s="1"/>
  <c r="O29" i="1"/>
  <c r="P29" i="1" s="1"/>
  <c r="O30" i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O41" i="1"/>
  <c r="O42" i="1"/>
  <c r="P42" i="1" s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15" i="1"/>
  <c r="P15" i="1" s="1"/>
  <c r="AF27" i="3"/>
  <c r="AF25" i="3"/>
  <c r="AF23" i="3"/>
  <c r="AF22" i="3"/>
  <c r="AF20" i="3"/>
  <c r="AF19" i="3"/>
  <c r="F13" i="3"/>
  <c r="G13" i="3"/>
  <c r="H13" i="3"/>
  <c r="D13" i="3"/>
  <c r="E13" i="3"/>
  <c r="AE12" i="3"/>
  <c r="AE9" i="3"/>
  <c r="AE14" i="3" s="1"/>
  <c r="AD12" i="3"/>
  <c r="AK12" i="3"/>
  <c r="AC12" i="3"/>
  <c r="AJ12" i="3"/>
  <c r="AB12" i="3"/>
  <c r="AI12" i="3"/>
  <c r="E11" i="3"/>
  <c r="AG9" i="3"/>
  <c r="AF9" i="3"/>
  <c r="J10" i="3"/>
  <c r="Q10" i="3"/>
  <c r="R10" i="3"/>
  <c r="S10" i="3"/>
  <c r="T10" i="3"/>
  <c r="U10" i="3"/>
  <c r="V10" i="3"/>
  <c r="W10" i="3"/>
  <c r="X10" i="3"/>
  <c r="Y10" i="3"/>
  <c r="Z10" i="3"/>
  <c r="AA10" i="3"/>
  <c r="I10" i="3"/>
  <c r="J9" i="3"/>
  <c r="Q9" i="3"/>
  <c r="R9" i="3"/>
  <c r="S9" i="3"/>
  <c r="T9" i="3"/>
  <c r="U9" i="3"/>
  <c r="V9" i="3"/>
  <c r="W9" i="3"/>
  <c r="X9" i="3"/>
  <c r="Y9" i="3"/>
  <c r="Y27" i="3" s="1"/>
  <c r="Z9" i="3"/>
  <c r="Z20" i="3" s="1"/>
  <c r="AA9" i="3"/>
  <c r="AA13" i="3" s="1"/>
  <c r="I9" i="3"/>
  <c r="I25" i="3" s="1"/>
  <c r="P26" i="1"/>
  <c r="P40" i="1"/>
  <c r="P41" i="1"/>
  <c r="L12" i="1"/>
  <c r="L13" i="1" s="1"/>
  <c r="I4" i="3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E12" i="1"/>
  <c r="E13" i="1" s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16" i="1"/>
  <c r="N16" i="1" s="1"/>
  <c r="M17" i="1"/>
  <c r="N17" i="1" s="1"/>
  <c r="M18" i="1"/>
  <c r="N18" i="1" s="1"/>
  <c r="M19" i="1"/>
  <c r="N19" i="1" s="1"/>
  <c r="M20" i="1"/>
  <c r="M21" i="1"/>
  <c r="N21" i="1" s="1"/>
  <c r="N22" i="1"/>
  <c r="M23" i="1"/>
  <c r="N23" i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/>
  <c r="M39" i="1"/>
  <c r="N39" i="1"/>
  <c r="N20" i="1"/>
  <c r="N14" i="1"/>
  <c r="P30" i="1"/>
  <c r="AC9" i="3"/>
  <c r="AC27" i="3" s="1"/>
  <c r="B25" i="3"/>
  <c r="Z13" i="3"/>
  <c r="Z15" i="3"/>
  <c r="Z17" i="3"/>
  <c r="Z19" i="3"/>
  <c r="Z21" i="3"/>
  <c r="Z23" i="3"/>
  <c r="Z25" i="3"/>
  <c r="Z27" i="3"/>
  <c r="Z14" i="3"/>
  <c r="Z16" i="3"/>
  <c r="Z18" i="3"/>
  <c r="I19" i="3"/>
  <c r="Y19" i="3"/>
  <c r="I21" i="3"/>
  <c r="Z22" i="3"/>
  <c r="I23" i="3"/>
  <c r="Z24" i="3"/>
  <c r="AA15" i="3"/>
  <c r="AA19" i="3"/>
  <c r="AA23" i="3"/>
  <c r="AA27" i="3"/>
  <c r="I17" i="3"/>
  <c r="I15" i="3"/>
  <c r="I26" i="3"/>
  <c r="I24" i="3"/>
  <c r="I22" i="3"/>
  <c r="I18" i="3"/>
  <c r="I16" i="3"/>
  <c r="I14" i="3"/>
  <c r="AH14" i="3"/>
  <c r="AE16" i="3"/>
  <c r="AH24" i="3"/>
  <c r="AH21" i="3"/>
  <c r="AH20" i="3"/>
  <c r="AH17" i="3"/>
  <c r="AC16" i="3"/>
  <c r="AC17" i="3"/>
  <c r="AC20" i="3"/>
  <c r="AL12" i="3"/>
  <c r="AC25" i="3"/>
  <c r="AC19" i="3"/>
  <c r="AC26" i="3"/>
  <c r="AF14" i="3"/>
  <c r="B14" i="3"/>
  <c r="AB9" i="3"/>
  <c r="B27" i="3"/>
  <c r="AE15" i="3"/>
  <c r="AF18" i="3"/>
  <c r="B18" i="3"/>
  <c r="AD9" i="3"/>
  <c r="B17" i="3"/>
  <c r="AB26" i="3"/>
  <c r="AB23" i="3"/>
  <c r="AB19" i="3"/>
  <c r="AB22" i="3"/>
  <c r="B16" i="3"/>
  <c r="AF24" i="3"/>
  <c r="B24" i="3"/>
  <c r="AB14" i="3"/>
  <c r="AB20" i="3"/>
  <c r="AB16" i="3"/>
  <c r="H8" i="3"/>
  <c r="AF21" i="3"/>
  <c r="B26" i="3"/>
  <c r="AB25" i="3"/>
  <c r="AB21" i="3"/>
  <c r="B21" i="3"/>
  <c r="AF16" i="3"/>
  <c r="AF26" i="3"/>
  <c r="AE26" i="3"/>
  <c r="AE17" i="3"/>
  <c r="B19" i="3"/>
  <c r="B15" i="3"/>
  <c r="AF17" i="3"/>
  <c r="AG15" i="3"/>
  <c r="AG23" i="3"/>
  <c r="AB17" i="3"/>
  <c r="AB18" i="3"/>
  <c r="AI18" i="3" s="1"/>
  <c r="AM18" i="3" s="1"/>
  <c r="AD18" i="3"/>
  <c r="AD17" i="3"/>
  <c r="AD26" i="3"/>
  <c r="AD14" i="3"/>
  <c r="AD22" i="3"/>
  <c r="AD20" i="3"/>
  <c r="AD23" i="3"/>
  <c r="AD19" i="3"/>
  <c r="AD25" i="3"/>
  <c r="AD16" i="3"/>
  <c r="AG13" i="3" l="1"/>
  <c r="AG8" i="3" s="1"/>
  <c r="AE13" i="3"/>
  <c r="AL13" i="3" s="1"/>
  <c r="AF13" i="3"/>
  <c r="AF8" i="3" s="1"/>
  <c r="AM8" i="3" s="1"/>
  <c r="AD13" i="3"/>
  <c r="AK13" i="3" s="1"/>
  <c r="AB13" i="3"/>
  <c r="B13" i="3"/>
  <c r="G8" i="3"/>
  <c r="F8" i="3"/>
  <c r="AK18" i="3"/>
  <c r="AI23" i="3"/>
  <c r="AM23" i="3" s="1"/>
  <c r="AH13" i="3"/>
  <c r="AH8" i="3" s="1"/>
  <c r="AH23" i="3"/>
  <c r="Q24" i="3"/>
  <c r="Q20" i="3"/>
  <c r="Q16" i="3"/>
  <c r="Q27" i="3"/>
  <c r="Q23" i="3"/>
  <c r="Q19" i="3"/>
  <c r="Q15" i="3"/>
  <c r="Q26" i="3"/>
  <c r="Q22" i="3"/>
  <c r="Q18" i="3"/>
  <c r="Q14" i="3"/>
  <c r="Q25" i="3"/>
  <c r="Q21" i="3"/>
  <c r="Q17" i="3"/>
  <c r="Q13" i="3"/>
  <c r="AD24" i="3"/>
  <c r="AD27" i="3"/>
  <c r="AB15" i="3"/>
  <c r="AE24" i="3"/>
  <c r="AE25" i="3"/>
  <c r="AE23" i="3"/>
  <c r="AE27" i="3"/>
  <c r="AC24" i="3"/>
  <c r="AC21" i="3"/>
  <c r="AA26" i="3"/>
  <c r="AA22" i="3"/>
  <c r="AA18" i="3"/>
  <c r="AA14" i="3"/>
  <c r="AA8" i="3" s="1"/>
  <c r="AA6" i="3" s="1"/>
  <c r="Y23" i="3"/>
  <c r="Y21" i="3"/>
  <c r="Y15" i="3"/>
  <c r="Y26" i="3"/>
  <c r="Y22" i="3"/>
  <c r="Y18" i="3"/>
  <c r="Y14" i="3"/>
  <c r="I27" i="3"/>
  <c r="Z26" i="3"/>
  <c r="Z8" i="3" s="1"/>
  <c r="Z6" i="3" s="1"/>
  <c r="X27" i="3"/>
  <c r="X23" i="3"/>
  <c r="X19" i="3"/>
  <c r="X15" i="3"/>
  <c r="X26" i="3"/>
  <c r="X22" i="3"/>
  <c r="X18" i="3"/>
  <c r="X14" i="3"/>
  <c r="X25" i="3"/>
  <c r="X21" i="3"/>
  <c r="X17" i="3"/>
  <c r="X13" i="3"/>
  <c r="X24" i="3"/>
  <c r="X20" i="3"/>
  <c r="X16" i="3"/>
  <c r="T14" i="3"/>
  <c r="T24" i="3"/>
  <c r="T20" i="3"/>
  <c r="T16" i="3"/>
  <c r="T27" i="3"/>
  <c r="T23" i="3"/>
  <c r="T19" i="3"/>
  <c r="T15" i="3"/>
  <c r="T26" i="3"/>
  <c r="T22" i="3"/>
  <c r="T18" i="3"/>
  <c r="T13" i="3"/>
  <c r="T25" i="3"/>
  <c r="T21" i="3"/>
  <c r="T17" i="3"/>
  <c r="J25" i="3"/>
  <c r="J21" i="3"/>
  <c r="J17" i="3"/>
  <c r="J13" i="3"/>
  <c r="J24" i="3"/>
  <c r="J20" i="3"/>
  <c r="J16" i="3"/>
  <c r="J27" i="3"/>
  <c r="J23" i="3"/>
  <c r="J19" i="3"/>
  <c r="J15" i="3"/>
  <c r="J26" i="3"/>
  <c r="J22" i="3"/>
  <c r="J18" i="3"/>
  <c r="J14" i="3"/>
  <c r="AE20" i="3"/>
  <c r="AE19" i="3"/>
  <c r="AA25" i="3"/>
  <c r="AA17" i="3"/>
  <c r="Y25" i="3"/>
  <c r="W26" i="3"/>
  <c r="W22" i="3"/>
  <c r="W18" i="3"/>
  <c r="W14" i="3"/>
  <c r="W25" i="3"/>
  <c r="W21" i="3"/>
  <c r="W17" i="3"/>
  <c r="W13" i="3"/>
  <c r="W24" i="3"/>
  <c r="W20" i="3"/>
  <c r="W16" i="3"/>
  <c r="W27" i="3"/>
  <c r="W23" i="3"/>
  <c r="W19" i="3"/>
  <c r="W15" i="3"/>
  <c r="S26" i="3"/>
  <c r="S22" i="3"/>
  <c r="S18" i="3"/>
  <c r="S14" i="3"/>
  <c r="S25" i="3"/>
  <c r="S21" i="3"/>
  <c r="S17" i="3"/>
  <c r="S13" i="3"/>
  <c r="S8" i="3" s="1"/>
  <c r="S6" i="3" s="1"/>
  <c r="S24" i="3"/>
  <c r="S20" i="3"/>
  <c r="S16" i="3"/>
  <c r="S27" i="3"/>
  <c r="S23" i="3"/>
  <c r="S19" i="3"/>
  <c r="S15" i="3"/>
  <c r="U24" i="3"/>
  <c r="U20" i="3"/>
  <c r="U16" i="3"/>
  <c r="U27" i="3"/>
  <c r="U23" i="3"/>
  <c r="U19" i="3"/>
  <c r="U15" i="3"/>
  <c r="U26" i="3"/>
  <c r="U22" i="3"/>
  <c r="U18" i="3"/>
  <c r="U14" i="3"/>
  <c r="U25" i="3"/>
  <c r="U21" i="3"/>
  <c r="U17" i="3"/>
  <c r="U13" i="3"/>
  <c r="AE18" i="3"/>
  <c r="AL18" i="3" s="1"/>
  <c r="AA21" i="3"/>
  <c r="AE22" i="3"/>
  <c r="AE21" i="3"/>
  <c r="AC23" i="3"/>
  <c r="AJ23" i="3" s="1"/>
  <c r="AC18" i="3"/>
  <c r="AC15" i="3"/>
  <c r="AC14" i="3"/>
  <c r="AC13" i="3"/>
  <c r="I20" i="3"/>
  <c r="I13" i="3"/>
  <c r="I8" i="3" s="1"/>
  <c r="I6" i="3" s="1"/>
  <c r="AA24" i="3"/>
  <c r="AA20" i="3"/>
  <c r="AA16" i="3"/>
  <c r="AC22" i="3"/>
  <c r="Y17" i="3"/>
  <c r="Y13" i="3"/>
  <c r="Y8" i="3" s="1"/>
  <c r="Y6" i="3" s="1"/>
  <c r="Y24" i="3"/>
  <c r="Y20" i="3"/>
  <c r="Y16" i="3"/>
  <c r="V25" i="3"/>
  <c r="V21" i="3"/>
  <c r="V17" i="3"/>
  <c r="V13" i="3"/>
  <c r="V24" i="3"/>
  <c r="V20" i="3"/>
  <c r="V16" i="3"/>
  <c r="V27" i="3"/>
  <c r="V23" i="3"/>
  <c r="V19" i="3"/>
  <c r="V15" i="3"/>
  <c r="V26" i="3"/>
  <c r="V22" i="3"/>
  <c r="V18" i="3"/>
  <c r="V14" i="3"/>
  <c r="R25" i="3"/>
  <c r="R21" i="3"/>
  <c r="R17" i="3"/>
  <c r="R13" i="3"/>
  <c r="R24" i="3"/>
  <c r="R20" i="3"/>
  <c r="R16" i="3"/>
  <c r="R27" i="3"/>
  <c r="R23" i="3"/>
  <c r="R19" i="3"/>
  <c r="R15" i="3"/>
  <c r="R26" i="3"/>
  <c r="R22" i="3"/>
  <c r="R18" i="3"/>
  <c r="R14" i="3"/>
  <c r="M14" i="3"/>
  <c r="M16" i="3"/>
  <c r="M18" i="3"/>
  <c r="M20" i="3"/>
  <c r="M22" i="3"/>
  <c r="M24" i="3"/>
  <c r="M26" i="3"/>
  <c r="L15" i="3"/>
  <c r="L17" i="3"/>
  <c r="L19" i="3"/>
  <c r="L21" i="3"/>
  <c r="L23" i="3"/>
  <c r="L25" i="3"/>
  <c r="L27" i="3"/>
  <c r="K14" i="3"/>
  <c r="K8" i="3" s="1"/>
  <c r="K6" i="3" s="1"/>
  <c r="K18" i="3"/>
  <c r="K22" i="3"/>
  <c r="K26" i="3"/>
  <c r="N15" i="3"/>
  <c r="N19" i="3"/>
  <c r="N23" i="3"/>
  <c r="N27" i="3"/>
  <c r="O14" i="3"/>
  <c r="O18" i="3"/>
  <c r="O22" i="3"/>
  <c r="O26" i="3"/>
  <c r="P13" i="3"/>
  <c r="P17" i="3"/>
  <c r="P21" i="3"/>
  <c r="P25" i="3"/>
  <c r="M13" i="3"/>
  <c r="M15" i="3"/>
  <c r="M17" i="3"/>
  <c r="M19" i="3"/>
  <c r="M21" i="3"/>
  <c r="M23" i="3"/>
  <c r="M25" i="3"/>
  <c r="K15" i="3"/>
  <c r="K19" i="3"/>
  <c r="K23" i="3"/>
  <c r="K27" i="3"/>
  <c r="N16" i="3"/>
  <c r="N20" i="3"/>
  <c r="N24" i="3"/>
  <c r="O15" i="3"/>
  <c r="O8" i="3" s="1"/>
  <c r="O6" i="3" s="1"/>
  <c r="O19" i="3"/>
  <c r="O23" i="3"/>
  <c r="O27" i="3"/>
  <c r="P14" i="3"/>
  <c r="P18" i="3"/>
  <c r="P22" i="3"/>
  <c r="P26" i="3"/>
  <c r="L13" i="3"/>
  <c r="L14" i="3"/>
  <c r="L16" i="3"/>
  <c r="L18" i="3"/>
  <c r="L20" i="3"/>
  <c r="L22" i="3"/>
  <c r="L24" i="3"/>
  <c r="K16" i="3"/>
  <c r="K20" i="3"/>
  <c r="N13" i="3"/>
  <c r="N17" i="3"/>
  <c r="N21" i="3"/>
  <c r="O16" i="3"/>
  <c r="O20" i="3"/>
  <c r="P15" i="3"/>
  <c r="P19" i="3"/>
  <c r="P23" i="3"/>
  <c r="AN8" i="3" l="1"/>
  <c r="AI13" i="3"/>
  <c r="AD8" i="3"/>
  <c r="AK8" i="3" s="1"/>
  <c r="AC8" i="3"/>
  <c r="AJ8" i="3" s="1"/>
  <c r="AJ13" i="3"/>
  <c r="AB8" i="3"/>
  <c r="AI8" i="3" s="1"/>
  <c r="V8" i="3"/>
  <c r="V6" i="3" s="1"/>
  <c r="AE8" i="3"/>
  <c r="AL8" i="3" s="1"/>
  <c r="X8" i="3"/>
  <c r="X6" i="3" s="1"/>
  <c r="AL23" i="3"/>
  <c r="M8" i="3"/>
  <c r="M6" i="3" s="1"/>
  <c r="R8" i="3"/>
  <c r="R6" i="3" s="1"/>
  <c r="U8" i="3"/>
  <c r="U6" i="3" s="1"/>
  <c r="T8" i="3"/>
  <c r="T6" i="3" s="1"/>
  <c r="AK23" i="3"/>
  <c r="L8" i="3"/>
  <c r="L6" i="3" s="1"/>
  <c r="P8" i="3"/>
  <c r="P6" i="3" s="1"/>
  <c r="N8" i="3"/>
  <c r="N6" i="3" s="1"/>
  <c r="AJ18" i="3"/>
  <c r="W8" i="3"/>
  <c r="W6" i="3" s="1"/>
  <c r="J8" i="3"/>
  <c r="J6" i="3" s="1"/>
  <c r="Q8" i="3"/>
  <c r="Q6" i="3" s="1"/>
  <c r="AM13" i="3" l="1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<sst xmlns="http://schemas.openxmlformats.org/spreadsheetml/2006/main" count="768" uniqueCount="159">
  <si>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</si>
  <si>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</si>
  <si>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</si>
  <si>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</si>
  <si>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</si>
  <si>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</si>
  <si>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</si>
  <si>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</si>
  <si>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</si>
  <si>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</si>
  <si>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Выбрал предмет (да/нет)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</si>
  <si>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</si>
  <si>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</si>
  <si>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</si>
  <si>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</si>
  <si>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</si>
  <si>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</si>
  <si>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</si>
  <si>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</si>
  <si>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</si>
  <si>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</si>
  <si>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</si>
  <si>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</si>
  <si>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</si>
  <si>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</si>
  <si>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</si>
  <si>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</si>
  <si>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</si>
  <si>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</si>
  <si>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</si>
  <si>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</si>
  <si>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</si>
  <si>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</si>
  <si>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</si>
  <si>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</si>
  <si>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</si>
  <si>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</si>
  <si>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</si>
  <si>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</si>
  <si>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t xml:space="preserve">Кол-во
</t>
    </r>
    <r>
      <rPr>
        <b/>
        <sz val="9"/>
        <rFont val="Arial"/>
        <family val="2"/>
        <charset val="204"/>
      </rPr>
      <t>выбр-х</t>
    </r>
    <r>
      <rPr>
        <b/>
        <sz val="6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в</t>
    </r>
    <r>
      <rPr>
        <b/>
        <sz val="10"/>
        <rFont val="Arial"/>
        <family val="2"/>
        <charset val="204"/>
      </rPr>
      <t xml:space="preserve">
классе </t>
    </r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</si>
  <si>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</si>
  <si>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</si>
  <si>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</si>
  <si>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</si>
  <si>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</si>
  <si>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</si>
  <si>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</si>
  <si>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</si>
  <si>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</si>
  <si>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</si>
  <si>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</si>
  <si>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</si>
  <si>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</si>
  <si>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</si>
  <si>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</si>
  <si>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</si>
  <si>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</si>
  <si>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</si>
  <si>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</si>
  <si>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</si>
  <si>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</si>
  <si>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</si>
  <si>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</si>
  <si>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</si>
  <si>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</si>
  <si>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</si>
  <si>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</si>
  <si>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</si>
  <si>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</si>
  <si>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</si>
  <si>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</si>
  <si>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</si>
  <si>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</si>
  <si>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</si>
  <si>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</si>
  <si>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</si>
  <si>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</si>
  <si>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</si>
  <si>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</si>
  <si>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</si>
  <si>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</si>
  <si>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</si>
  <si>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</si>
  <si>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</si>
  <si>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</si>
  <si>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</si>
  <si>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</si>
  <si>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</si>
  <si>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</si>
  <si>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</si>
  <si>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</si>
  <si>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</si>
  <si>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</si>
  <si>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</si>
  <si>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</si>
  <si>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</si>
  <si>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</si>
  <si>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</si>
  <si>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</si>
  <si>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</si>
  <si>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</si>
  <si>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</si>
  <si>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</si>
  <si>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</si>
  <si>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</si>
  <si>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</si>
  <si>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</si>
  <si>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</si>
  <si>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</si>
  <si>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</si>
  <si>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</si>
  <si>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</si>
  <si>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</si>
  <si>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</si>
  <si>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</si>
  <si>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выбран предмет, но не указан вариант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</si>
  <si>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</si>
  <si>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</si>
  <si>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</si>
  <si>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</si>
  <si>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</si>
  <si>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</si>
  <si>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</si>
  <si>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</si>
  <si>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</si>
  <si>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</si>
  <si>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</si>
  <si>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</si>
  <si>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</si>
  <si>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</si>
  <si>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3
1 б</t>
  </si>
  <si>
    <t>3
2 б</t>
  </si>
  <si>
    <t>8
1 б</t>
  </si>
  <si>
    <t>8
2 б</t>
  </si>
  <si>
    <t>8
3 б</t>
  </si>
  <si>
    <t>ОО (заполняется автоматически, при необходимости исправляется E4)</t>
  </si>
  <si>
    <t>4
1 б</t>
  </si>
  <si>
    <t>4
2 б</t>
  </si>
  <si>
    <t>5
1 б</t>
  </si>
  <si>
    <t>5
2 б</t>
  </si>
  <si>
    <t>6
1 б</t>
  </si>
  <si>
    <t>6
2 б</t>
  </si>
  <si>
    <t>6
3 б</t>
  </si>
  <si>
    <t>6
4 б</t>
  </si>
  <si>
    <t>7
1 б</t>
  </si>
  <si>
    <t>7
2 б</t>
  </si>
  <si>
    <t>7
3 б</t>
  </si>
  <si>
    <t>8
4 б</t>
  </si>
  <si>
    <t>Анализ результатов КДР по обществознанию (01.03.2019) обучающихся 10 классов</t>
  </si>
  <si>
    <t>ОБЩ</t>
  </si>
  <si>
    <t>01032019</t>
  </si>
  <si>
    <t>01 марта 2019 г.</t>
  </si>
  <si>
    <t>Результаты проведения краевой диагностической работы по обществознанию в  </t>
  </si>
  <si>
    <t>10а</t>
  </si>
  <si>
    <t>СОШ № 7</t>
  </si>
  <si>
    <t>Бородавка С.А..</t>
  </si>
  <si>
    <t>МБОУ СОШ № 7</t>
  </si>
  <si>
    <t>Бородавка С.А.</t>
  </si>
  <si>
    <t>8-918-0450807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</si>
</sst>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6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49">
    <xf numFmtId="0" fontId="0" fillId="0" borderId="0" xfId="0"/>
    <xf numFmtId="0" fontId="21" fillId="0" borderId="0" xfId="0" applyFont="1" applyProtection="1"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Protection="1"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2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3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4" fillId="3" borderId="7" xfId="0" applyFont="1" applyFill="1" applyBorder="1" applyAlignment="1" applyProtection="1">
      <alignment horizontal="center" vertical="center" wrapText="1"/>
      <protection hidden="1"/>
    </xf>
    <xf numFmtId="0" fontId="24" fillId="3" borderId="8" xfId="0" applyFont="1" applyFill="1" applyBorder="1" applyAlignment="1" applyProtection="1">
      <alignment horizontal="center" vertical="center" wrapText="1"/>
      <protection hidden="1"/>
    </xf>
    <xf numFmtId="0" fontId="24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5" fillId="3" borderId="11" xfId="0" applyFont="1" applyFill="1" applyBorder="1" applyAlignment="1" applyProtection="1">
      <alignment horizontal="center" vertical="center" wrapText="1"/>
      <protection hidden="1"/>
    </xf>
    <xf numFmtId="0" fontId="25" fillId="3" borderId="12" xfId="0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5" fillId="3" borderId="15" xfId="0" applyFont="1" applyFill="1" applyBorder="1" applyAlignment="1" applyProtection="1">
      <alignment horizontal="center" vertical="center" wrapText="1"/>
      <protection hidden="1"/>
    </xf>
    <xf numFmtId="0" fontId="25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5" fillId="3" borderId="19" xfId="0" applyFont="1" applyFill="1" applyBorder="1" applyAlignment="1" applyProtection="1">
      <alignment horizontal="center" vertical="center" wrapText="1"/>
      <protection hidden="1"/>
    </xf>
    <xf numFmtId="0" fontId="25" fillId="3" borderId="20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5" fillId="3" borderId="23" xfId="0" applyFont="1" applyFill="1" applyBorder="1" applyAlignment="1" applyProtection="1">
      <alignment horizontal="center" vertical="center" wrapText="1"/>
      <protection hidden="1"/>
    </xf>
    <xf numFmtId="0" fontId="25" fillId="3" borderId="24" xfId="0" applyFont="1" applyFill="1" applyBorder="1" applyAlignment="1" applyProtection="1">
      <alignment horizontal="center" vertical="center" wrapText="1"/>
      <protection hidden="1"/>
    </xf>
    <xf numFmtId="0" fontId="25" fillId="3" borderId="25" xfId="0" applyFont="1" applyFill="1" applyBorder="1" applyAlignment="1" applyProtection="1">
      <alignment horizontal="center" vertical="center" wrapText="1"/>
      <protection hidden="1"/>
    </xf>
    <xf numFmtId="0" fontId="25" fillId="3" borderId="26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7" fillId="0" borderId="0" xfId="0" applyFont="1" applyAlignment="1" applyProtection="1">
      <alignment horizontal="left" vertical="center" indent="2"/>
      <protection locked="0"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2" fillId="0" borderId="0" xfId="0" applyFont="1" applyAlignment="1" applyProtection="1">
      <alignment horizontal="right" vertical="center" indent="2"/>
      <protection locked="0" hidden="1"/>
    </xf>
    <xf numFmtId="49" fontId="21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NumberFormat="1" applyFont="1" applyProtection="1">
      <protection hidden="1"/>
    </xf>
    <xf numFmtId="49" fontId="21" fillId="0" borderId="0" xfId="0" applyNumberFormat="1" applyFont="1" applyFill="1" applyProtection="1">
      <protection hidden="1"/>
    </xf>
    <xf numFmtId="0" fontId="21" fillId="2" borderId="14" xfId="0" applyFont="1" applyFill="1" applyBorder="1" applyAlignment="1" applyProtection="1">
      <alignment horizontal="center" vertical="center"/>
      <protection hidden="1"/>
    </xf>
    <xf numFmtId="0" fontId="21" fillId="2" borderId="18" xfId="0" applyFont="1" applyFill="1" applyBorder="1" applyAlignment="1" applyProtection="1">
      <alignment horizontal="center" vertical="center"/>
      <protection hidden="1"/>
    </xf>
    <xf numFmtId="0" fontId="21" fillId="2" borderId="27" xfId="0" applyFont="1" applyFill="1" applyBorder="1" applyAlignment="1" applyProtection="1">
      <alignment horizontal="center" vertical="center"/>
      <protection hidden="1"/>
    </xf>
    <xf numFmtId="0" fontId="21" fillId="2" borderId="22" xfId="0" applyFont="1" applyFill="1" applyBorder="1" applyAlignment="1" applyProtection="1">
      <alignment horizontal="center" vertical="center"/>
      <protection hidden="1"/>
    </xf>
    <xf numFmtId="0" fontId="29" fillId="0" borderId="0" xfId="0" applyFont="1" applyProtection="1">
      <protection hidden="1"/>
    </xf>
    <xf numFmtId="164" fontId="21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locked="0" hidden="1"/>
    </xf>
    <xf numFmtId="0" fontId="24" fillId="0" borderId="29" xfId="0" applyFont="1" applyBorder="1" applyAlignment="1" applyProtection="1">
      <alignment horizontal="center" vertical="center" wrapText="1"/>
      <protection hidden="1"/>
    </xf>
    <xf numFmtId="0" fontId="24" fillId="4" borderId="30" xfId="0" applyFont="1" applyFill="1" applyBorder="1" applyAlignment="1" applyProtection="1">
      <alignment horizontal="center" vertical="center" wrapText="1"/>
      <protection hidden="1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24" fillId="0" borderId="31" xfId="0" applyFont="1" applyBorder="1" applyAlignment="1" applyProtection="1">
      <alignment horizontal="center" vertical="center" wrapText="1"/>
      <protection hidden="1"/>
    </xf>
    <xf numFmtId="0" fontId="24" fillId="4" borderId="29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2" fontId="19" fillId="0" borderId="6" xfId="0" applyNumberFormat="1" applyFont="1" applyBorder="1" applyAlignment="1" applyProtection="1">
      <alignment horizontal="center" vertical="center"/>
      <protection hidden="1"/>
    </xf>
    <xf numFmtId="9" fontId="20" fillId="0" borderId="6" xfId="1" applyFont="1" applyBorder="1" applyAlignment="1" applyProtection="1">
      <alignment horizontal="center" vertical="center"/>
      <protection hidden="1"/>
    </xf>
    <xf numFmtId="0" fontId="0" fillId="0" borderId="32" xfId="0" applyBorder="1" applyProtection="1">
      <protection hidden="1"/>
    </xf>
    <xf numFmtId="0" fontId="0" fillId="0" borderId="32" xfId="0" applyBorder="1" applyAlignment="1" applyProtection="1">
      <alignment horizontal="right"/>
      <protection hidden="1"/>
    </xf>
    <xf numFmtId="0" fontId="25" fillId="0" borderId="9" xfId="0" applyFont="1" applyBorder="1" applyAlignment="1" applyProtection="1">
      <alignment horizontal="center" vertical="center" wrapText="1"/>
      <protection hidden="1"/>
    </xf>
    <xf numFmtId="0" fontId="24" fillId="0" borderId="28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0" fillId="0" borderId="30" xfId="0" applyFont="1" applyFill="1" applyBorder="1" applyAlignment="1" applyProtection="1">
      <alignment vertical="center"/>
      <protection hidden="1"/>
    </xf>
    <xf numFmtId="0" fontId="30" fillId="0" borderId="30" xfId="0" applyFont="1" applyFill="1" applyBorder="1" applyAlignment="1" applyProtection="1">
      <alignment horizontal="center" vertical="center"/>
      <protection hidden="1"/>
    </xf>
    <xf numFmtId="0" fontId="31" fillId="0" borderId="30" xfId="0" applyFont="1" applyFill="1" applyBorder="1" applyAlignment="1" applyProtection="1">
      <alignment vertical="center"/>
      <protection hidden="1"/>
    </xf>
    <xf numFmtId="0" fontId="31" fillId="0" borderId="30" xfId="0" applyFont="1" applyFill="1" applyBorder="1" applyAlignment="1" applyProtection="1">
      <alignment horizontal="right" vertical="center"/>
      <protection hidden="1"/>
    </xf>
    <xf numFmtId="0" fontId="30" fillId="0" borderId="30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left" vertical="center"/>
      <protection hidden="1"/>
    </xf>
    <xf numFmtId="0" fontId="21" fillId="0" borderId="6" xfId="0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right"/>
      <protection locked="0" hidden="1"/>
    </xf>
    <xf numFmtId="0" fontId="8" fillId="0" borderId="30" xfId="0" applyFont="1" applyFill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vertical="center" wrapText="1"/>
      <protection locked="0"/>
    </xf>
    <xf numFmtId="0" fontId="25" fillId="0" borderId="34" xfId="0" applyFont="1" applyBorder="1" applyAlignment="1" applyProtection="1">
      <alignment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32" fillId="0" borderId="33" xfId="0" applyFont="1" applyBorder="1" applyAlignment="1" applyProtection="1">
      <alignment horizontal="center" vertical="center" wrapText="1"/>
      <protection locked="0"/>
    </xf>
    <xf numFmtId="0" fontId="32" fillId="4" borderId="34" xfId="0" applyFont="1" applyFill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 applyProtection="1">
      <alignment horizontal="center" vertical="center" wrapText="1"/>
      <protection locked="0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4" borderId="33" xfId="0" applyFont="1" applyFill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32" fillId="4" borderId="6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16" xfId="0" applyFont="1" applyBorder="1" applyAlignment="1" applyProtection="1">
      <alignment horizontal="center" vertical="center" wrapText="1"/>
      <protection locked="0"/>
    </xf>
    <xf numFmtId="0" fontId="32" fillId="4" borderId="35" xfId="0" applyFont="1" applyFill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5" fillId="0" borderId="36" xfId="0" applyFont="1" applyBorder="1" applyAlignment="1" applyProtection="1">
      <alignment vertical="center" wrapText="1"/>
      <protection locked="0"/>
    </xf>
    <xf numFmtId="0" fontId="25" fillId="0" borderId="37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32" fillId="0" borderId="36" xfId="0" applyFont="1" applyBorder="1" applyAlignment="1" applyProtection="1">
      <alignment horizontal="center" vertical="center" wrapText="1"/>
      <protection locked="0"/>
    </xf>
    <xf numFmtId="0" fontId="32" fillId="4" borderId="37" xfId="0" applyFont="1" applyFill="1" applyBorder="1" applyAlignment="1" applyProtection="1">
      <alignment horizontal="center" vertical="center" wrapText="1"/>
      <protection locked="0"/>
    </xf>
    <xf numFmtId="0" fontId="32" fillId="0" borderId="37" xfId="0" applyFont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32" fillId="4" borderId="36" xfId="0" applyFont="1" applyFill="1" applyBorder="1" applyAlignment="1" applyProtection="1">
      <alignment horizontal="center" vertical="center" wrapText="1"/>
      <protection locked="0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0" fillId="0" borderId="40" xfId="0" applyFont="1" applyFill="1" applyBorder="1" applyAlignment="1" applyProtection="1">
      <alignment vertical="center"/>
      <protection hidden="1"/>
    </xf>
    <xf numFmtId="0" fontId="30" fillId="0" borderId="31" xfId="0" applyFont="1" applyFill="1" applyBorder="1" applyAlignment="1" applyProtection="1">
      <alignment horizontal="center" vertical="center"/>
      <protection hidden="1"/>
    </xf>
    <xf numFmtId="0" fontId="31" fillId="0" borderId="40" xfId="0" applyFont="1" applyFill="1" applyBorder="1" applyAlignment="1" applyProtection="1">
      <alignment vertical="center"/>
      <protection hidden="1"/>
    </xf>
    <xf numFmtId="0" fontId="31" fillId="0" borderId="31" xfId="0" applyFont="1" applyFill="1" applyBorder="1" applyAlignment="1" applyProtection="1">
      <alignment horizontal="right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3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33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3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5" fillId="0" borderId="41" xfId="0" applyFont="1" applyFill="1" applyBorder="1" applyAlignment="1" applyProtection="1">
      <alignment horizontal="center" vertical="center" wrapText="1"/>
      <protection hidden="1"/>
    </xf>
    <xf numFmtId="0" fontId="8" fillId="0" borderId="42" xfId="0" applyFont="1" applyFill="1" applyBorder="1" applyAlignment="1" applyProtection="1">
      <alignment horizontal="center" vertical="center" wrapText="1"/>
      <protection hidden="1"/>
    </xf>
    <xf numFmtId="0" fontId="15" fillId="0" borderId="28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164" fontId="21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21" fillId="0" borderId="0" xfId="0" applyNumberFormat="1" applyFont="1" applyFill="1" applyProtection="1">
      <protection hidden="1"/>
    </xf>
    <xf numFmtId="0" fontId="21" fillId="2" borderId="14" xfId="0" applyFont="1" applyFill="1" applyBorder="1" applyAlignment="1" applyProtection="1">
      <alignment vertical="center"/>
    </xf>
    <xf numFmtId="0" fontId="21" fillId="2" borderId="11" xfId="0" applyNumberFormat="1" applyFont="1" applyFill="1" applyBorder="1" applyAlignment="1" applyProtection="1"/>
    <xf numFmtId="0" fontId="21" fillId="2" borderId="43" xfId="0" applyNumberFormat="1" applyFont="1" applyFill="1" applyBorder="1" applyAlignment="1" applyProtection="1"/>
    <xf numFmtId="0" fontId="13" fillId="2" borderId="44" xfId="0" applyFont="1" applyFill="1" applyBorder="1" applyAlignment="1" applyProtection="1">
      <alignment wrapText="1"/>
    </xf>
    <xf numFmtId="0" fontId="21" fillId="5" borderId="33" xfId="0" applyFont="1" applyFill="1" applyBorder="1" applyAlignment="1" applyProtection="1">
      <alignment horizontal="center" vertical="center"/>
    </xf>
    <xf numFmtId="0" fontId="21" fillId="5" borderId="45" xfId="0" applyFont="1" applyFill="1" applyBorder="1" applyAlignment="1" applyProtection="1">
      <alignment horizontal="center" vertical="center"/>
    </xf>
    <xf numFmtId="0" fontId="21" fillId="5" borderId="44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vertical="center"/>
    </xf>
    <xf numFmtId="0" fontId="21" fillId="2" borderId="15" xfId="0" applyNumberFormat="1" applyFont="1" applyFill="1" applyBorder="1" applyAlignment="1" applyProtection="1"/>
    <xf numFmtId="0" fontId="13" fillId="2" borderId="46" xfId="0" applyFont="1" applyFill="1" applyBorder="1" applyAlignment="1" applyProtection="1">
      <alignment wrapText="1"/>
    </xf>
    <xf numFmtId="0" fontId="21" fillId="5" borderId="35" xfId="0" applyFont="1" applyFill="1" applyBorder="1" applyAlignment="1" applyProtection="1">
      <alignment horizontal="center" vertical="center"/>
    </xf>
    <xf numFmtId="0" fontId="21" fillId="5" borderId="43" xfId="0" applyFont="1" applyFill="1" applyBorder="1" applyAlignment="1" applyProtection="1">
      <alignment horizontal="center" vertical="center"/>
    </xf>
    <xf numFmtId="0" fontId="21" fillId="5" borderId="46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2" borderId="22" xfId="0" applyFont="1" applyFill="1" applyBorder="1" applyAlignment="1" applyProtection="1">
      <alignment vertical="center"/>
    </xf>
    <xf numFmtId="0" fontId="21" fillId="2" borderId="19" xfId="0" applyNumberFormat="1" applyFont="1" applyFill="1" applyBorder="1" applyAlignment="1" applyProtection="1"/>
    <xf numFmtId="0" fontId="21" fillId="2" borderId="47" xfId="0" applyNumberFormat="1" applyFont="1" applyFill="1" applyBorder="1" applyAlignment="1" applyProtection="1"/>
    <xf numFmtId="0" fontId="13" fillId="2" borderId="48" xfId="0" applyFont="1" applyFill="1" applyBorder="1" applyAlignment="1" applyProtection="1">
      <alignment wrapText="1"/>
    </xf>
    <xf numFmtId="0" fontId="21" fillId="5" borderId="36" xfId="0" applyFont="1" applyFill="1" applyBorder="1" applyAlignment="1" applyProtection="1">
      <alignment horizontal="center" vertical="center"/>
    </xf>
    <xf numFmtId="0" fontId="21" fillId="5" borderId="47" xfId="0" applyFont="1" applyFill="1" applyBorder="1" applyAlignment="1" applyProtection="1">
      <alignment horizontal="center" vertical="center"/>
    </xf>
    <xf numFmtId="0" fontId="21" fillId="5" borderId="48" xfId="0" applyFont="1" applyFill="1" applyBorder="1" applyAlignment="1" applyProtection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2" borderId="34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</xf>
    <xf numFmtId="2" fontId="21" fillId="2" borderId="49" xfId="0" applyNumberFormat="1" applyFont="1" applyFill="1" applyBorder="1" applyAlignment="1" applyProtection="1">
      <alignment horizontal="center" vertical="center"/>
    </xf>
    <xf numFmtId="2" fontId="21" fillId="2" borderId="50" xfId="0" applyNumberFormat="1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16" xfId="0" applyFont="1" applyFill="1" applyBorder="1" applyAlignment="1" applyProtection="1">
      <alignment horizontal="center" vertical="center"/>
    </xf>
    <xf numFmtId="2" fontId="21" fillId="2" borderId="35" xfId="0" applyNumberFormat="1" applyFont="1" applyFill="1" applyBorder="1" applyAlignment="1" applyProtection="1">
      <alignment horizontal="center" vertical="center"/>
    </xf>
    <xf numFmtId="2" fontId="21" fillId="2" borderId="46" xfId="0" applyNumberFormat="1" applyFont="1" applyFill="1" applyBorder="1" applyAlignment="1" applyProtection="1">
      <alignment horizontal="center" vertical="center"/>
    </xf>
    <xf numFmtId="0" fontId="21" fillId="2" borderId="37" xfId="0" applyFont="1" applyFill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center" vertical="center"/>
    </xf>
    <xf numFmtId="2" fontId="21" fillId="2" borderId="51" xfId="0" applyNumberFormat="1" applyFont="1" applyFill="1" applyBorder="1" applyAlignment="1" applyProtection="1">
      <alignment horizontal="center" vertical="center"/>
    </xf>
    <xf numFmtId="2" fontId="21" fillId="2" borderId="52" xfId="0" applyNumberFormat="1" applyFont="1" applyFill="1" applyBorder="1" applyAlignment="1" applyProtection="1">
      <alignment horizontal="center" vertical="center"/>
    </xf>
    <xf numFmtId="2" fontId="21" fillId="2" borderId="33" xfId="0" applyNumberFormat="1" applyFont="1" applyFill="1" applyBorder="1" applyAlignment="1" applyProtection="1">
      <alignment horizontal="center" vertical="center"/>
    </xf>
    <xf numFmtId="2" fontId="21" fillId="2" borderId="44" xfId="0" applyNumberFormat="1" applyFont="1" applyFill="1" applyBorder="1" applyAlignment="1" applyProtection="1">
      <alignment horizontal="center" vertical="center"/>
    </xf>
    <xf numFmtId="2" fontId="21" fillId="2" borderId="36" xfId="0" applyNumberFormat="1" applyFont="1" applyFill="1" applyBorder="1" applyAlignment="1" applyProtection="1">
      <alignment horizontal="center" vertical="center"/>
    </xf>
    <xf numFmtId="2" fontId="21" fillId="2" borderId="48" xfId="0" applyNumberFormat="1" applyFont="1" applyFill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54" xfId="0" applyFont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55" xfId="0" applyFont="1" applyFill="1" applyBorder="1" applyAlignment="1" applyProtection="1">
      <alignment horizontal="center" vertical="center" wrapText="1"/>
      <protection hidden="1"/>
    </xf>
    <xf numFmtId="0" fontId="3" fillId="0" borderId="56" xfId="0" applyFont="1" applyFill="1" applyBorder="1" applyAlignment="1" applyProtection="1">
      <alignment horizontal="center" vertical="center"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6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4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53" xfId="0" applyFont="1" applyFill="1" applyBorder="1" applyAlignment="1" applyProtection="1">
      <alignment horizontal="center" vertical="center" wrapText="1"/>
      <protection hidden="1"/>
    </xf>
    <xf numFmtId="0" fontId="8" fillId="0" borderId="54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locked="0" hidden="1"/>
    </xf>
    <xf numFmtId="0" fontId="6" fillId="2" borderId="55" xfId="0" applyFont="1" applyFill="1" applyBorder="1" applyAlignment="1" applyProtection="1">
      <alignment horizontal="center" vertical="center" wrapText="1"/>
      <protection locked="0" hidden="1"/>
    </xf>
    <xf numFmtId="0" fontId="6" fillId="2" borderId="56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53" xfId="0" applyFont="1" applyFill="1" applyBorder="1" applyAlignment="1" applyProtection="1">
      <alignment horizontal="center" vertical="center" wrapText="1"/>
      <protection hidden="1"/>
    </xf>
    <xf numFmtId="0" fontId="7" fillId="0" borderId="54" xfId="0" applyFont="1" applyFill="1" applyBorder="1" applyAlignment="1" applyProtection="1">
      <alignment horizontal="center" vertical="center" wrapText="1"/>
      <protection hidden="1"/>
    </xf>
    <xf numFmtId="164" fontId="21" fillId="0" borderId="10" xfId="0" applyNumberFormat="1" applyFont="1" applyFill="1" applyBorder="1" applyAlignment="1" applyProtection="1">
      <alignment horizontal="center" vertical="center"/>
      <protection hidden="1"/>
    </xf>
    <xf numFmtId="164" fontId="21" fillId="0" borderId="53" xfId="0" applyNumberFormat="1" applyFont="1" applyFill="1" applyBorder="1" applyAlignment="1" applyProtection="1">
      <alignment horizontal="center" vertical="center"/>
      <protection hidden="1"/>
    </xf>
    <xf numFmtId="164" fontId="21" fillId="0" borderId="54" xfId="0" applyNumberFormat="1" applyFont="1" applyFill="1" applyBorder="1" applyAlignment="1" applyProtection="1">
      <alignment horizontal="center" vertical="center"/>
      <protection hidden="1"/>
    </xf>
    <xf numFmtId="164" fontId="21" fillId="0" borderId="63" xfId="0" applyNumberFormat="1" applyFont="1" applyFill="1" applyBorder="1" applyAlignment="1" applyProtection="1">
      <alignment horizontal="center" vertical="center"/>
      <protection hidden="1"/>
    </xf>
    <xf numFmtId="164" fontId="21" fillId="0" borderId="30" xfId="0" applyNumberFormat="1" applyFont="1" applyFill="1" applyBorder="1" applyAlignment="1" applyProtection="1">
      <alignment horizontal="center" vertical="center"/>
      <protection hidden="1"/>
    </xf>
    <xf numFmtId="164" fontId="21" fillId="0" borderId="61" xfId="0" applyNumberFormat="1" applyFont="1" applyFill="1" applyBorder="1" applyAlignment="1" applyProtection="1">
      <alignment horizontal="center" vertical="center"/>
      <protection hidden="1"/>
    </xf>
    <xf numFmtId="164" fontId="21" fillId="0" borderId="65" xfId="0" applyNumberFormat="1" applyFont="1" applyFill="1" applyBorder="1" applyAlignment="1" applyProtection="1">
      <alignment horizontal="center" vertical="center"/>
      <protection hidden="1"/>
    </xf>
    <xf numFmtId="164" fontId="21" fillId="0" borderId="66" xfId="0" applyNumberFormat="1" applyFont="1" applyFill="1" applyBorder="1" applyAlignment="1" applyProtection="1">
      <alignment horizontal="center" vertical="center"/>
      <protection hidden="1"/>
    </xf>
    <xf numFmtId="164" fontId="21" fillId="0" borderId="67" xfId="0" applyNumberFormat="1" applyFont="1" applyFill="1" applyBorder="1" applyAlignment="1" applyProtection="1">
      <alignment horizontal="center" vertical="center"/>
      <protection hidden="1"/>
    </xf>
    <xf numFmtId="164" fontId="21" fillId="0" borderId="68" xfId="0" applyNumberFormat="1" applyFont="1" applyFill="1" applyBorder="1" applyAlignment="1" applyProtection="1">
      <alignment horizontal="center" vertical="center"/>
      <protection hidden="1"/>
    </xf>
    <xf numFmtId="164" fontId="21" fillId="0" borderId="29" xfId="0" applyNumberFormat="1" applyFont="1" applyFill="1" applyBorder="1" applyAlignment="1" applyProtection="1">
      <alignment horizontal="center" vertical="center"/>
      <protection hidden="1"/>
    </xf>
    <xf numFmtId="164" fontId="21" fillId="0" borderId="60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61" xfId="0" applyFont="1" applyFill="1" applyBorder="1" applyAlignment="1" applyProtection="1">
      <alignment horizontal="center" vertical="center" wrapText="1"/>
      <protection hidden="1"/>
    </xf>
    <xf numFmtId="0" fontId="20" fillId="0" borderId="42" xfId="0" applyFont="1" applyBorder="1" applyAlignment="1" applyProtection="1">
      <alignment horizontal="center" vertical="center" wrapText="1"/>
      <protection hidden="1"/>
    </xf>
    <xf numFmtId="0" fontId="20" fillId="0" borderId="58" xfId="0" applyFont="1" applyBorder="1" applyAlignment="1" applyProtection="1">
      <alignment horizontal="center" vertical="center" wrapText="1"/>
      <protection hidden="1"/>
    </xf>
    <xf numFmtId="0" fontId="20" fillId="0" borderId="62" xfId="0" applyFont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5" xfId="0" applyFont="1" applyFill="1" applyBorder="1" applyAlignment="1" applyProtection="1">
      <alignment horizontal="center" vertical="center" wrapText="1"/>
      <protection hidden="1"/>
    </xf>
    <xf numFmtId="0" fontId="8" fillId="0" borderId="64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6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53" xfId="0" applyFont="1" applyBorder="1" applyAlignment="1" applyProtection="1">
      <alignment horizontal="center" vertical="center" wrapText="1"/>
      <protection hidden="1"/>
    </xf>
    <xf numFmtId="0" fontId="20" fillId="0" borderId="54" xfId="0" applyFont="1" applyBorder="1" applyAlignment="1" applyProtection="1">
      <alignment horizontal="center" vertical="center" wrapText="1"/>
      <protection hidden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55" xfId="0" applyFont="1" applyFill="1" applyBorder="1" applyAlignment="1" applyProtection="1">
      <alignment horizontal="center" vertical="center" wrapText="1"/>
      <protection hidden="1"/>
    </xf>
    <xf numFmtId="0" fontId="2" fillId="6" borderId="56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/>
      <protection hidden="1"/>
    </xf>
    <xf numFmtId="0" fontId="28" fillId="0" borderId="55" xfId="0" applyFont="1" applyFill="1" applyBorder="1" applyAlignment="1" applyProtection="1">
      <alignment horizontal="center" vertical="center"/>
      <protection hidden="1"/>
    </xf>
    <xf numFmtId="0" fontId="28" fillId="0" borderId="56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55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2" borderId="55" xfId="0" applyFont="1" applyFill="1" applyBorder="1" applyAlignment="1" applyProtection="1">
      <alignment horizontal="center" vertical="center" wrapText="1"/>
      <protection locked="0" hidden="1"/>
    </xf>
    <xf numFmtId="0" fontId="3" fillId="2" borderId="56" xfId="0" applyFont="1" applyFill="1" applyBorder="1" applyAlignment="1" applyProtection="1">
      <alignment horizontal="center" vertical="center" wrapText="1"/>
      <protection locked="0" hidden="1"/>
    </xf>
    <xf numFmtId="0" fontId="5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55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0" fillId="0" borderId="42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60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02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Форма2!$I$12:$AA$12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
1 б</c:v>
                </c:pt>
                <c:pt idx="3">
                  <c:v>3
2 б</c:v>
                </c:pt>
                <c:pt idx="4">
                  <c:v>4
1 б</c:v>
                </c:pt>
                <c:pt idx="5">
                  <c:v>4
2 б</c:v>
                </c:pt>
                <c:pt idx="6">
                  <c:v>5
1 б</c:v>
                </c:pt>
                <c:pt idx="7">
                  <c:v>5
2 б</c:v>
                </c:pt>
                <c:pt idx="8">
                  <c:v>6
1 б</c:v>
                </c:pt>
                <c:pt idx="9">
                  <c:v>6
2 б</c:v>
                </c:pt>
                <c:pt idx="10">
                  <c:v>6
3 б</c:v>
                </c:pt>
                <c:pt idx="11">
                  <c:v>6
4 б</c:v>
                </c:pt>
                <c:pt idx="12">
                  <c:v>7
1 б</c:v>
                </c:pt>
                <c:pt idx="13">
                  <c:v>7
2 б</c:v>
                </c:pt>
                <c:pt idx="14">
                  <c:v>7
3 б</c:v>
                </c:pt>
                <c:pt idx="15">
                  <c:v>8
1 б</c:v>
                </c:pt>
                <c:pt idx="16">
                  <c:v>8
2 б</c:v>
                </c:pt>
                <c:pt idx="17">
                  <c:v>8
3 б</c:v>
                </c:pt>
                <c:pt idx="18">
                  <c:v>8
4 б</c:v>
                </c:pt>
              </c:strCache>
            </c:strRef>
          </c:cat>
          <c:val>
            <c:numRef>
              <c:f>Форма2!$I$6:$AA$6</c:f>
              <c:numCache>
                <c:formatCode>0.0</c:formatCode>
                <c:ptCount val="19"/>
                <c:pt idx="0">
                  <c:v>57.142857142857139</c:v>
                </c:pt>
                <c:pt idx="1">
                  <c:v>85.714285714285708</c:v>
                </c:pt>
                <c:pt idx="2">
                  <c:v>14.285714285714285</c:v>
                </c:pt>
                <c:pt idx="3">
                  <c:v>47.619047619047613</c:v>
                </c:pt>
                <c:pt idx="4">
                  <c:v>47.619047619047613</c:v>
                </c:pt>
                <c:pt idx="5">
                  <c:v>28.571428571428569</c:v>
                </c:pt>
                <c:pt idx="6">
                  <c:v>47.619047619047613</c:v>
                </c:pt>
                <c:pt idx="7">
                  <c:v>19.047619047619047</c:v>
                </c:pt>
                <c:pt idx="8">
                  <c:v>23.809523809523807</c:v>
                </c:pt>
                <c:pt idx="9">
                  <c:v>42.857142857142854</c:v>
                </c:pt>
                <c:pt idx="10">
                  <c:v>23.809523809523807</c:v>
                </c:pt>
                <c:pt idx="11">
                  <c:v>0</c:v>
                </c:pt>
                <c:pt idx="12">
                  <c:v>19.047619047619047</c:v>
                </c:pt>
                <c:pt idx="13">
                  <c:v>23.809523809523807</c:v>
                </c:pt>
                <c:pt idx="14">
                  <c:v>23.809523809523807</c:v>
                </c:pt>
                <c:pt idx="15">
                  <c:v>9.5238095238095237</c:v>
                </c:pt>
                <c:pt idx="16">
                  <c:v>52.380952380952387</c:v>
                </c:pt>
                <c:pt idx="17">
                  <c:v>14.285714285714285</c:v>
                </c:pt>
                <c:pt idx="18">
                  <c:v>9.5238095238095237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03264"/>
        <c:axId val="49804800"/>
      </c:barChart>
      <c:catAx>
        <c:axId val="498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9804800"/>
        <c:crosses val="autoZero"/>
        <c:auto val="1"/>
        <c:lblAlgn val="ctr"/>
        <c:lblOffset val="100"/>
        <c:noMultiLvlLbl val="0"/>
      </c:catAx>
      <c:valAx>
        <c:axId val="4980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9803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Форма2!$AB$12:$AE$12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Форма2!$AI$8:$AL$8</c:f>
              <c:numCache>
                <c:formatCode>0.0</c:formatCode>
                <c:ptCount val="4"/>
                <c:pt idx="0">
                  <c:v>0</c:v>
                </c:pt>
                <c:pt idx="1">
                  <c:v>23.809523809523807</c:v>
                </c:pt>
                <c:pt idx="2">
                  <c:v>61.904761904761905</c:v>
                </c:pt>
                <c:pt idx="3">
                  <c:v>14.285714285714285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B1:AR52"/>
  <sheetViews>
    <sheetView topLeftCell="U1" zoomScale="70" zoomScaleNormal="70" workbookViewId="0">
      <selection activeCell="AL13" sqref="AL13:AL17"/>
    </sheetView>
  </sheetViews>
  <sheetFormatPr defaultRowHeight="14.25" x14ac:dyDescent="0.2"/>
  <cols>
    <col min="1" max="1" width="0" style="1" hidden="1" customWidth="1"/>
    <col min="2" max="2" width="27" style="1" customWidth="1"/>
    <col min="3" max="3" width="8.5703125" style="1" customWidth="1"/>
    <col min="4" max="4" width="7.7109375" style="1" customWidth="1"/>
    <col min="5" max="5" width="35" style="1" customWidth="1"/>
    <col min="6" max="8" width="8.42578125" style="1" customWidth="1"/>
    <col min="9" max="27" width="9.5703125" style="1" customWidth="1"/>
    <col min="28" max="28" width="11.7109375" style="1" customWidth="1"/>
    <col min="29" max="29" width="12.5703125" style="1" bestFit="1" customWidth="1"/>
    <col min="30" max="30" width="11.7109375" style="1" bestFit="1" customWidth="1"/>
    <col min="31" max="31" width="9.5703125" style="1" bestFit="1" customWidth="1"/>
    <col min="32" max="32" width="10.7109375" style="1" customWidth="1"/>
    <col min="33" max="33" width="13.140625" style="1" customWidth="1"/>
    <col min="34" max="34" width="9.5703125" style="1" customWidth="1"/>
    <col min="35" max="35" width="11.7109375" style="1" bestFit="1" customWidth="1"/>
    <col min="36" max="36" width="12.5703125" style="1" bestFit="1" customWidth="1"/>
    <col min="37" max="37" width="11.7109375" style="1" bestFit="1" customWidth="1"/>
    <col min="38" max="38" width="9.5703125" style="1" bestFit="1" customWidth="1"/>
    <col min="39" max="40" width="8.7109375" style="1" customWidth="1"/>
    <col min="41" max="41" width="3.42578125" style="1" customWidth="1"/>
    <col min="42" max="42" width="30.5703125" style="1" customWidth="1"/>
    <col min="43" max="43" width="10.5703125" style="1" customWidth="1"/>
    <col min="44" max="44" width="13.28515625" style="1" customWidth="1"/>
    <col min="45" max="16384" width="9.140625" style="1"/>
  </cols>
  <sheetData>
    <row r="1" spans="2:44" ht="21.95" customHeight="1" thickBot="1" x14ac:dyDescent="0.25">
      <c r="B1" s="225" t="s">
        <v>18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7"/>
      <c r="AQ1" s="1" t="s">
        <v>8</v>
      </c>
    </row>
    <row r="2" spans="2:44" ht="33" customHeight="1" thickBot="1" x14ac:dyDescent="0.25">
      <c r="B2" s="228" t="s">
        <v>148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30" t="s">
        <v>19</v>
      </c>
      <c r="AC2" s="231"/>
      <c r="AD2" s="231"/>
      <c r="AE2" s="231"/>
      <c r="AF2" s="231"/>
      <c r="AG2" s="231"/>
      <c r="AH2" s="231"/>
      <c r="AI2" s="231"/>
      <c r="AJ2" s="231"/>
      <c r="AK2" s="231"/>
      <c r="AL2" s="232"/>
      <c r="AO2" s="45"/>
      <c r="AP2" s="77" t="s">
        <v>20</v>
      </c>
      <c r="AQ2" s="46"/>
      <c r="AR2" s="47" t="s">
        <v>95</v>
      </c>
    </row>
    <row r="3" spans="2:44" ht="21.95" customHeight="1" thickBot="1" x14ac:dyDescent="0.3">
      <c r="B3" s="177" t="s">
        <v>21</v>
      </c>
      <c r="C3" s="178"/>
      <c r="D3" s="179"/>
      <c r="E3" s="180" t="s">
        <v>77</v>
      </c>
      <c r="F3" s="181"/>
      <c r="G3" s="181"/>
      <c r="H3" s="182"/>
      <c r="I3" s="233" t="s">
        <v>22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5" t="s">
        <v>157</v>
      </c>
      <c r="AC3" s="236"/>
      <c r="AD3" s="236"/>
      <c r="AE3" s="236"/>
      <c r="AF3" s="236"/>
      <c r="AG3" s="236"/>
      <c r="AH3" s="236"/>
      <c r="AI3" s="236"/>
      <c r="AJ3" s="236"/>
      <c r="AK3" s="236"/>
      <c r="AL3" s="237"/>
      <c r="AM3" s="241" t="s">
        <v>129</v>
      </c>
      <c r="AN3" s="242"/>
      <c r="AO3" s="45"/>
      <c r="AP3" s="77" t="s">
        <v>23</v>
      </c>
      <c r="AQ3" s="9" t="s">
        <v>24</v>
      </c>
      <c r="AR3" s="132" t="str">
        <f>IF(AND(E3&lt;&gt;"",E4&lt;&gt;"Введите название ОО в эту ячейку"),CONCATENATE("Форма 2 (",E3,", ",E4,") ",AR5," ",AR7," ",AR9,""),"")</f>
        <v>Форма 2 (Тимашевский р-н, МБОУ СОШ № 7) 10 ОБЩ 01032019</v>
      </c>
    </row>
    <row r="4" spans="2:44" ht="21.95" customHeight="1" thickBot="1" x14ac:dyDescent="0.3">
      <c r="B4" s="177" t="s">
        <v>126</v>
      </c>
      <c r="C4" s="178"/>
      <c r="D4" s="179"/>
      <c r="E4" s="183" t="s">
        <v>156</v>
      </c>
      <c r="F4" s="184"/>
      <c r="G4" s="184"/>
      <c r="H4" s="185"/>
      <c r="I4" s="238" t="str">
        <f>IF(E3&lt;&gt;"",AR3,"")</f>
        <v>Форма 2 (Тимашевский р-н, МБОУ СОШ № 7) 10 ОБЩ 01032019</v>
      </c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40" t="s">
        <v>25</v>
      </c>
      <c r="AC4" s="240"/>
      <c r="AD4" s="240"/>
      <c r="AE4" s="189" t="s">
        <v>158</v>
      </c>
      <c r="AF4" s="190"/>
      <c r="AG4" s="190"/>
      <c r="AH4" s="190"/>
      <c r="AI4" s="190"/>
      <c r="AJ4" s="190"/>
      <c r="AK4" s="190"/>
      <c r="AL4" s="191"/>
      <c r="AM4" s="243"/>
      <c r="AN4" s="244"/>
      <c r="AO4" s="45"/>
      <c r="AP4" s="77" t="s">
        <v>32</v>
      </c>
      <c r="AQ4" s="9" t="s">
        <v>109</v>
      </c>
      <c r="AR4" s="1" t="s">
        <v>96</v>
      </c>
    </row>
    <row r="5" spans="2:44" ht="24.95" customHeight="1" thickBot="1" x14ac:dyDescent="0.3">
      <c r="B5" s="192" t="s">
        <v>27</v>
      </c>
      <c r="C5" s="192"/>
      <c r="D5" s="192"/>
      <c r="E5" s="192"/>
      <c r="F5" s="193" t="s">
        <v>28</v>
      </c>
      <c r="G5" s="193" t="s">
        <v>29</v>
      </c>
      <c r="H5" s="245" t="s">
        <v>30</v>
      </c>
      <c r="I5" s="214" t="s">
        <v>31</v>
      </c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3" t="s">
        <v>105</v>
      </c>
      <c r="AC5" s="213"/>
      <c r="AD5" s="213"/>
      <c r="AE5" s="213"/>
      <c r="AF5" s="186" t="s">
        <v>124</v>
      </c>
      <c r="AG5" s="186" t="s">
        <v>125</v>
      </c>
      <c r="AH5" s="186" t="s">
        <v>86</v>
      </c>
      <c r="AI5" s="213" t="s">
        <v>106</v>
      </c>
      <c r="AJ5" s="213"/>
      <c r="AK5" s="213"/>
      <c r="AL5" s="213"/>
      <c r="AM5" s="210" t="s">
        <v>127</v>
      </c>
      <c r="AN5" s="222" t="s">
        <v>128</v>
      </c>
      <c r="AO5" s="45"/>
      <c r="AP5" s="77" t="s">
        <v>33</v>
      </c>
      <c r="AQ5" s="9" t="s">
        <v>110</v>
      </c>
      <c r="AR5" s="1">
        <v>10</v>
      </c>
    </row>
    <row r="6" spans="2:44" ht="21.95" customHeight="1" thickBot="1" x14ac:dyDescent="0.3">
      <c r="B6" s="192"/>
      <c r="C6" s="192"/>
      <c r="D6" s="192"/>
      <c r="E6" s="192"/>
      <c r="F6" s="194"/>
      <c r="G6" s="194"/>
      <c r="H6" s="245"/>
      <c r="I6" s="54">
        <f t="shared" ref="I6:AA6" si="0">I8/$H$8*100</f>
        <v>57.142857142857139</v>
      </c>
      <c r="J6" s="54">
        <f t="shared" si="0"/>
        <v>85.714285714285708</v>
      </c>
      <c r="K6" s="54">
        <f t="shared" si="0"/>
        <v>14.285714285714285</v>
      </c>
      <c r="L6" s="54">
        <f t="shared" si="0"/>
        <v>47.619047619047613</v>
      </c>
      <c r="M6" s="54">
        <f t="shared" si="0"/>
        <v>47.619047619047613</v>
      </c>
      <c r="N6" s="54">
        <f t="shared" si="0"/>
        <v>28.571428571428569</v>
      </c>
      <c r="O6" s="54">
        <f t="shared" si="0"/>
        <v>47.619047619047613</v>
      </c>
      <c r="P6" s="54">
        <f t="shared" si="0"/>
        <v>19.047619047619047</v>
      </c>
      <c r="Q6" s="54">
        <f t="shared" si="0"/>
        <v>23.809523809523807</v>
      </c>
      <c r="R6" s="54">
        <f t="shared" si="0"/>
        <v>42.857142857142854</v>
      </c>
      <c r="S6" s="54">
        <f t="shared" si="0"/>
        <v>23.809523809523807</v>
      </c>
      <c r="T6" s="54">
        <f t="shared" si="0"/>
        <v>0</v>
      </c>
      <c r="U6" s="54">
        <f t="shared" si="0"/>
        <v>19.047619047619047</v>
      </c>
      <c r="V6" s="54">
        <f t="shared" si="0"/>
        <v>23.809523809523807</v>
      </c>
      <c r="W6" s="54">
        <f t="shared" si="0"/>
        <v>23.809523809523807</v>
      </c>
      <c r="X6" s="54">
        <f t="shared" si="0"/>
        <v>9.5238095238095237</v>
      </c>
      <c r="Y6" s="54">
        <f t="shared" si="0"/>
        <v>52.380952380952387</v>
      </c>
      <c r="Z6" s="54">
        <f t="shared" si="0"/>
        <v>14.285714285714285</v>
      </c>
      <c r="AA6" s="54">
        <f t="shared" si="0"/>
        <v>9.5238095238095237</v>
      </c>
      <c r="AB6" s="213"/>
      <c r="AC6" s="213"/>
      <c r="AD6" s="213"/>
      <c r="AE6" s="213"/>
      <c r="AF6" s="187"/>
      <c r="AG6" s="187"/>
      <c r="AH6" s="187"/>
      <c r="AI6" s="213"/>
      <c r="AJ6" s="213"/>
      <c r="AK6" s="213"/>
      <c r="AL6" s="213"/>
      <c r="AM6" s="211"/>
      <c r="AN6" s="223"/>
      <c r="AO6" s="45"/>
      <c r="AP6" s="77" t="s">
        <v>35</v>
      </c>
      <c r="AQ6" s="9" t="s">
        <v>111</v>
      </c>
      <c r="AR6" s="1" t="s">
        <v>97</v>
      </c>
    </row>
    <row r="7" spans="2:44" ht="24.95" customHeight="1" thickBot="1" x14ac:dyDescent="0.3">
      <c r="B7" s="192"/>
      <c r="C7" s="192"/>
      <c r="D7" s="192"/>
      <c r="E7" s="192"/>
      <c r="F7" s="195"/>
      <c r="G7" s="195"/>
      <c r="H7" s="245"/>
      <c r="I7" s="214" t="s">
        <v>34</v>
      </c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3"/>
      <c r="AC7" s="213"/>
      <c r="AD7" s="213"/>
      <c r="AE7" s="213"/>
      <c r="AF7" s="188"/>
      <c r="AG7" s="188"/>
      <c r="AH7" s="188"/>
      <c r="AI7" s="213"/>
      <c r="AJ7" s="213"/>
      <c r="AK7" s="213"/>
      <c r="AL7" s="213"/>
      <c r="AM7" s="212"/>
      <c r="AN7" s="224"/>
      <c r="AO7" s="45"/>
      <c r="AP7" s="78" t="s">
        <v>38</v>
      </c>
      <c r="AQ7" s="9" t="s">
        <v>112</v>
      </c>
      <c r="AR7" s="1" t="s">
        <v>149</v>
      </c>
    </row>
    <row r="8" spans="2:44" ht="21.95" customHeight="1" thickBot="1" x14ac:dyDescent="0.3">
      <c r="B8" s="192"/>
      <c r="C8" s="192"/>
      <c r="D8" s="192"/>
      <c r="E8" s="192"/>
      <c r="F8" s="2">
        <f t="shared" ref="F8:AH8" si="1">SUM(F13:F5001)</f>
        <v>0</v>
      </c>
      <c r="G8" s="2">
        <f t="shared" si="1"/>
        <v>0</v>
      </c>
      <c r="H8" s="2">
        <f t="shared" si="1"/>
        <v>21</v>
      </c>
      <c r="I8" s="3">
        <f t="shared" si="1"/>
        <v>12</v>
      </c>
      <c r="J8" s="3">
        <f t="shared" si="1"/>
        <v>18</v>
      </c>
      <c r="K8" s="3">
        <f t="shared" ref="K8:P8" si="2">SUM(K13:K5001)</f>
        <v>3</v>
      </c>
      <c r="L8" s="3">
        <f t="shared" si="2"/>
        <v>10</v>
      </c>
      <c r="M8" s="3">
        <f t="shared" si="2"/>
        <v>10</v>
      </c>
      <c r="N8" s="3">
        <f t="shared" si="2"/>
        <v>6</v>
      </c>
      <c r="O8" s="3">
        <f t="shared" si="2"/>
        <v>10</v>
      </c>
      <c r="P8" s="3">
        <f t="shared" si="2"/>
        <v>4</v>
      </c>
      <c r="Q8" s="3">
        <f t="shared" si="1"/>
        <v>5</v>
      </c>
      <c r="R8" s="3">
        <f t="shared" si="1"/>
        <v>9</v>
      </c>
      <c r="S8" s="3">
        <f t="shared" si="1"/>
        <v>5</v>
      </c>
      <c r="T8" s="3">
        <f t="shared" si="1"/>
        <v>0</v>
      </c>
      <c r="U8" s="3">
        <f t="shared" si="1"/>
        <v>4</v>
      </c>
      <c r="V8" s="3">
        <f t="shared" si="1"/>
        <v>5</v>
      </c>
      <c r="W8" s="3">
        <f t="shared" si="1"/>
        <v>5</v>
      </c>
      <c r="X8" s="3">
        <f t="shared" si="1"/>
        <v>2</v>
      </c>
      <c r="Y8" s="3">
        <f t="shared" si="1"/>
        <v>11</v>
      </c>
      <c r="Z8" s="3">
        <f t="shared" si="1"/>
        <v>3</v>
      </c>
      <c r="AA8" s="3">
        <f t="shared" si="1"/>
        <v>2</v>
      </c>
      <c r="AB8" s="2">
        <f t="shared" si="1"/>
        <v>0</v>
      </c>
      <c r="AC8" s="2">
        <f t="shared" si="1"/>
        <v>5</v>
      </c>
      <c r="AD8" s="2">
        <f t="shared" si="1"/>
        <v>13</v>
      </c>
      <c r="AE8" s="2">
        <f t="shared" si="1"/>
        <v>3</v>
      </c>
      <c r="AF8" s="130">
        <f>SUMPRODUCT($H$13:$H$27,AF$13:AF$27)/$H$8</f>
        <v>9.5714285714285712</v>
      </c>
      <c r="AG8" s="130">
        <f>SUMPRODUCT($H$13:$H$27,AG$13:AG$27)/$H$8</f>
        <v>99.095238095238102</v>
      </c>
      <c r="AH8" s="2">
        <f t="shared" si="1"/>
        <v>0</v>
      </c>
      <c r="AI8" s="4">
        <f>AB8/$H$8*100</f>
        <v>0</v>
      </c>
      <c r="AJ8" s="4">
        <f>AC8/$H$8*100</f>
        <v>23.809523809523807</v>
      </c>
      <c r="AK8" s="4">
        <f>AD8/$H$8*100</f>
        <v>61.904761904761905</v>
      </c>
      <c r="AL8" s="4">
        <f>AE8/$H$8*100</f>
        <v>14.285714285714285</v>
      </c>
      <c r="AM8" s="129">
        <f>IF($H8=0,"-",IFERROR(AF8-1.96*SQRT((AG8-(AF8)^2)*$H8/($H8-1))/SQRT($H8),"не определено"))</f>
        <v>8.3725401974198235</v>
      </c>
      <c r="AN8" s="129">
        <f>IF($H8=0,"-",IFERROR(AF8+1.96*SQRT((AG8-(AF8)^2)*$H8/($H8-1))/SQRT($H8),"не определено"))</f>
        <v>10.770316945437319</v>
      </c>
      <c r="AO8" s="45"/>
      <c r="AP8" s="77" t="s">
        <v>41</v>
      </c>
      <c r="AQ8" s="9" t="s">
        <v>113</v>
      </c>
      <c r="AR8" s="1" t="s">
        <v>98</v>
      </c>
    </row>
    <row r="9" spans="2:44" s="5" customFormat="1" ht="15" customHeight="1" x14ac:dyDescent="0.25">
      <c r="B9" s="80"/>
      <c r="C9" s="72"/>
      <c r="D9" s="72"/>
      <c r="E9" s="73"/>
      <c r="F9" s="74"/>
      <c r="G9" s="74"/>
      <c r="H9" s="75" t="s">
        <v>37</v>
      </c>
      <c r="I9" s="76">
        <f>IF(LEN(I12)&lt;4,1,1*LEFT(RIGHT(I12,3),1))</f>
        <v>1</v>
      </c>
      <c r="J9" s="76">
        <f t="shared" ref="J9:AA9" si="3">IF(LEN(J12)&lt;4,1,1*LEFT(RIGHT(J12,3),1))</f>
        <v>1</v>
      </c>
      <c r="K9" s="76">
        <f t="shared" ref="K9:P9" si="4">IF(LEN(K12)&lt;4,1,1*LEFT(RIGHT(K12,3),1))</f>
        <v>1</v>
      </c>
      <c r="L9" s="76">
        <f t="shared" si="4"/>
        <v>2</v>
      </c>
      <c r="M9" s="76">
        <f t="shared" si="4"/>
        <v>1</v>
      </c>
      <c r="N9" s="76">
        <f t="shared" si="4"/>
        <v>2</v>
      </c>
      <c r="O9" s="76">
        <f t="shared" si="4"/>
        <v>1</v>
      </c>
      <c r="P9" s="76">
        <f t="shared" si="4"/>
        <v>2</v>
      </c>
      <c r="Q9" s="76">
        <f t="shared" si="3"/>
        <v>1</v>
      </c>
      <c r="R9" s="76">
        <f t="shared" si="3"/>
        <v>2</v>
      </c>
      <c r="S9" s="76">
        <f t="shared" si="3"/>
        <v>3</v>
      </c>
      <c r="T9" s="76">
        <f t="shared" si="3"/>
        <v>4</v>
      </c>
      <c r="U9" s="76">
        <f t="shared" si="3"/>
        <v>1</v>
      </c>
      <c r="V9" s="76">
        <f t="shared" si="3"/>
        <v>2</v>
      </c>
      <c r="W9" s="76">
        <f t="shared" si="3"/>
        <v>3</v>
      </c>
      <c r="X9" s="76">
        <f t="shared" si="3"/>
        <v>1</v>
      </c>
      <c r="Y9" s="76">
        <f t="shared" si="3"/>
        <v>2</v>
      </c>
      <c r="Z9" s="76">
        <f t="shared" si="3"/>
        <v>3</v>
      </c>
      <c r="AA9" s="76">
        <f t="shared" si="3"/>
        <v>4</v>
      </c>
      <c r="AB9" s="80" t="str">
        <f t="shared" ref="AB9:AG9" si="5">AB12</f>
        <v>"5"</v>
      </c>
      <c r="AC9" s="80" t="str">
        <f t="shared" si="5"/>
        <v>"4"</v>
      </c>
      <c r="AD9" s="80" t="str">
        <f t="shared" si="5"/>
        <v>"3"</v>
      </c>
      <c r="AE9" s="80" t="str">
        <f t="shared" si="5"/>
        <v>"2"</v>
      </c>
      <c r="AF9" s="122" t="str">
        <f t="shared" si="5"/>
        <v>хср</v>
      </c>
      <c r="AG9" s="122" t="str">
        <f t="shared" si="5"/>
        <v>(х2)ср</v>
      </c>
      <c r="AH9" s="80" t="s">
        <v>88</v>
      </c>
      <c r="AI9" s="119"/>
      <c r="AJ9" s="119"/>
      <c r="AK9" s="119"/>
      <c r="AL9" s="119"/>
      <c r="AO9" s="48"/>
      <c r="AP9" s="77" t="s">
        <v>42</v>
      </c>
      <c r="AQ9" s="9" t="s">
        <v>114</v>
      </c>
      <c r="AR9" s="45" t="s">
        <v>150</v>
      </c>
    </row>
    <row r="10" spans="2:44" s="5" customFormat="1" ht="15" customHeight="1" thickBot="1" x14ac:dyDescent="0.25">
      <c r="B10" s="113"/>
      <c r="C10" s="114"/>
      <c r="D10" s="72"/>
      <c r="E10" s="115"/>
      <c r="F10" s="116"/>
      <c r="G10" s="74"/>
      <c r="H10" s="117" t="s">
        <v>118</v>
      </c>
      <c r="I10" s="118">
        <f>IF(LEN(I12)&lt;4,I12,LEFT(I12,LEN(I12)-4))</f>
        <v>1</v>
      </c>
      <c r="J10" s="118">
        <f t="shared" ref="J10:AA10" si="6">IF(LEN(J12)&lt;4,J12,LEFT(J12,LEN(J12)-4))</f>
        <v>2</v>
      </c>
      <c r="K10" s="118" t="str">
        <f t="shared" ref="K10:P10" si="7">IF(LEN(K12)&lt;4,K12,LEFT(K12,LEN(K12)-4))</f>
        <v>3</v>
      </c>
      <c r="L10" s="118" t="str">
        <f t="shared" si="7"/>
        <v>3</v>
      </c>
      <c r="M10" s="118" t="str">
        <f t="shared" si="7"/>
        <v>4</v>
      </c>
      <c r="N10" s="118" t="str">
        <f t="shared" si="7"/>
        <v>4</v>
      </c>
      <c r="O10" s="118" t="str">
        <f t="shared" si="7"/>
        <v>5</v>
      </c>
      <c r="P10" s="118" t="str">
        <f t="shared" si="7"/>
        <v>5</v>
      </c>
      <c r="Q10" s="118" t="str">
        <f t="shared" si="6"/>
        <v>6</v>
      </c>
      <c r="R10" s="118" t="str">
        <f t="shared" si="6"/>
        <v>6</v>
      </c>
      <c r="S10" s="118" t="str">
        <f t="shared" si="6"/>
        <v>6</v>
      </c>
      <c r="T10" s="118" t="str">
        <f t="shared" si="6"/>
        <v>6</v>
      </c>
      <c r="U10" s="118" t="str">
        <f t="shared" si="6"/>
        <v>7</v>
      </c>
      <c r="V10" s="118" t="str">
        <f t="shared" si="6"/>
        <v>7</v>
      </c>
      <c r="W10" s="118" t="str">
        <f t="shared" si="6"/>
        <v>7</v>
      </c>
      <c r="X10" s="118" t="str">
        <f t="shared" si="6"/>
        <v>8</v>
      </c>
      <c r="Y10" s="118" t="str">
        <f t="shared" si="6"/>
        <v>8</v>
      </c>
      <c r="Z10" s="118" t="str">
        <f t="shared" si="6"/>
        <v>8</v>
      </c>
      <c r="AA10" s="118" t="str">
        <f t="shared" si="6"/>
        <v>8</v>
      </c>
      <c r="AB10" s="113"/>
      <c r="AC10" s="113"/>
      <c r="AD10" s="113"/>
      <c r="AE10" s="113"/>
      <c r="AF10" s="123"/>
      <c r="AG10" s="123"/>
      <c r="AH10" s="113"/>
      <c r="AI10" s="120"/>
      <c r="AJ10" s="120"/>
      <c r="AK10" s="120"/>
      <c r="AL10" s="120"/>
      <c r="AO10" s="48"/>
      <c r="AP10" s="77" t="s">
        <v>43</v>
      </c>
      <c r="AQ10" s="1"/>
    </row>
    <row r="11" spans="2:44" ht="37.5" customHeight="1" thickBot="1" x14ac:dyDescent="0.25">
      <c r="B11" s="213" t="s">
        <v>135</v>
      </c>
      <c r="C11" s="246" t="s">
        <v>9</v>
      </c>
      <c r="D11" s="208" t="s">
        <v>8</v>
      </c>
      <c r="E11" s="220" t="str">
        <f>'1'!D5</f>
        <v>Ф.И.О.  учителя</v>
      </c>
      <c r="F11" s="247" t="s">
        <v>7</v>
      </c>
      <c r="G11" s="208" t="s">
        <v>39</v>
      </c>
      <c r="H11" s="220" t="s">
        <v>6</v>
      </c>
      <c r="I11" s="213" t="s">
        <v>40</v>
      </c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 t="s">
        <v>104</v>
      </c>
      <c r="AC11" s="217"/>
      <c r="AD11" s="217"/>
      <c r="AE11" s="217"/>
      <c r="AF11" s="125" t="s">
        <v>123</v>
      </c>
      <c r="AG11" s="125" t="s">
        <v>120</v>
      </c>
      <c r="AH11" s="186" t="s">
        <v>87</v>
      </c>
      <c r="AI11" s="218" t="s">
        <v>107</v>
      </c>
      <c r="AJ11" s="215"/>
      <c r="AK11" s="215"/>
      <c r="AL11" s="219"/>
      <c r="AO11" s="45"/>
      <c r="AP11" s="77" t="s">
        <v>45</v>
      </c>
    </row>
    <row r="12" spans="2:44" ht="26.25" thickBot="1" x14ac:dyDescent="0.25">
      <c r="B12" s="213"/>
      <c r="C12" s="247"/>
      <c r="D12" s="208"/>
      <c r="E12" s="220"/>
      <c r="F12" s="248"/>
      <c r="G12" s="209"/>
      <c r="H12" s="221"/>
      <c r="I12" s="121">
        <v>1</v>
      </c>
      <c r="J12" s="121">
        <v>2</v>
      </c>
      <c r="K12" s="121" t="s">
        <v>130</v>
      </c>
      <c r="L12" s="121" t="s">
        <v>131</v>
      </c>
      <c r="M12" s="121" t="s">
        <v>136</v>
      </c>
      <c r="N12" s="121" t="s">
        <v>137</v>
      </c>
      <c r="O12" s="121" t="s">
        <v>138</v>
      </c>
      <c r="P12" s="121" t="s">
        <v>139</v>
      </c>
      <c r="Q12" s="121" t="s">
        <v>140</v>
      </c>
      <c r="R12" s="121" t="s">
        <v>141</v>
      </c>
      <c r="S12" s="121" t="s">
        <v>142</v>
      </c>
      <c r="T12" s="121" t="s">
        <v>143</v>
      </c>
      <c r="U12" s="121" t="s">
        <v>144</v>
      </c>
      <c r="V12" s="121" t="s">
        <v>145</v>
      </c>
      <c r="W12" s="121" t="s">
        <v>146</v>
      </c>
      <c r="X12" s="121" t="s">
        <v>132</v>
      </c>
      <c r="Y12" s="121" t="s">
        <v>133</v>
      </c>
      <c r="Z12" s="121" t="s">
        <v>134</v>
      </c>
      <c r="AA12" s="121" t="s">
        <v>147</v>
      </c>
      <c r="AB12" s="6" t="str">
        <f>'1'!N7</f>
        <v>"5"</v>
      </c>
      <c r="AC12" s="7" t="str">
        <f>'1'!N8</f>
        <v>"4"</v>
      </c>
      <c r="AD12" s="7" t="str">
        <f>'1'!N9</f>
        <v>"3"</v>
      </c>
      <c r="AE12" s="124" t="str">
        <f>'1'!N10</f>
        <v>"2"</v>
      </c>
      <c r="AF12" s="126" t="s">
        <v>121</v>
      </c>
      <c r="AG12" s="127" t="s">
        <v>122</v>
      </c>
      <c r="AH12" s="216"/>
      <c r="AI12" s="55" t="str">
        <f>AB12</f>
        <v>"5"</v>
      </c>
      <c r="AJ12" s="7" t="str">
        <f>AC12</f>
        <v>"4"</v>
      </c>
      <c r="AK12" s="7" t="str">
        <f>AD12</f>
        <v>"3"</v>
      </c>
      <c r="AL12" s="8" t="str">
        <f>AE12</f>
        <v>"2"</v>
      </c>
      <c r="AO12" s="45"/>
      <c r="AP12" s="77" t="s">
        <v>26</v>
      </c>
      <c r="AQ12" s="1" t="s">
        <v>44</v>
      </c>
    </row>
    <row r="13" spans="2:44" ht="17.100000000000001" customHeight="1" x14ac:dyDescent="0.2">
      <c r="B13" s="133" t="str">
        <f t="shared" ref="B13:B27" si="8">IF(SUM($F13,$H13)=0,"",$E$4)</f>
        <v>МБОУ СОШ № 7</v>
      </c>
      <c r="C13" s="134" t="str">
        <f>IF('1'!K$1="","",'1'!K$1)</f>
        <v>10а</v>
      </c>
      <c r="D13" s="135" t="str">
        <f>IF('1'!D$6="","",'1'!D$6)</f>
        <v>про</v>
      </c>
      <c r="E13" s="136" t="str">
        <f>IF('1'!E$5="","",'1'!E$5)</f>
        <v>Бородавка С.А..</v>
      </c>
      <c r="F13" s="137">
        <f>COUNTA('1'!B$15:B$54)</f>
        <v>0</v>
      </c>
      <c r="G13" s="138">
        <f>COUNTIF('1'!C$15:C$54,"да")</f>
        <v>0</v>
      </c>
      <c r="H13" s="139">
        <f>COUNTIF('1'!D$15:D$54,"&gt;0")</f>
        <v>21</v>
      </c>
      <c r="I13" s="140">
        <f>COUNTIF('1'!E$15:E$54,I$9)</f>
        <v>12</v>
      </c>
      <c r="J13" s="140">
        <f>COUNTIF('1'!F$15:F$54,J$9)</f>
        <v>18</v>
      </c>
      <c r="K13" s="140">
        <f>COUNTIF('1'!G$15:G$54,K$9)</f>
        <v>3</v>
      </c>
      <c r="L13" s="140">
        <f>COUNTIF('1'!G$15:G$54,L$9)</f>
        <v>10</v>
      </c>
      <c r="M13" s="140">
        <f>COUNTIF('1'!H$15:H$54,M$9)</f>
        <v>10</v>
      </c>
      <c r="N13" s="140">
        <f>COUNTIF('1'!H$15:H$54,N$9)</f>
        <v>6</v>
      </c>
      <c r="O13" s="140">
        <f>COUNTIF('1'!I$15:I$54,O$9)</f>
        <v>10</v>
      </c>
      <c r="P13" s="140">
        <f>COUNTIF('1'!I$15:I$54,P$9)</f>
        <v>4</v>
      </c>
      <c r="Q13" s="140">
        <f>COUNTIF('1'!J$15:J$54,Q$9)</f>
        <v>5</v>
      </c>
      <c r="R13" s="140">
        <f>COUNTIF('1'!J$15:J$54,R$9)</f>
        <v>9</v>
      </c>
      <c r="S13" s="140">
        <f>COUNTIF('1'!J$15:J$54,S$9)</f>
        <v>5</v>
      </c>
      <c r="T13" s="140">
        <f>COUNTIF('1'!J$15:J$54,T$9)</f>
        <v>0</v>
      </c>
      <c r="U13" s="140">
        <f>COUNTIF('1'!K$15:K$54,U$9)</f>
        <v>4</v>
      </c>
      <c r="V13" s="140">
        <f>COUNTIF('1'!K$15:K$54,V$9)</f>
        <v>5</v>
      </c>
      <c r="W13" s="141">
        <f>COUNTIF('1'!K$15:K$54,W$9)</f>
        <v>5</v>
      </c>
      <c r="X13" s="141">
        <f>COUNTIF('1'!$L$15:$L$54,X$9)</f>
        <v>2</v>
      </c>
      <c r="Y13" s="141">
        <f>COUNTIF('1'!$L$15:$L$54,Y$9)</f>
        <v>11</v>
      </c>
      <c r="Z13" s="140">
        <f>COUNTIF('1'!$L$15:$L$54,Z$9)</f>
        <v>3</v>
      </c>
      <c r="AA13" s="140">
        <f>COUNTIF('1'!$L$15:$L$54,AA$9)</f>
        <v>2</v>
      </c>
      <c r="AB13" s="137">
        <f>COUNTIF('1'!$N$15:$N$54,AB$9)</f>
        <v>0</v>
      </c>
      <c r="AC13" s="159">
        <f>COUNTIF('1'!$N$15:$N$54,AC$9)</f>
        <v>5</v>
      </c>
      <c r="AD13" s="159">
        <f>COUNTIF('1'!$N$15:$N$54,AD$9)</f>
        <v>13</v>
      </c>
      <c r="AE13" s="160">
        <f>COUNTIF('1'!$N$15:$N$54,AE$9)</f>
        <v>3</v>
      </c>
      <c r="AF13" s="161">
        <f>IF($H13=0,"",SUM('1'!$M$15:$M$54)/$H13)</f>
        <v>9.5714285714285712</v>
      </c>
      <c r="AG13" s="162">
        <f>IF($H13=0,"",SUMSQ('1'!$M$15:$M$54)/$H13)</f>
        <v>99.095238095238102</v>
      </c>
      <c r="AH13" s="49">
        <f>COUNTIF('1'!P$15:P$54,1)</f>
        <v>0</v>
      </c>
      <c r="AI13" s="205">
        <f>SUM(AB13:AB17)/SUM($H13:$H17)*100</f>
        <v>0</v>
      </c>
      <c r="AJ13" s="199">
        <f>SUM(AC13:AC17)/SUM($H13:$H17)*100</f>
        <v>23.809523809523807</v>
      </c>
      <c r="AK13" s="199">
        <f>SUM(AD13:AD17)/SUM($H13:$H17)*100</f>
        <v>61.904761904761905</v>
      </c>
      <c r="AL13" s="202">
        <f>SUM(AE13:AE17)/SUM($H13:$H17)*100</f>
        <v>14.285714285714285</v>
      </c>
      <c r="AM13" s="196">
        <f>SUM(AI13:AL17)</f>
        <v>100</v>
      </c>
      <c r="AN13" s="128"/>
      <c r="AO13" s="45"/>
      <c r="AP13" s="77" t="s">
        <v>47</v>
      </c>
      <c r="AQ13" s="1" t="s">
        <v>46</v>
      </c>
    </row>
    <row r="14" spans="2:44" ht="17.100000000000001" customHeight="1" x14ac:dyDescent="0.2">
      <c r="B14" s="142" t="str">
        <f t="shared" si="8"/>
        <v/>
      </c>
      <c r="C14" s="143" t="str">
        <f>IF('2'!K$1="","",'2'!K$1)</f>
        <v/>
      </c>
      <c r="D14" s="135" t="str">
        <f>IF('2'!D$6="","",'2'!D$6)</f>
        <v/>
      </c>
      <c r="E14" s="144" t="str">
        <f>IF('2'!E$5="","",'2'!E$5)</f>
        <v/>
      </c>
      <c r="F14" s="145">
        <f>COUNTA('2'!B$15:B$54)</f>
        <v>0</v>
      </c>
      <c r="G14" s="146">
        <f>COUNTIF('2'!C$15:C$54,"да")</f>
        <v>0</v>
      </c>
      <c r="H14" s="147">
        <f>COUNTIF('2'!D$15:D$54,"&gt;0")</f>
        <v>0</v>
      </c>
      <c r="I14" s="148">
        <f>COUNTIF('2'!E$15:E$54,I$9)</f>
        <v>0</v>
      </c>
      <c r="J14" s="148">
        <f>COUNTIF('2'!F$15:F$54,J$9)</f>
        <v>0</v>
      </c>
      <c r="K14" s="148">
        <f>COUNTIF('2'!G$15:G$54,K$9)</f>
        <v>0</v>
      </c>
      <c r="L14" s="148">
        <f>COUNTIF('2'!G$15:G$54,L$9)</f>
        <v>0</v>
      </c>
      <c r="M14" s="148">
        <f>COUNTIF('2'!H$15:H$54,M$9)</f>
        <v>0</v>
      </c>
      <c r="N14" s="148">
        <f>COUNTIF('2'!H$15:H$54,N$9)</f>
        <v>0</v>
      </c>
      <c r="O14" s="148">
        <f>COUNTIF('2'!I$15:I$54,O$9)</f>
        <v>0</v>
      </c>
      <c r="P14" s="148">
        <f>COUNTIF('2'!I$15:I$54,P$9)</f>
        <v>0</v>
      </c>
      <c r="Q14" s="148">
        <f>COUNTIF('2'!J$15:J$54,Q$9)</f>
        <v>0</v>
      </c>
      <c r="R14" s="148">
        <f>COUNTIF('2'!J$15:J$54,R$9)</f>
        <v>0</v>
      </c>
      <c r="S14" s="148">
        <f>COUNTIF('2'!J$15:J$54,S$9)</f>
        <v>0</v>
      </c>
      <c r="T14" s="148">
        <f>COUNTIF('2'!J$15:J$54,T$9)</f>
        <v>0</v>
      </c>
      <c r="U14" s="148">
        <f>COUNTIF('2'!K$15:K$54,U$9)</f>
        <v>0</v>
      </c>
      <c r="V14" s="148">
        <f>COUNTIF('2'!K$15:K$54,V$9)</f>
        <v>0</v>
      </c>
      <c r="W14" s="149">
        <f>COUNTIF('2'!K$15:K$54,W$9)</f>
        <v>0</v>
      </c>
      <c r="X14" s="149">
        <f>COUNTIF('2'!$L$15:$L$54,X$9)</f>
        <v>0</v>
      </c>
      <c r="Y14" s="149">
        <f>COUNTIF('2'!$L$15:$L$54,Y$9)</f>
        <v>0</v>
      </c>
      <c r="Z14" s="148">
        <f>COUNTIF('2'!$L$15:$L$54,Z$9)</f>
        <v>0</v>
      </c>
      <c r="AA14" s="148">
        <f>COUNTIF('2'!$L$15:$L$54,AA$9)</f>
        <v>0</v>
      </c>
      <c r="AB14" s="145">
        <f>COUNTIF('2'!$N$15:$N$54,AB$9)</f>
        <v>0</v>
      </c>
      <c r="AC14" s="163">
        <f>COUNTIF('2'!$N$15:$N$54,AC$9)</f>
        <v>0</v>
      </c>
      <c r="AD14" s="163">
        <f>COUNTIF('2'!$N$15:$N$54,AD$9)</f>
        <v>0</v>
      </c>
      <c r="AE14" s="164">
        <f>COUNTIF('2'!$N$15:$N$54,AE$9)</f>
        <v>0</v>
      </c>
      <c r="AF14" s="165" t="str">
        <f>IF($H14=0,"",SUM('2'!$M$15:$M$54)/$H14)</f>
        <v/>
      </c>
      <c r="AG14" s="166" t="str">
        <f>IF($H14=0,"",SUMSQ('2'!$M$15:$M$54)/$H14)</f>
        <v/>
      </c>
      <c r="AH14" s="50">
        <f>COUNTIF('2'!P$15:P$54,1)</f>
        <v>0</v>
      </c>
      <c r="AI14" s="206"/>
      <c r="AJ14" s="200"/>
      <c r="AK14" s="200"/>
      <c r="AL14" s="203"/>
      <c r="AM14" s="197"/>
      <c r="AN14" s="128"/>
      <c r="AO14" s="45"/>
      <c r="AP14" s="77" t="s">
        <v>49</v>
      </c>
      <c r="AQ14" s="1" t="s">
        <v>48</v>
      </c>
    </row>
    <row r="15" spans="2:44" ht="17.100000000000001" customHeight="1" x14ac:dyDescent="0.2">
      <c r="B15" s="142" t="str">
        <f t="shared" si="8"/>
        <v/>
      </c>
      <c r="C15" s="143" t="str">
        <f>IF('3'!K$1="","",'3'!K$1)</f>
        <v/>
      </c>
      <c r="D15" s="135" t="str">
        <f>IF('3'!D$6="","",'3'!D$6)</f>
        <v/>
      </c>
      <c r="E15" s="144" t="str">
        <f>IF('3'!E$5="","",'3'!E$5)</f>
        <v/>
      </c>
      <c r="F15" s="145">
        <f>COUNTA('3'!B$15:B$54)</f>
        <v>0</v>
      </c>
      <c r="G15" s="146">
        <f>COUNTIF('3'!C$15:C$54,"да")</f>
        <v>0</v>
      </c>
      <c r="H15" s="147">
        <f>COUNTIF('3'!D$15:D$54,"&gt;0")</f>
        <v>0</v>
      </c>
      <c r="I15" s="148">
        <f>COUNTIF('3'!E$15:E$54,I$9)</f>
        <v>0</v>
      </c>
      <c r="J15" s="148">
        <f>COUNTIF('3'!F$15:F$54,J$9)</f>
        <v>0</v>
      </c>
      <c r="K15" s="148">
        <f>COUNTIF('3'!G$15:G$54,K$9)</f>
        <v>0</v>
      </c>
      <c r="L15" s="148">
        <f>COUNTIF('3'!G$15:G$54,L$9)</f>
        <v>0</v>
      </c>
      <c r="M15" s="148">
        <f>COUNTIF('3'!H$15:H$54,M$9)</f>
        <v>0</v>
      </c>
      <c r="N15" s="148">
        <f>COUNTIF('3'!H$15:H$54,N$9)</f>
        <v>0</v>
      </c>
      <c r="O15" s="148">
        <f>COUNTIF('3'!I$15:I$54,O$9)</f>
        <v>0</v>
      </c>
      <c r="P15" s="148">
        <f>COUNTIF('3'!I$15:I$54,P$9)</f>
        <v>0</v>
      </c>
      <c r="Q15" s="148">
        <f>COUNTIF('3'!J$15:J$54,Q$9)</f>
        <v>0</v>
      </c>
      <c r="R15" s="148">
        <f>COUNTIF('3'!J$15:J$54,R$9)</f>
        <v>0</v>
      </c>
      <c r="S15" s="148">
        <f>COUNTIF('3'!J$15:J$54,S$9)</f>
        <v>0</v>
      </c>
      <c r="T15" s="148">
        <f>COUNTIF('3'!J$15:J$54,T$9)</f>
        <v>0</v>
      </c>
      <c r="U15" s="148">
        <f>COUNTIF('3'!K$15:K$54,U$9)</f>
        <v>0</v>
      </c>
      <c r="V15" s="148">
        <f>COUNTIF('3'!K$15:K$54,V$9)</f>
        <v>0</v>
      </c>
      <c r="W15" s="149">
        <f>COUNTIF('3'!K$15:K$54,W$9)</f>
        <v>0</v>
      </c>
      <c r="X15" s="149">
        <f>COUNTIF('3'!$L$15:$L$54,X$9)</f>
        <v>0</v>
      </c>
      <c r="Y15" s="149">
        <f>COUNTIF('3'!$L$15:$L$54,Y$9)</f>
        <v>0</v>
      </c>
      <c r="Z15" s="148">
        <f>COUNTIF('3'!$L$15:$L$54,Z$9)</f>
        <v>0</v>
      </c>
      <c r="AA15" s="148">
        <f>COUNTIF('3'!$L$15:$L$54,AA$9)</f>
        <v>0</v>
      </c>
      <c r="AB15" s="145">
        <f>COUNTIF('3'!$N$15:$N$54,AB$9)</f>
        <v>0</v>
      </c>
      <c r="AC15" s="163">
        <f>COUNTIF('3'!$N$15:$N$54,AC$9)</f>
        <v>0</v>
      </c>
      <c r="AD15" s="163">
        <f>COUNTIF('3'!$N$15:$N$54,AD$9)</f>
        <v>0</v>
      </c>
      <c r="AE15" s="164">
        <f>COUNTIF('3'!$N$15:$N$54,AE$9)</f>
        <v>0</v>
      </c>
      <c r="AF15" s="165" t="str">
        <f>IF($H15=0,"",SUM('3'!$M$15:$M$54)/$H15)</f>
        <v/>
      </c>
      <c r="AG15" s="166" t="str">
        <f>IF($H15=0,"",SUMSQ('3'!$M$15:$M$54)/$H15)</f>
        <v/>
      </c>
      <c r="AH15" s="50">
        <f>COUNTIF('3'!P$15:P$54,1)</f>
        <v>0</v>
      </c>
      <c r="AI15" s="206"/>
      <c r="AJ15" s="200"/>
      <c r="AK15" s="200"/>
      <c r="AL15" s="203"/>
      <c r="AM15" s="197"/>
      <c r="AN15" s="128"/>
      <c r="AO15" s="45"/>
      <c r="AP15" s="77" t="s">
        <v>51</v>
      </c>
      <c r="AQ15" s="1" t="s">
        <v>50</v>
      </c>
    </row>
    <row r="16" spans="2:44" ht="17.100000000000001" customHeight="1" x14ac:dyDescent="0.2">
      <c r="B16" s="142" t="str">
        <f t="shared" si="8"/>
        <v/>
      </c>
      <c r="C16" s="143" t="str">
        <f>IF('4'!K$1="","",'4'!K$1)</f>
        <v/>
      </c>
      <c r="D16" s="135" t="str">
        <f>IF('4'!D$6="","",'4'!D$6)</f>
        <v/>
      </c>
      <c r="E16" s="144" t="str">
        <f>IF('4'!E$5="","",'4'!E$5)</f>
        <v/>
      </c>
      <c r="F16" s="145">
        <f>COUNTA('4'!B$15:B$54)</f>
        <v>0</v>
      </c>
      <c r="G16" s="146">
        <f>COUNTIF('4'!C$15:C$54,"да")</f>
        <v>0</v>
      </c>
      <c r="H16" s="147">
        <f>COUNTIF('4'!D$15:D$54,"&gt;0")</f>
        <v>0</v>
      </c>
      <c r="I16" s="148">
        <f>COUNTIF('4'!E$15:E$54,I$9)</f>
        <v>0</v>
      </c>
      <c r="J16" s="148">
        <f>COUNTIF('4'!F$15:F$54,J$9)</f>
        <v>0</v>
      </c>
      <c r="K16" s="148">
        <f>COUNTIF('4'!G$15:G$54,K$9)</f>
        <v>0</v>
      </c>
      <c r="L16" s="148">
        <f>COUNTIF('4'!G$15:G$54,L$9)</f>
        <v>0</v>
      </c>
      <c r="M16" s="148">
        <f>COUNTIF('4'!H$15:H$54,M$9)</f>
        <v>0</v>
      </c>
      <c r="N16" s="148">
        <f>COUNTIF('4'!H$15:H$54,N$9)</f>
        <v>0</v>
      </c>
      <c r="O16" s="148">
        <f>COUNTIF('4'!I$15:I$54,O$9)</f>
        <v>0</v>
      </c>
      <c r="P16" s="148">
        <f>COUNTIF('4'!I$15:I$54,P$9)</f>
        <v>0</v>
      </c>
      <c r="Q16" s="148">
        <f>COUNTIF('4'!J$15:J$54,Q$9)</f>
        <v>0</v>
      </c>
      <c r="R16" s="148">
        <f>COUNTIF('4'!J$15:J$54,R$9)</f>
        <v>0</v>
      </c>
      <c r="S16" s="148">
        <f>COUNTIF('4'!J$15:J$54,S$9)</f>
        <v>0</v>
      </c>
      <c r="T16" s="148">
        <f>COUNTIF('4'!J$15:J$54,T$9)</f>
        <v>0</v>
      </c>
      <c r="U16" s="148">
        <f>COUNTIF('4'!K$15:K$54,U$9)</f>
        <v>0</v>
      </c>
      <c r="V16" s="148">
        <f>COUNTIF('4'!K$15:K$54,V$9)</f>
        <v>0</v>
      </c>
      <c r="W16" s="149">
        <f>COUNTIF('4'!K$15:K$54,W$9)</f>
        <v>0</v>
      </c>
      <c r="X16" s="149">
        <f>COUNTIF('4'!$L$15:$L$54,X$9)</f>
        <v>0</v>
      </c>
      <c r="Y16" s="149">
        <f>COUNTIF('4'!$L$15:$L$54,Y$9)</f>
        <v>0</v>
      </c>
      <c r="Z16" s="148">
        <f>COUNTIF('4'!$L$15:$L$54,Z$9)</f>
        <v>0</v>
      </c>
      <c r="AA16" s="148">
        <f>COUNTIF('4'!$L$15:$L$54,AA$9)</f>
        <v>0</v>
      </c>
      <c r="AB16" s="145">
        <f>COUNTIF('4'!$N$15:$N$54,AB$9)</f>
        <v>0</v>
      </c>
      <c r="AC16" s="163">
        <f>COUNTIF('4'!$N$15:$N$54,AC$9)</f>
        <v>0</v>
      </c>
      <c r="AD16" s="163">
        <f>COUNTIF('4'!$N$15:$N$54,AD$9)</f>
        <v>0</v>
      </c>
      <c r="AE16" s="164">
        <f>COUNTIF('4'!$N$15:$N$54,AE$9)</f>
        <v>0</v>
      </c>
      <c r="AF16" s="165" t="str">
        <f>IF($H16=0,"",SUM('4'!$M$15:$M$54)/$H16)</f>
        <v/>
      </c>
      <c r="AG16" s="166" t="str">
        <f>IF($H16=0,"",SUMSQ('4'!$M$15:$M$54)/$H16)</f>
        <v/>
      </c>
      <c r="AH16" s="50">
        <f>COUNTIF('4'!P$15:P$54,1)</f>
        <v>0</v>
      </c>
      <c r="AI16" s="206"/>
      <c r="AJ16" s="200"/>
      <c r="AK16" s="200"/>
      <c r="AL16" s="203"/>
      <c r="AM16" s="197"/>
      <c r="AN16" s="128"/>
      <c r="AO16" s="45"/>
      <c r="AP16" s="77" t="s">
        <v>53</v>
      </c>
      <c r="AQ16" s="1" t="s">
        <v>52</v>
      </c>
    </row>
    <row r="17" spans="2:43" ht="17.100000000000001" customHeight="1" thickBot="1" x14ac:dyDescent="0.25">
      <c r="B17" s="150" t="str">
        <f t="shared" si="8"/>
        <v/>
      </c>
      <c r="C17" s="151" t="str">
        <f>IF('5'!K$1="","",'5'!K$1)</f>
        <v/>
      </c>
      <c r="D17" s="152" t="str">
        <f>IF('5'!D$6="","",'5'!D$6)</f>
        <v/>
      </c>
      <c r="E17" s="153" t="str">
        <f>IF('5'!E$5="","",'5'!E$5)</f>
        <v/>
      </c>
      <c r="F17" s="154">
        <f>COUNTA('5'!B$15:B$54)</f>
        <v>0</v>
      </c>
      <c r="G17" s="155">
        <f>COUNTIF('5'!C$15:C$54,"да")</f>
        <v>0</v>
      </c>
      <c r="H17" s="156">
        <f>COUNTIF('5'!D$15:D$54,"&gt;0")</f>
        <v>0</v>
      </c>
      <c r="I17" s="157">
        <f>COUNTIF('5'!E$15:E$54,I$9)</f>
        <v>0</v>
      </c>
      <c r="J17" s="157">
        <f>COUNTIF('5'!F$15:F$54,J$9)</f>
        <v>0</v>
      </c>
      <c r="K17" s="157">
        <f>COUNTIF('5'!G$15:G$54,K$9)</f>
        <v>0</v>
      </c>
      <c r="L17" s="157">
        <f>COUNTIF('5'!G$15:G$54,L$9)</f>
        <v>0</v>
      </c>
      <c r="M17" s="157">
        <f>COUNTIF('5'!H$15:H$54,M$9)</f>
        <v>0</v>
      </c>
      <c r="N17" s="157">
        <f>COUNTIF('5'!H$15:H$54,N$9)</f>
        <v>0</v>
      </c>
      <c r="O17" s="157">
        <f>COUNTIF('5'!I$15:I$54,O$9)</f>
        <v>0</v>
      </c>
      <c r="P17" s="157">
        <f>COUNTIF('5'!I$15:I$54,P$9)</f>
        <v>0</v>
      </c>
      <c r="Q17" s="157">
        <f>COUNTIF('5'!J$15:J$54,Q$9)</f>
        <v>0</v>
      </c>
      <c r="R17" s="157">
        <f>COUNTIF('5'!J$15:J$54,R$9)</f>
        <v>0</v>
      </c>
      <c r="S17" s="157">
        <f>COUNTIF('5'!J$15:J$54,S$9)</f>
        <v>0</v>
      </c>
      <c r="T17" s="157">
        <f>COUNTIF('5'!J$15:J$54,T$9)</f>
        <v>0</v>
      </c>
      <c r="U17" s="157">
        <f>COUNTIF('5'!K$15:K$54,U$9)</f>
        <v>0</v>
      </c>
      <c r="V17" s="157">
        <f>COUNTIF('5'!K$15:K$54,V$9)</f>
        <v>0</v>
      </c>
      <c r="W17" s="158">
        <f>COUNTIF('5'!K$15:K$54,W$9)</f>
        <v>0</v>
      </c>
      <c r="X17" s="158">
        <f>COUNTIF('5'!$L$15:$L$54,X$9)</f>
        <v>0</v>
      </c>
      <c r="Y17" s="158">
        <f>COUNTIF('5'!$L$15:$L$54,Y$9)</f>
        <v>0</v>
      </c>
      <c r="Z17" s="157">
        <f>COUNTIF('5'!$L$15:$L$54,Z$9)</f>
        <v>0</v>
      </c>
      <c r="AA17" s="157">
        <f>COUNTIF('5'!$L$15:$L$54,AA$9)</f>
        <v>0</v>
      </c>
      <c r="AB17" s="154">
        <f>COUNTIF('5'!$N$15:$N$54,AB$9)</f>
        <v>0</v>
      </c>
      <c r="AC17" s="167">
        <f>COUNTIF('5'!$N$15:$N$54,AC$9)</f>
        <v>0</v>
      </c>
      <c r="AD17" s="167">
        <f>COUNTIF('5'!$N$15:$N$54,AD$9)</f>
        <v>0</v>
      </c>
      <c r="AE17" s="168">
        <f>COUNTIF('5'!$N$15:$N$54,AE$9)</f>
        <v>0</v>
      </c>
      <c r="AF17" s="169" t="str">
        <f>IF($H17=0,"",SUM('5'!$M$15:$M$54)/$H17)</f>
        <v/>
      </c>
      <c r="AG17" s="170" t="str">
        <f>IF($H17=0,"",SUMSQ('5'!$M$15:$M$54)/$H17)</f>
        <v/>
      </c>
      <c r="AH17" s="51">
        <f>COUNTIF('5'!P$15:P$54,1)</f>
        <v>0</v>
      </c>
      <c r="AI17" s="207"/>
      <c r="AJ17" s="201"/>
      <c r="AK17" s="201"/>
      <c r="AL17" s="204"/>
      <c r="AM17" s="198"/>
      <c r="AN17" s="128"/>
      <c r="AO17" s="45"/>
      <c r="AP17" s="77" t="s">
        <v>55</v>
      </c>
      <c r="AQ17" s="1" t="s">
        <v>54</v>
      </c>
    </row>
    <row r="18" spans="2:43" ht="17.100000000000001" customHeight="1" x14ac:dyDescent="0.2">
      <c r="B18" s="133" t="str">
        <f t="shared" si="8"/>
        <v/>
      </c>
      <c r="C18" s="134" t="str">
        <f>IF('6'!K$1="","",'6'!K$1)</f>
        <v/>
      </c>
      <c r="D18" s="135" t="str">
        <f>IF('6'!D$6="","",'6'!D$6)</f>
        <v/>
      </c>
      <c r="E18" s="136" t="str">
        <f>IF('6'!E$5="","",'6'!E$5)</f>
        <v/>
      </c>
      <c r="F18" s="137">
        <f>COUNTA('6'!B$15:B$54)</f>
        <v>0</v>
      </c>
      <c r="G18" s="138">
        <f>COUNTIF('6'!C$15:C$54,"да")</f>
        <v>0</v>
      </c>
      <c r="H18" s="139">
        <f>COUNTIF('6'!D$15:D$54,"&gt;0")</f>
        <v>0</v>
      </c>
      <c r="I18" s="140">
        <f>COUNTIF('6'!E$15:E$54,I$9)</f>
        <v>0</v>
      </c>
      <c r="J18" s="140">
        <f>COUNTIF('6'!F$15:F$54,J$9)</f>
        <v>0</v>
      </c>
      <c r="K18" s="140">
        <f>COUNTIF('6'!G$15:G$54,K$9)</f>
        <v>0</v>
      </c>
      <c r="L18" s="140">
        <f>COUNTIF('6'!G$15:G$54,L$9)</f>
        <v>0</v>
      </c>
      <c r="M18" s="140">
        <f>COUNTIF('6'!H$15:H$54,M$9)</f>
        <v>0</v>
      </c>
      <c r="N18" s="140">
        <f>COUNTIF('6'!H$15:H$54,N$9)</f>
        <v>0</v>
      </c>
      <c r="O18" s="140">
        <f>COUNTIF('6'!I$15:I$54,O$9)</f>
        <v>0</v>
      </c>
      <c r="P18" s="140">
        <f>COUNTIF('6'!I$15:I$54,P$9)</f>
        <v>0</v>
      </c>
      <c r="Q18" s="140">
        <f>COUNTIF('6'!J$15:J$54,Q$9)</f>
        <v>0</v>
      </c>
      <c r="R18" s="140">
        <f>COUNTIF('6'!J$15:J$54,R$9)</f>
        <v>0</v>
      </c>
      <c r="S18" s="140">
        <f>COUNTIF('6'!J$15:J$54,S$9)</f>
        <v>0</v>
      </c>
      <c r="T18" s="140">
        <f>COUNTIF('6'!J$15:J$54,T$9)</f>
        <v>0</v>
      </c>
      <c r="U18" s="140">
        <f>COUNTIF('6'!K$15:K$54,U$9)</f>
        <v>0</v>
      </c>
      <c r="V18" s="140">
        <f>COUNTIF('6'!K$15:K$54,V$9)</f>
        <v>0</v>
      </c>
      <c r="W18" s="141">
        <f>COUNTIF('6'!K$15:K$54,W$9)</f>
        <v>0</v>
      </c>
      <c r="X18" s="141">
        <f>COUNTIF('6'!$L$15:$L$54,X$9)</f>
        <v>0</v>
      </c>
      <c r="Y18" s="141">
        <f>COUNTIF('6'!$L$15:$L$54,Y$9)</f>
        <v>0</v>
      </c>
      <c r="Z18" s="140">
        <f>COUNTIF('6'!$L$15:$L$54,Z$9)</f>
        <v>0</v>
      </c>
      <c r="AA18" s="140">
        <f>COUNTIF('6'!$L$15:$L$54,AA$9)</f>
        <v>0</v>
      </c>
      <c r="AB18" s="137">
        <f>COUNTIF('6'!$N$15:$N$54,AB$9)</f>
        <v>0</v>
      </c>
      <c r="AC18" s="159">
        <f>COUNTIF('6'!$N$15:$N$54,AC$9)</f>
        <v>0</v>
      </c>
      <c r="AD18" s="159">
        <f>COUNTIF('6'!$N$15:$N$54,AD$9)</f>
        <v>0</v>
      </c>
      <c r="AE18" s="160">
        <f>COUNTIF('6'!$N$15:$N$54,AE$9)</f>
        <v>0</v>
      </c>
      <c r="AF18" s="171" t="str">
        <f>IF($H18=0,"",SUM('6'!$M$15:$M$54)/$H18)</f>
        <v/>
      </c>
      <c r="AG18" s="172" t="str">
        <f>IF($H18=0,"",SUMSQ('6'!$M$15:$M$54)/$H18)</f>
        <v/>
      </c>
      <c r="AH18" s="49">
        <f>COUNTIF('6'!P$15:P$54,1)</f>
        <v>0</v>
      </c>
      <c r="AI18" s="205" t="e">
        <f>SUM(AB18:AB22)/SUM($H18:$H22)*100</f>
        <v>#DIV/0!</v>
      </c>
      <c r="AJ18" s="199" t="e">
        <f>SUM(AC18:AC22)/SUM($H18:$H22)*100</f>
        <v>#DIV/0!</v>
      </c>
      <c r="AK18" s="199" t="e">
        <f>SUM(AD18:AD22)/SUM($H18:$H22)*100</f>
        <v>#DIV/0!</v>
      </c>
      <c r="AL18" s="202" t="e">
        <f>SUM(AE18:AE22)/SUM($H18:$H22)*100</f>
        <v>#DIV/0!</v>
      </c>
      <c r="AM18" s="196" t="e">
        <f>SUM(AI18:AL22)</f>
        <v>#DIV/0!</v>
      </c>
      <c r="AN18" s="128"/>
      <c r="AO18" s="45"/>
      <c r="AP18" s="77" t="s">
        <v>57</v>
      </c>
      <c r="AQ18" s="1" t="s">
        <v>56</v>
      </c>
    </row>
    <row r="19" spans="2:43" ht="17.100000000000001" customHeight="1" x14ac:dyDescent="0.2">
      <c r="B19" s="142" t="str">
        <f t="shared" si="8"/>
        <v/>
      </c>
      <c r="C19" s="143" t="str">
        <f>IF('7'!K$1="","",'7'!K$1)</f>
        <v/>
      </c>
      <c r="D19" s="135" t="str">
        <f>IF('7'!D$6="","",'7'!D$6)</f>
        <v/>
      </c>
      <c r="E19" s="144" t="str">
        <f>IF('7'!E$5="","",'7'!E$5)</f>
        <v/>
      </c>
      <c r="F19" s="145">
        <f>COUNTA('7'!B$15:B$54)</f>
        <v>0</v>
      </c>
      <c r="G19" s="146">
        <f>COUNTIF('7'!C$15:C$54,"да")</f>
        <v>0</v>
      </c>
      <c r="H19" s="147">
        <f>COUNTIF('7'!D$15:D$54,"&gt;0")</f>
        <v>0</v>
      </c>
      <c r="I19" s="148">
        <f>COUNTIF('7'!E$15:E$54,I$9)</f>
        <v>0</v>
      </c>
      <c r="J19" s="148">
        <f>COUNTIF('7'!F$15:F$54,J$9)</f>
        <v>0</v>
      </c>
      <c r="K19" s="148">
        <f>COUNTIF('7'!G$15:G$54,K$9)</f>
        <v>0</v>
      </c>
      <c r="L19" s="148">
        <f>COUNTIF('7'!G$15:G$54,L$9)</f>
        <v>0</v>
      </c>
      <c r="M19" s="148">
        <f>COUNTIF('7'!H$15:H$54,M$9)</f>
        <v>0</v>
      </c>
      <c r="N19" s="148">
        <f>COUNTIF('7'!H$15:H$54,N$9)</f>
        <v>0</v>
      </c>
      <c r="O19" s="148">
        <f>COUNTIF('7'!I$15:I$54,O$9)</f>
        <v>0</v>
      </c>
      <c r="P19" s="148">
        <f>COUNTIF('7'!I$15:I$54,P$9)</f>
        <v>0</v>
      </c>
      <c r="Q19" s="148">
        <f>COUNTIF('7'!J$15:J$54,Q$9)</f>
        <v>0</v>
      </c>
      <c r="R19" s="148">
        <f>COUNTIF('7'!J$15:J$54,R$9)</f>
        <v>0</v>
      </c>
      <c r="S19" s="148">
        <f>COUNTIF('7'!J$15:J$54,S$9)</f>
        <v>0</v>
      </c>
      <c r="T19" s="148">
        <f>COUNTIF('7'!J$15:J$54,T$9)</f>
        <v>0</v>
      </c>
      <c r="U19" s="148">
        <f>COUNTIF('7'!K$15:K$54,U$9)</f>
        <v>0</v>
      </c>
      <c r="V19" s="148">
        <f>COUNTIF('7'!K$15:K$54,V$9)</f>
        <v>0</v>
      </c>
      <c r="W19" s="149">
        <f>COUNTIF('7'!K$15:K$54,W$9)</f>
        <v>0</v>
      </c>
      <c r="X19" s="149">
        <f>COUNTIF('7'!$L$15:$L$54,X$9)</f>
        <v>0</v>
      </c>
      <c r="Y19" s="149">
        <f>COUNTIF('7'!$L$15:$L$54,Y$9)</f>
        <v>0</v>
      </c>
      <c r="Z19" s="148">
        <f>COUNTIF('7'!$L$15:$L$54,Z$9)</f>
        <v>0</v>
      </c>
      <c r="AA19" s="148">
        <f>COUNTIF('7'!$L$15:$L$54,AA$9)</f>
        <v>0</v>
      </c>
      <c r="AB19" s="145">
        <f>COUNTIF('7'!$N$15:$N$54,AB$9)</f>
        <v>0</v>
      </c>
      <c r="AC19" s="163">
        <f>COUNTIF('7'!$N$15:$N$54,AC$9)</f>
        <v>0</v>
      </c>
      <c r="AD19" s="163">
        <f>COUNTIF('7'!$N$15:$N$54,AD$9)</f>
        <v>0</v>
      </c>
      <c r="AE19" s="164">
        <f>COUNTIF('7'!$N$15:$N$54,AE$9)</f>
        <v>0</v>
      </c>
      <c r="AF19" s="165" t="str">
        <f>IF($H19=0,"",SUM('7'!$M$15:$M$54)/$H19)</f>
        <v/>
      </c>
      <c r="AG19" s="166" t="str">
        <f>IF($H19=0,"",SUMSQ('7'!$M$15:$M$54)/$H19)</f>
        <v/>
      </c>
      <c r="AH19" s="50">
        <f>COUNTIF('7'!P$15:P$54,1)</f>
        <v>0</v>
      </c>
      <c r="AI19" s="206"/>
      <c r="AJ19" s="200"/>
      <c r="AK19" s="200"/>
      <c r="AL19" s="203"/>
      <c r="AM19" s="197"/>
      <c r="AN19" s="128"/>
      <c r="AO19" s="45"/>
      <c r="AP19" s="77" t="s">
        <v>58</v>
      </c>
    </row>
    <row r="20" spans="2:43" ht="17.100000000000001" customHeight="1" x14ac:dyDescent="0.2">
      <c r="B20" s="142" t="str">
        <f t="shared" si="8"/>
        <v/>
      </c>
      <c r="C20" s="143" t="str">
        <f>IF('8'!K$1="","",'8'!K$1)</f>
        <v/>
      </c>
      <c r="D20" s="135" t="str">
        <f>IF('8'!D$6="","",'8'!D$6)</f>
        <v/>
      </c>
      <c r="E20" s="144" t="str">
        <f>IF('8'!E$5="","",'8'!E$5)</f>
        <v/>
      </c>
      <c r="F20" s="145">
        <f>COUNTA('8'!B$15:B$54)</f>
        <v>0</v>
      </c>
      <c r="G20" s="146">
        <f>COUNTIF('8'!C$15:C$54,"да")</f>
        <v>0</v>
      </c>
      <c r="H20" s="147">
        <f>COUNTIF('8'!D$15:D$54,"&gt;0")</f>
        <v>0</v>
      </c>
      <c r="I20" s="148">
        <f>COUNTIF('8'!E$15:E$54,I$9)</f>
        <v>0</v>
      </c>
      <c r="J20" s="148">
        <f>COUNTIF('8'!F$15:F$54,J$9)</f>
        <v>0</v>
      </c>
      <c r="K20" s="148">
        <f>COUNTIF('8'!G$15:G$54,K$9)</f>
        <v>0</v>
      </c>
      <c r="L20" s="148">
        <f>COUNTIF('8'!G$15:G$54,L$9)</f>
        <v>0</v>
      </c>
      <c r="M20" s="148">
        <f>COUNTIF('8'!H$15:H$54,M$9)</f>
        <v>0</v>
      </c>
      <c r="N20" s="148">
        <f>COUNTIF('8'!H$15:H$54,N$9)</f>
        <v>0</v>
      </c>
      <c r="O20" s="148">
        <f>COUNTIF('8'!I$15:I$54,O$9)</f>
        <v>0</v>
      </c>
      <c r="P20" s="148">
        <f>COUNTIF('8'!I$15:I$54,P$9)</f>
        <v>0</v>
      </c>
      <c r="Q20" s="148">
        <f>COUNTIF('8'!J$15:J$54,Q$9)</f>
        <v>0</v>
      </c>
      <c r="R20" s="148">
        <f>COUNTIF('8'!J$15:J$54,R$9)</f>
        <v>0</v>
      </c>
      <c r="S20" s="148">
        <f>COUNTIF('8'!J$15:J$54,S$9)</f>
        <v>0</v>
      </c>
      <c r="T20" s="148">
        <f>COUNTIF('8'!J$15:J$54,T$9)</f>
        <v>0</v>
      </c>
      <c r="U20" s="148">
        <f>COUNTIF('8'!K$15:K$54,U$9)</f>
        <v>0</v>
      </c>
      <c r="V20" s="148">
        <f>COUNTIF('8'!K$15:K$54,V$9)</f>
        <v>0</v>
      </c>
      <c r="W20" s="149">
        <f>COUNTIF('8'!K$15:K$54,W$9)</f>
        <v>0</v>
      </c>
      <c r="X20" s="149">
        <f>COUNTIF('8'!$L$15:$L$54,X$9)</f>
        <v>0</v>
      </c>
      <c r="Y20" s="149">
        <f>COUNTIF('8'!$L$15:$L$54,Y$9)</f>
        <v>0</v>
      </c>
      <c r="Z20" s="148">
        <f>COUNTIF('8'!$L$15:$L$54,Z$9)</f>
        <v>0</v>
      </c>
      <c r="AA20" s="148">
        <f>COUNTIF('8'!$L$15:$L$54,AA$9)</f>
        <v>0</v>
      </c>
      <c r="AB20" s="145">
        <f>COUNTIF('8'!$N$15:$N$54,AB$9)</f>
        <v>0</v>
      </c>
      <c r="AC20" s="163">
        <f>COUNTIF('8'!$N$15:$N$54,AC$9)</f>
        <v>0</v>
      </c>
      <c r="AD20" s="163">
        <f>COUNTIF('8'!$N$15:$N$54,AD$9)</f>
        <v>0</v>
      </c>
      <c r="AE20" s="164">
        <f>COUNTIF('8'!$N$15:$N$54,AE$9)</f>
        <v>0</v>
      </c>
      <c r="AF20" s="165" t="str">
        <f>IF($H20=0,"",SUM('8'!$M$15:$M$54)/$H20)</f>
        <v/>
      </c>
      <c r="AG20" s="166" t="str">
        <f>IF($H20=0,"",SUMSQ('8'!$M$15:$M$54)/$H20)</f>
        <v/>
      </c>
      <c r="AH20" s="50">
        <f>COUNTIF('8'!P$15:P$54,1)</f>
        <v>0</v>
      </c>
      <c r="AI20" s="206"/>
      <c r="AJ20" s="200"/>
      <c r="AK20" s="200"/>
      <c r="AL20" s="203"/>
      <c r="AM20" s="197"/>
      <c r="AN20" s="128"/>
      <c r="AO20" s="45"/>
      <c r="AP20" s="77" t="s">
        <v>59</v>
      </c>
    </row>
    <row r="21" spans="2:43" ht="17.100000000000001" customHeight="1" x14ac:dyDescent="0.2">
      <c r="B21" s="142" t="str">
        <f t="shared" si="8"/>
        <v/>
      </c>
      <c r="C21" s="143" t="str">
        <f>IF('9'!K$1="","",'9'!K$1)</f>
        <v/>
      </c>
      <c r="D21" s="135" t="str">
        <f>IF('9'!D$6="","",'9'!D$6)</f>
        <v/>
      </c>
      <c r="E21" s="144" t="str">
        <f>IF('9'!E$5="","",'9'!E$5)</f>
        <v/>
      </c>
      <c r="F21" s="145">
        <f>COUNTA('9'!B$15:B$54)</f>
        <v>0</v>
      </c>
      <c r="G21" s="146">
        <f>COUNTIF('9'!C$15:C$54,"да")</f>
        <v>0</v>
      </c>
      <c r="H21" s="147">
        <f>COUNTIF('9'!D$15:D$54,"&gt;0")</f>
        <v>0</v>
      </c>
      <c r="I21" s="148">
        <f>COUNTIF('9'!E$15:E$54,I$9)</f>
        <v>0</v>
      </c>
      <c r="J21" s="148">
        <f>COUNTIF('9'!F$15:F$54,J$9)</f>
        <v>0</v>
      </c>
      <c r="K21" s="148">
        <f>COUNTIF('9'!G$15:G$54,K$9)</f>
        <v>0</v>
      </c>
      <c r="L21" s="148">
        <f>COUNTIF('9'!G$15:G$54,L$9)</f>
        <v>0</v>
      </c>
      <c r="M21" s="148">
        <f>COUNTIF('9'!H$15:H$54,M$9)</f>
        <v>0</v>
      </c>
      <c r="N21" s="148">
        <f>COUNTIF('9'!H$15:H$54,N$9)</f>
        <v>0</v>
      </c>
      <c r="O21" s="148">
        <f>COUNTIF('9'!I$15:I$54,O$9)</f>
        <v>0</v>
      </c>
      <c r="P21" s="148">
        <f>COUNTIF('9'!I$15:I$54,P$9)</f>
        <v>0</v>
      </c>
      <c r="Q21" s="148">
        <f>COUNTIF('9'!J$15:J$54,Q$9)</f>
        <v>0</v>
      </c>
      <c r="R21" s="148">
        <f>COUNTIF('9'!J$15:J$54,R$9)</f>
        <v>0</v>
      </c>
      <c r="S21" s="148">
        <f>COUNTIF('9'!J$15:J$54,S$9)</f>
        <v>0</v>
      </c>
      <c r="T21" s="148">
        <f>COUNTIF('9'!J$15:J$54,T$9)</f>
        <v>0</v>
      </c>
      <c r="U21" s="148">
        <f>COUNTIF('9'!K$15:K$54,U$9)</f>
        <v>0</v>
      </c>
      <c r="V21" s="148">
        <f>COUNTIF('9'!K$15:K$54,V$9)</f>
        <v>0</v>
      </c>
      <c r="W21" s="149">
        <f>COUNTIF('9'!K$15:K$54,W$9)</f>
        <v>0</v>
      </c>
      <c r="X21" s="149">
        <f>COUNTIF('9'!$L$15:$L$54,X$9)</f>
        <v>0</v>
      </c>
      <c r="Y21" s="149">
        <f>COUNTIF('9'!$L$15:$L$54,Y$9)</f>
        <v>0</v>
      </c>
      <c r="Z21" s="148">
        <f>COUNTIF('9'!$L$15:$L$54,Z$9)</f>
        <v>0</v>
      </c>
      <c r="AA21" s="148">
        <f>COUNTIF('9'!$L$15:$L$54,AA$9)</f>
        <v>0</v>
      </c>
      <c r="AB21" s="145">
        <f>COUNTIF('9'!$N$15:$N$54,AB$9)</f>
        <v>0</v>
      </c>
      <c r="AC21" s="163">
        <f>COUNTIF('9'!$N$15:$N$54,AC$9)</f>
        <v>0</v>
      </c>
      <c r="AD21" s="163">
        <f>COUNTIF('9'!$N$15:$N$54,AD$9)</f>
        <v>0</v>
      </c>
      <c r="AE21" s="164">
        <f>COUNTIF('9'!$N$15:$N$54,AE$9)</f>
        <v>0</v>
      </c>
      <c r="AF21" s="165" t="str">
        <f>IF($H21=0,"",SUM('9'!$M$15:$M$54)/$H21)</f>
        <v/>
      </c>
      <c r="AG21" s="166" t="str">
        <f>IF($H21=0,"",SUMSQ('9'!$M$15:$M$54)/$H21)</f>
        <v/>
      </c>
      <c r="AH21" s="50">
        <f>COUNTIF('9'!P$15:P$54,1)</f>
        <v>0</v>
      </c>
      <c r="AI21" s="206"/>
      <c r="AJ21" s="200"/>
      <c r="AK21" s="200"/>
      <c r="AL21" s="203"/>
      <c r="AM21" s="197"/>
      <c r="AN21" s="128"/>
      <c r="AO21" s="45"/>
      <c r="AP21" s="77" t="s">
        <v>60</v>
      </c>
    </row>
    <row r="22" spans="2:43" ht="17.100000000000001" customHeight="1" thickBot="1" x14ac:dyDescent="0.25">
      <c r="B22" s="150" t="str">
        <f t="shared" si="8"/>
        <v/>
      </c>
      <c r="C22" s="151" t="str">
        <f>IF('10'!K$1="","",'10'!K$1)</f>
        <v/>
      </c>
      <c r="D22" s="152" t="str">
        <f>IF('10'!D$6="","",'10'!D$6)</f>
        <v/>
      </c>
      <c r="E22" s="153" t="str">
        <f>IF('10'!E$5="","",'10'!E$5)</f>
        <v/>
      </c>
      <c r="F22" s="154">
        <f>COUNTA('10'!B$15:B$54)</f>
        <v>0</v>
      </c>
      <c r="G22" s="155">
        <f>COUNTIF('10'!C$15:C$54,"да")</f>
        <v>0</v>
      </c>
      <c r="H22" s="156">
        <f>COUNTIF('10'!D$15:D$54,"&gt;0")</f>
        <v>0</v>
      </c>
      <c r="I22" s="157">
        <f>COUNTIF('10'!E$15:E$54,I$9)</f>
        <v>0</v>
      </c>
      <c r="J22" s="157">
        <f>COUNTIF('10'!F$15:F$54,J$9)</f>
        <v>0</v>
      </c>
      <c r="K22" s="157">
        <f>COUNTIF('10'!G$15:G$54,K$9)</f>
        <v>0</v>
      </c>
      <c r="L22" s="157">
        <f>COUNTIF('10'!G$15:G$54,L$9)</f>
        <v>0</v>
      </c>
      <c r="M22" s="157">
        <f>COUNTIF('10'!H$15:H$54,M$9)</f>
        <v>0</v>
      </c>
      <c r="N22" s="157">
        <f>COUNTIF('10'!H$15:H$54,N$9)</f>
        <v>0</v>
      </c>
      <c r="O22" s="157">
        <f>COUNTIF('10'!I$15:I$54,O$9)</f>
        <v>0</v>
      </c>
      <c r="P22" s="157">
        <f>COUNTIF('10'!I$15:I$54,P$9)</f>
        <v>0</v>
      </c>
      <c r="Q22" s="157">
        <f>COUNTIF('10'!J$15:J$54,Q$9)</f>
        <v>0</v>
      </c>
      <c r="R22" s="157">
        <f>COUNTIF('10'!J$15:J$54,R$9)</f>
        <v>0</v>
      </c>
      <c r="S22" s="157">
        <f>COUNTIF('10'!J$15:J$54,S$9)</f>
        <v>0</v>
      </c>
      <c r="T22" s="157">
        <f>COUNTIF('10'!J$15:J$54,T$9)</f>
        <v>0</v>
      </c>
      <c r="U22" s="157">
        <f>COUNTIF('10'!K$15:K$54,U$9)</f>
        <v>0</v>
      </c>
      <c r="V22" s="157">
        <f>COUNTIF('10'!K$15:K$54,V$9)</f>
        <v>0</v>
      </c>
      <c r="W22" s="158">
        <f>COUNTIF('10'!K$15:K$54,W$9)</f>
        <v>0</v>
      </c>
      <c r="X22" s="158">
        <f>COUNTIF('10'!$L$15:$L$54,X$9)</f>
        <v>0</v>
      </c>
      <c r="Y22" s="158">
        <f>COUNTIF('10'!$L$15:$L$54,Y$9)</f>
        <v>0</v>
      </c>
      <c r="Z22" s="157">
        <f>COUNTIF('10'!$L$15:$L$54,Z$9)</f>
        <v>0</v>
      </c>
      <c r="AA22" s="157">
        <f>COUNTIF('10'!$L$15:$L$54,AA$9)</f>
        <v>0</v>
      </c>
      <c r="AB22" s="154">
        <f>COUNTIF('10'!$N$15:$N$54,AB$9)</f>
        <v>0</v>
      </c>
      <c r="AC22" s="167">
        <f>COUNTIF('10'!$N$15:$N$54,AC$9)</f>
        <v>0</v>
      </c>
      <c r="AD22" s="167">
        <f>COUNTIF('10'!$N$15:$N$54,AD$9)</f>
        <v>0</v>
      </c>
      <c r="AE22" s="168">
        <f>COUNTIF('10'!$N$15:$N$54,AE$9)</f>
        <v>0</v>
      </c>
      <c r="AF22" s="173" t="str">
        <f>IF($H22=0,"",SUM('10'!$M$15:$M$54)/$H22)</f>
        <v/>
      </c>
      <c r="AG22" s="174" t="str">
        <f>IF($H22=0,"",SUMSQ('10'!$M$15:$M$54)/$H22)</f>
        <v/>
      </c>
      <c r="AH22" s="51">
        <f>COUNTIF('10'!P$15:P$54,1)</f>
        <v>0</v>
      </c>
      <c r="AI22" s="207"/>
      <c r="AJ22" s="201"/>
      <c r="AK22" s="201"/>
      <c r="AL22" s="204"/>
      <c r="AM22" s="198"/>
      <c r="AN22" s="128"/>
      <c r="AO22" s="45"/>
      <c r="AP22" s="77" t="s">
        <v>61</v>
      </c>
    </row>
    <row r="23" spans="2:43" ht="17.100000000000001" customHeight="1" x14ac:dyDescent="0.2">
      <c r="B23" s="133" t="str">
        <f t="shared" si="8"/>
        <v/>
      </c>
      <c r="C23" s="134" t="str">
        <f>IF('11'!K$1="","",'11'!K$1)</f>
        <v/>
      </c>
      <c r="D23" s="135" t="str">
        <f>IF('11'!D$6="","",'11'!D$6)</f>
        <v/>
      </c>
      <c r="E23" s="136" t="str">
        <f>IF('11'!E$5="","",'11'!E$5)</f>
        <v/>
      </c>
      <c r="F23" s="137">
        <f>COUNTA('11'!B$15:B$54)</f>
        <v>0</v>
      </c>
      <c r="G23" s="138">
        <f>COUNTIF('11'!C$15:C$54,"да")</f>
        <v>0</v>
      </c>
      <c r="H23" s="139">
        <f>COUNTIF('11'!D$15:D$54,"&gt;0")</f>
        <v>0</v>
      </c>
      <c r="I23" s="140">
        <f>COUNTIF('11'!E$15:E$54,I$9)</f>
        <v>0</v>
      </c>
      <c r="J23" s="140">
        <f>COUNTIF('11'!F$15:F$54,J$9)</f>
        <v>0</v>
      </c>
      <c r="K23" s="140">
        <f>COUNTIF('11'!G$15:G$54,K$9)</f>
        <v>0</v>
      </c>
      <c r="L23" s="140">
        <f>COUNTIF('11'!G$15:G$54,L$9)</f>
        <v>0</v>
      </c>
      <c r="M23" s="140">
        <f>COUNTIF('11'!H$15:H$54,M$9)</f>
        <v>0</v>
      </c>
      <c r="N23" s="140">
        <f>COUNTIF('11'!H$15:H$54,N$9)</f>
        <v>0</v>
      </c>
      <c r="O23" s="140">
        <f>COUNTIF('11'!I$15:I$54,O$9)</f>
        <v>0</v>
      </c>
      <c r="P23" s="140">
        <f>COUNTIF('11'!I$15:I$54,P$9)</f>
        <v>0</v>
      </c>
      <c r="Q23" s="140">
        <f>COUNTIF('11'!J$15:J$54,Q$9)</f>
        <v>0</v>
      </c>
      <c r="R23" s="140">
        <f>COUNTIF('11'!J$15:J$54,R$9)</f>
        <v>0</v>
      </c>
      <c r="S23" s="140">
        <f>COUNTIF('11'!J$15:J$54,S$9)</f>
        <v>0</v>
      </c>
      <c r="T23" s="140">
        <f>COUNTIF('11'!J$15:J$54,T$9)</f>
        <v>0</v>
      </c>
      <c r="U23" s="140">
        <f>COUNTIF('11'!K$15:K$54,U$9)</f>
        <v>0</v>
      </c>
      <c r="V23" s="140">
        <f>COUNTIF('11'!K$15:K$54,V$9)</f>
        <v>0</v>
      </c>
      <c r="W23" s="141">
        <f>COUNTIF('11'!K$15:K$54,W$9)</f>
        <v>0</v>
      </c>
      <c r="X23" s="141">
        <f>COUNTIF('11'!$L$15:$L$54,X$9)</f>
        <v>0</v>
      </c>
      <c r="Y23" s="141">
        <f>COUNTIF('11'!$L$15:$L$54,Y$9)</f>
        <v>0</v>
      </c>
      <c r="Z23" s="140">
        <f>COUNTIF('11'!$L$15:$L$54,Z$9)</f>
        <v>0</v>
      </c>
      <c r="AA23" s="140">
        <f>COUNTIF('11'!$L$15:$L$54,AA$9)</f>
        <v>0</v>
      </c>
      <c r="AB23" s="137">
        <f>COUNTIF('11'!$N$15:$N$54,AB$9)</f>
        <v>0</v>
      </c>
      <c r="AC23" s="159">
        <f>COUNTIF('11'!$N$15:$N$54,AC$9)</f>
        <v>0</v>
      </c>
      <c r="AD23" s="159">
        <f>COUNTIF('11'!$N$15:$N$54,AD$9)</f>
        <v>0</v>
      </c>
      <c r="AE23" s="160">
        <f>COUNTIF('11'!$N$15:$N$54,AE$9)</f>
        <v>0</v>
      </c>
      <c r="AF23" s="161" t="str">
        <f>IF($H23=0,"",SUM('11'!$M$15:$M$54)/$H23)</f>
        <v/>
      </c>
      <c r="AG23" s="162" t="str">
        <f>IF($H23=0,"",SUMSQ('11'!$M$15:$M$54)/$H23)</f>
        <v/>
      </c>
      <c r="AH23" s="49">
        <f>COUNTIF('11'!P$15:P$54,1)</f>
        <v>0</v>
      </c>
      <c r="AI23" s="205" t="e">
        <f>SUM(AB23:AB27)/SUM($H23:$H27)*100</f>
        <v>#DIV/0!</v>
      </c>
      <c r="AJ23" s="199" t="e">
        <f>SUM(AC23:AC27)/SUM($H23:$H27)*100</f>
        <v>#DIV/0!</v>
      </c>
      <c r="AK23" s="199" t="e">
        <f>SUM(AD23:AD27)/SUM($H23:$H27)*100</f>
        <v>#DIV/0!</v>
      </c>
      <c r="AL23" s="202" t="e">
        <f>SUM(AE23:AE27)/SUM($H23:$H27)*100</f>
        <v>#DIV/0!</v>
      </c>
      <c r="AM23" s="196" t="e">
        <f>SUM(AI23:AL27)</f>
        <v>#DIV/0!</v>
      </c>
      <c r="AN23" s="128"/>
      <c r="AO23" s="45"/>
      <c r="AP23" s="77" t="s">
        <v>63</v>
      </c>
    </row>
    <row r="24" spans="2:43" ht="17.100000000000001" customHeight="1" x14ac:dyDescent="0.2">
      <c r="B24" s="142" t="str">
        <f t="shared" si="8"/>
        <v/>
      </c>
      <c r="C24" s="143" t="str">
        <f>IF('12'!K$1="","",'12'!K$1)</f>
        <v/>
      </c>
      <c r="D24" s="135" t="str">
        <f>IF('12'!D$6="","",'12'!D$6)</f>
        <v/>
      </c>
      <c r="E24" s="144" t="str">
        <f>IF('12'!E$5="","",'12'!E$5)</f>
        <v/>
      </c>
      <c r="F24" s="145">
        <f>COUNTA('12'!B$15:B$54)</f>
        <v>0</v>
      </c>
      <c r="G24" s="146">
        <f>COUNTIF('12'!C$15:C$54,"да")</f>
        <v>0</v>
      </c>
      <c r="H24" s="147">
        <f>COUNTIF('12'!D$15:D$54,"&gt;0")</f>
        <v>0</v>
      </c>
      <c r="I24" s="148">
        <f>COUNTIF('12'!E$15:E$54,I$9)</f>
        <v>0</v>
      </c>
      <c r="J24" s="148">
        <f>COUNTIF('12'!F$15:F$54,J$9)</f>
        <v>0</v>
      </c>
      <c r="K24" s="148">
        <f>COUNTIF('12'!G$15:G$54,K$9)</f>
        <v>0</v>
      </c>
      <c r="L24" s="148">
        <f>COUNTIF('12'!G$15:G$54,L$9)</f>
        <v>0</v>
      </c>
      <c r="M24" s="148">
        <f>COUNTIF('12'!H$15:H$54,M$9)</f>
        <v>0</v>
      </c>
      <c r="N24" s="148">
        <f>COUNTIF('12'!H$15:H$54,N$9)</f>
        <v>0</v>
      </c>
      <c r="O24" s="148">
        <f>COUNTIF('12'!I$15:I$54,O$9)</f>
        <v>0</v>
      </c>
      <c r="P24" s="148">
        <f>COUNTIF('12'!I$15:I$54,P$9)</f>
        <v>0</v>
      </c>
      <c r="Q24" s="148">
        <f>COUNTIF('12'!J$15:J$54,Q$9)</f>
        <v>0</v>
      </c>
      <c r="R24" s="148">
        <f>COUNTIF('12'!J$15:J$54,R$9)</f>
        <v>0</v>
      </c>
      <c r="S24" s="148">
        <f>COUNTIF('12'!J$15:J$54,S$9)</f>
        <v>0</v>
      </c>
      <c r="T24" s="148">
        <f>COUNTIF('12'!J$15:J$54,T$9)</f>
        <v>0</v>
      </c>
      <c r="U24" s="148">
        <f>COUNTIF('12'!K$15:K$54,U$9)</f>
        <v>0</v>
      </c>
      <c r="V24" s="148">
        <f>COUNTIF('12'!K$15:K$54,V$9)</f>
        <v>0</v>
      </c>
      <c r="W24" s="149">
        <f>COUNTIF('12'!K$15:K$54,W$9)</f>
        <v>0</v>
      </c>
      <c r="X24" s="149">
        <f>COUNTIF('12'!$L$15:$L$54,X$9)</f>
        <v>0</v>
      </c>
      <c r="Y24" s="149">
        <f>COUNTIF('12'!$L$15:$L$54,Y$9)</f>
        <v>0</v>
      </c>
      <c r="Z24" s="148">
        <f>COUNTIF('12'!$L$15:$L$54,Z$9)</f>
        <v>0</v>
      </c>
      <c r="AA24" s="148">
        <f>COUNTIF('12'!$L$15:$L$54,AA$9)</f>
        <v>0</v>
      </c>
      <c r="AB24" s="145">
        <f>COUNTIF('12'!$N$15:$N$54,AB$9)</f>
        <v>0</v>
      </c>
      <c r="AC24" s="163">
        <f>COUNTIF('12'!$N$15:$N$54,AC$9)</f>
        <v>0</v>
      </c>
      <c r="AD24" s="163">
        <f>COUNTIF('12'!$N$15:$N$54,AD$9)</f>
        <v>0</v>
      </c>
      <c r="AE24" s="164">
        <f>COUNTIF('12'!$N$15:$N$54,AE$9)</f>
        <v>0</v>
      </c>
      <c r="AF24" s="165" t="str">
        <f>IF($H24=0,"",SUM('12'!$M$15:$M$54)/$H24)</f>
        <v/>
      </c>
      <c r="AG24" s="166" t="str">
        <f>IF($H24=0,"",SUMSQ('12'!$M$15:$M$54)/$H24)</f>
        <v/>
      </c>
      <c r="AH24" s="50">
        <f>COUNTIF('12'!P$15:P$54,1)</f>
        <v>0</v>
      </c>
      <c r="AI24" s="206"/>
      <c r="AJ24" s="200"/>
      <c r="AK24" s="200"/>
      <c r="AL24" s="203"/>
      <c r="AM24" s="197"/>
      <c r="AN24" s="128"/>
      <c r="AO24" s="45"/>
      <c r="AP24" s="77" t="s">
        <v>62</v>
      </c>
    </row>
    <row r="25" spans="2:43" ht="17.100000000000001" customHeight="1" x14ac:dyDescent="0.2">
      <c r="B25" s="142" t="str">
        <f t="shared" si="8"/>
        <v/>
      </c>
      <c r="C25" s="143" t="str">
        <f>IF('13'!K$1="","",'13'!K$1)</f>
        <v/>
      </c>
      <c r="D25" s="135" t="str">
        <f>IF('13'!D$6="","",'13'!D$6)</f>
        <v/>
      </c>
      <c r="E25" s="144" t="str">
        <f>IF('13'!E$5="","",'13'!E$5)</f>
        <v/>
      </c>
      <c r="F25" s="145">
        <f>COUNTA('13'!B$15:B$54)</f>
        <v>0</v>
      </c>
      <c r="G25" s="146">
        <f>COUNTIF('13'!C$15:C$54,"да")</f>
        <v>0</v>
      </c>
      <c r="H25" s="147">
        <f>COUNTIF('13'!D$15:D$54,"&gt;0")</f>
        <v>0</v>
      </c>
      <c r="I25" s="148">
        <f>COUNTIF('13'!E$15:E$54,I$9)</f>
        <v>0</v>
      </c>
      <c r="J25" s="148">
        <f>COUNTIF('13'!F$15:F$54,J$9)</f>
        <v>0</v>
      </c>
      <c r="K25" s="148">
        <f>COUNTIF('13'!G$15:G$54,K$9)</f>
        <v>0</v>
      </c>
      <c r="L25" s="148">
        <f>COUNTIF('13'!G$15:G$54,L$9)</f>
        <v>0</v>
      </c>
      <c r="M25" s="148">
        <f>COUNTIF('13'!H$15:H$54,M$9)</f>
        <v>0</v>
      </c>
      <c r="N25" s="148">
        <f>COUNTIF('13'!H$15:H$54,N$9)</f>
        <v>0</v>
      </c>
      <c r="O25" s="148">
        <f>COUNTIF('13'!I$15:I$54,O$9)</f>
        <v>0</v>
      </c>
      <c r="P25" s="148">
        <f>COUNTIF('13'!I$15:I$54,P$9)</f>
        <v>0</v>
      </c>
      <c r="Q25" s="148">
        <f>COUNTIF('13'!J$15:J$54,Q$9)</f>
        <v>0</v>
      </c>
      <c r="R25" s="148">
        <f>COUNTIF('13'!J$15:J$54,R$9)</f>
        <v>0</v>
      </c>
      <c r="S25" s="148">
        <f>COUNTIF('13'!J$15:J$54,S$9)</f>
        <v>0</v>
      </c>
      <c r="T25" s="148">
        <f>COUNTIF('13'!J$15:J$54,T$9)</f>
        <v>0</v>
      </c>
      <c r="U25" s="148">
        <f>COUNTIF('13'!K$15:K$54,U$9)</f>
        <v>0</v>
      </c>
      <c r="V25" s="148">
        <f>COUNTIF('13'!K$15:K$54,V$9)</f>
        <v>0</v>
      </c>
      <c r="W25" s="149">
        <f>COUNTIF('13'!K$15:K$54,W$9)</f>
        <v>0</v>
      </c>
      <c r="X25" s="149">
        <f>COUNTIF('13'!$L$15:$L$54,X$9)</f>
        <v>0</v>
      </c>
      <c r="Y25" s="149">
        <f>COUNTIF('13'!$L$15:$L$54,Y$9)</f>
        <v>0</v>
      </c>
      <c r="Z25" s="148">
        <f>COUNTIF('13'!$L$15:$L$54,Z$9)</f>
        <v>0</v>
      </c>
      <c r="AA25" s="148">
        <f>COUNTIF('13'!$L$15:$L$54,AA$9)</f>
        <v>0</v>
      </c>
      <c r="AB25" s="145">
        <f>COUNTIF('13'!$N$15:$N$54,AB$9)</f>
        <v>0</v>
      </c>
      <c r="AC25" s="163">
        <f>COUNTIF('13'!$N$15:$N$54,AC$9)</f>
        <v>0</v>
      </c>
      <c r="AD25" s="163">
        <f>COUNTIF('13'!$N$15:$N$54,AD$9)</f>
        <v>0</v>
      </c>
      <c r="AE25" s="164">
        <f>COUNTIF('13'!$N$15:$N$54,AE$9)</f>
        <v>0</v>
      </c>
      <c r="AF25" s="165" t="str">
        <f>IF($H25=0,"",SUM('13'!$M$15:$M$54)/$H25)</f>
        <v/>
      </c>
      <c r="AG25" s="166" t="str">
        <f>IF($H25=0,"",SUMSQ('13'!$M$15:$M$54)/$H25)</f>
        <v/>
      </c>
      <c r="AH25" s="50">
        <f>COUNTIF('13'!P$15:P$54,1)</f>
        <v>0</v>
      </c>
      <c r="AI25" s="206"/>
      <c r="AJ25" s="200"/>
      <c r="AK25" s="200"/>
      <c r="AL25" s="203"/>
      <c r="AM25" s="197"/>
      <c r="AN25" s="128"/>
      <c r="AO25" s="45"/>
      <c r="AP25" s="77" t="s">
        <v>64</v>
      </c>
    </row>
    <row r="26" spans="2:43" ht="16.5" customHeight="1" x14ac:dyDescent="0.2">
      <c r="B26" s="142" t="str">
        <f t="shared" si="8"/>
        <v/>
      </c>
      <c r="C26" s="143" t="str">
        <f>IF('14'!K$1="","",'14'!K$1)</f>
        <v/>
      </c>
      <c r="D26" s="135" t="str">
        <f>IF('14'!D$6="","",'14'!D$6)</f>
        <v/>
      </c>
      <c r="E26" s="144" t="str">
        <f>IF('14'!E$5="","",'14'!E$5)</f>
        <v/>
      </c>
      <c r="F26" s="145">
        <f>COUNTA('14'!B$15:B$54)</f>
        <v>0</v>
      </c>
      <c r="G26" s="146">
        <f>COUNTIF('14'!C$15:C$54,"да")</f>
        <v>0</v>
      </c>
      <c r="H26" s="147">
        <f>COUNTIF('14'!D$15:D$54,"&gt;0")</f>
        <v>0</v>
      </c>
      <c r="I26" s="148">
        <f>COUNTIF('14'!E$15:E$54,I$9)</f>
        <v>0</v>
      </c>
      <c r="J26" s="148">
        <f>COUNTIF('14'!F$15:F$54,J$9)</f>
        <v>0</v>
      </c>
      <c r="K26" s="148">
        <f>COUNTIF('14'!G$15:G$54,K$9)</f>
        <v>0</v>
      </c>
      <c r="L26" s="148">
        <f>COUNTIF('14'!G$15:G$54,L$9)</f>
        <v>0</v>
      </c>
      <c r="M26" s="148">
        <f>COUNTIF('14'!H$15:H$54,M$9)</f>
        <v>0</v>
      </c>
      <c r="N26" s="148">
        <f>COUNTIF('14'!H$15:H$54,N$9)</f>
        <v>0</v>
      </c>
      <c r="O26" s="148">
        <f>COUNTIF('14'!I$15:I$54,O$9)</f>
        <v>0</v>
      </c>
      <c r="P26" s="148">
        <f>COUNTIF('14'!I$15:I$54,P$9)</f>
        <v>0</v>
      </c>
      <c r="Q26" s="148">
        <f>COUNTIF('14'!J$15:J$54,Q$9)</f>
        <v>0</v>
      </c>
      <c r="R26" s="148">
        <f>COUNTIF('14'!J$15:J$54,R$9)</f>
        <v>0</v>
      </c>
      <c r="S26" s="148">
        <f>COUNTIF('14'!J$15:J$54,S$9)</f>
        <v>0</v>
      </c>
      <c r="T26" s="148">
        <f>COUNTIF('14'!J$15:J$54,T$9)</f>
        <v>0</v>
      </c>
      <c r="U26" s="148">
        <f>COUNTIF('14'!K$15:K$54,U$9)</f>
        <v>0</v>
      </c>
      <c r="V26" s="148">
        <f>COUNTIF('14'!K$15:K$54,V$9)</f>
        <v>0</v>
      </c>
      <c r="W26" s="149">
        <f>COUNTIF('14'!K$15:K$54,W$9)</f>
        <v>0</v>
      </c>
      <c r="X26" s="149">
        <f>COUNTIF('14'!$L$15:$L$54,X$9)</f>
        <v>0</v>
      </c>
      <c r="Y26" s="149">
        <f>COUNTIF('14'!$L$15:$L$54,Y$9)</f>
        <v>0</v>
      </c>
      <c r="Z26" s="148">
        <f>COUNTIF('14'!$L$15:$L$54,Z$9)</f>
        <v>0</v>
      </c>
      <c r="AA26" s="148">
        <f>COUNTIF('14'!$L$15:$L$54,AA$9)</f>
        <v>0</v>
      </c>
      <c r="AB26" s="145">
        <f>COUNTIF('14'!$N$15:$N$54,AB$9)</f>
        <v>0</v>
      </c>
      <c r="AC26" s="163">
        <f>COUNTIF('14'!$N$15:$N$54,AC$9)</f>
        <v>0</v>
      </c>
      <c r="AD26" s="163">
        <f>COUNTIF('14'!$N$15:$N$54,AD$9)</f>
        <v>0</v>
      </c>
      <c r="AE26" s="164">
        <f>COUNTIF('14'!$N$15:$N$54,AE$9)</f>
        <v>0</v>
      </c>
      <c r="AF26" s="165" t="str">
        <f>IF($H26=0,"",SUM('14'!$M$15:$M$54)/$H26)</f>
        <v/>
      </c>
      <c r="AG26" s="166" t="str">
        <f>IF($H26=0,"",SUMSQ('14'!$M$15:$M$54)/$H26)</f>
        <v/>
      </c>
      <c r="AH26" s="50">
        <f>COUNTIF('14'!P$15:P$54,1)</f>
        <v>0</v>
      </c>
      <c r="AI26" s="206"/>
      <c r="AJ26" s="200"/>
      <c r="AK26" s="200"/>
      <c r="AL26" s="203"/>
      <c r="AM26" s="197"/>
      <c r="AN26" s="128"/>
      <c r="AO26" s="45"/>
      <c r="AP26" s="77" t="s">
        <v>65</v>
      </c>
    </row>
    <row r="27" spans="2:43" ht="17.100000000000001" customHeight="1" thickBot="1" x14ac:dyDescent="0.25">
      <c r="B27" s="150" t="str">
        <f t="shared" si="8"/>
        <v/>
      </c>
      <c r="C27" s="151" t="str">
        <f>IF('15'!K$1="","",'15'!K$1)</f>
        <v/>
      </c>
      <c r="D27" s="152" t="str">
        <f>IF('15'!D$6="","",'15'!D$6)</f>
        <v/>
      </c>
      <c r="E27" s="153" t="str">
        <f>IF('15'!E$5="","",'15'!E$5)</f>
        <v/>
      </c>
      <c r="F27" s="154">
        <f>COUNTA('15'!B$15:B$54)</f>
        <v>0</v>
      </c>
      <c r="G27" s="155">
        <f>COUNTIF('15'!C$15:C$54,"да")</f>
        <v>0</v>
      </c>
      <c r="H27" s="156">
        <f>COUNTIF('15'!D$15:D$54,"&gt;0")</f>
        <v>0</v>
      </c>
      <c r="I27" s="157">
        <f>COUNTIF('15'!E$15:E$54,I$9)</f>
        <v>0</v>
      </c>
      <c r="J27" s="157">
        <f>COUNTIF('15'!F$15:F$54,J$9)</f>
        <v>0</v>
      </c>
      <c r="K27" s="157">
        <f>COUNTIF('15'!G$15:G$54,K$9)</f>
        <v>0</v>
      </c>
      <c r="L27" s="157">
        <f>COUNTIF('15'!G$15:G$54,L$9)</f>
        <v>0</v>
      </c>
      <c r="M27" s="157">
        <f>COUNTIF('15'!H$15:H$54,M$9)</f>
        <v>0</v>
      </c>
      <c r="N27" s="157">
        <f>COUNTIF('15'!H$15:H$54,N$9)</f>
        <v>0</v>
      </c>
      <c r="O27" s="157">
        <f>COUNTIF('15'!I$15:I$54,O$9)</f>
        <v>0</v>
      </c>
      <c r="P27" s="157">
        <f>COUNTIF('15'!I$15:I$54,P$9)</f>
        <v>0</v>
      </c>
      <c r="Q27" s="157">
        <f>COUNTIF('15'!J$15:J$54,Q$9)</f>
        <v>0</v>
      </c>
      <c r="R27" s="157">
        <f>COUNTIF('15'!J$15:J$54,R$9)</f>
        <v>0</v>
      </c>
      <c r="S27" s="157">
        <f>COUNTIF('15'!J$15:J$54,S$9)</f>
        <v>0</v>
      </c>
      <c r="T27" s="157">
        <f>COUNTIF('15'!J$15:J$54,T$9)</f>
        <v>0</v>
      </c>
      <c r="U27" s="157">
        <f>COUNTIF('15'!K$15:K$54,U$9)</f>
        <v>0</v>
      </c>
      <c r="V27" s="157">
        <f>COUNTIF('15'!K$15:K$54,V$9)</f>
        <v>0</v>
      </c>
      <c r="W27" s="158">
        <f>COUNTIF('15'!K$15:K$54,W$9)</f>
        <v>0</v>
      </c>
      <c r="X27" s="158">
        <f>COUNTIF('15'!$L$15:$L$54,X$9)</f>
        <v>0</v>
      </c>
      <c r="Y27" s="158">
        <f>COUNTIF('15'!$L$15:$L$54,Y$9)</f>
        <v>0</v>
      </c>
      <c r="Z27" s="157">
        <f>COUNTIF('15'!$L$15:$L$54,Z$9)</f>
        <v>0</v>
      </c>
      <c r="AA27" s="157">
        <f>COUNTIF('15'!$L$15:$L$54,AA$9)</f>
        <v>0</v>
      </c>
      <c r="AB27" s="154">
        <f>COUNTIF('15'!$N$15:$N$54,AB$9)</f>
        <v>0</v>
      </c>
      <c r="AC27" s="167">
        <f>COUNTIF('15'!$N$15:$N$54,AC$9)</f>
        <v>0</v>
      </c>
      <c r="AD27" s="167">
        <f>COUNTIF('15'!$N$15:$N$54,AD$9)</f>
        <v>0</v>
      </c>
      <c r="AE27" s="168">
        <f>COUNTIF('15'!$N$15:$N$54,AE$9)</f>
        <v>0</v>
      </c>
      <c r="AF27" s="173" t="str">
        <f>IF($H27=0,"",SUM('15'!$M$15:$M$54)/$H27)</f>
        <v/>
      </c>
      <c r="AG27" s="174" t="str">
        <f>IF($H27=0,"",SUMSQ('15'!$M$15:$M$54)/$H27)</f>
        <v/>
      </c>
      <c r="AH27" s="52">
        <f>COUNTIF('15'!P$15:P$54,1)</f>
        <v>0</v>
      </c>
      <c r="AI27" s="207"/>
      <c r="AJ27" s="201"/>
      <c r="AK27" s="201"/>
      <c r="AL27" s="204"/>
      <c r="AM27" s="198"/>
      <c r="AN27" s="128"/>
      <c r="AO27" s="45"/>
      <c r="AP27" s="77" t="s">
        <v>36</v>
      </c>
    </row>
    <row r="28" spans="2:43" ht="17.100000000000001" customHeight="1" x14ac:dyDescent="0.2">
      <c r="AO28" s="45"/>
      <c r="AP28" s="77" t="s">
        <v>66</v>
      </c>
    </row>
    <row r="29" spans="2:43" ht="17.100000000000001" customHeight="1" x14ac:dyDescent="0.3">
      <c r="B29" s="53" t="s">
        <v>84</v>
      </c>
      <c r="AO29" s="45"/>
      <c r="AP29" s="77" t="s">
        <v>67</v>
      </c>
    </row>
    <row r="30" spans="2:43" ht="17.100000000000001" customHeight="1" x14ac:dyDescent="0.2">
      <c r="B30" s="1" t="s">
        <v>85</v>
      </c>
      <c r="AO30" s="45"/>
      <c r="AP30" s="77" t="s">
        <v>68</v>
      </c>
    </row>
    <row r="31" spans="2:43" ht="17.100000000000001" customHeight="1" x14ac:dyDescent="0.2">
      <c r="AO31" s="45"/>
      <c r="AP31" s="77" t="s">
        <v>69</v>
      </c>
    </row>
    <row r="32" spans="2:43" ht="17.100000000000001" customHeight="1" x14ac:dyDescent="0.2">
      <c r="AO32" s="45"/>
      <c r="AP32" s="77" t="s">
        <v>70</v>
      </c>
    </row>
    <row r="33" spans="41:42" ht="17.100000000000001" customHeight="1" x14ac:dyDescent="0.2">
      <c r="AO33" s="45"/>
      <c r="AP33" s="77" t="s">
        <v>71</v>
      </c>
    </row>
    <row r="34" spans="41:42" ht="17.100000000000001" customHeight="1" x14ac:dyDescent="0.2">
      <c r="AO34" s="45"/>
      <c r="AP34" s="77" t="s">
        <v>119</v>
      </c>
    </row>
    <row r="35" spans="41:42" ht="17.100000000000001" customHeight="1" x14ac:dyDescent="0.2">
      <c r="AO35" s="45"/>
      <c r="AP35" s="77" t="s">
        <v>72</v>
      </c>
    </row>
    <row r="36" spans="41:42" ht="17.100000000000001" customHeight="1" x14ac:dyDescent="0.2">
      <c r="AO36" s="45"/>
      <c r="AP36" s="77" t="s">
        <v>73</v>
      </c>
    </row>
    <row r="37" spans="41:42" ht="17.100000000000001" customHeight="1" x14ac:dyDescent="0.2">
      <c r="AO37" s="45"/>
      <c r="AP37" s="77" t="s">
        <v>74</v>
      </c>
    </row>
    <row r="38" spans="41:42" ht="17.100000000000001" customHeight="1" x14ac:dyDescent="0.2">
      <c r="AO38" s="45"/>
      <c r="AP38" s="77" t="s">
        <v>75</v>
      </c>
    </row>
    <row r="39" spans="41:42" ht="17.100000000000001" customHeight="1" x14ac:dyDescent="0.2">
      <c r="AO39" s="45"/>
      <c r="AP39" s="77" t="s">
        <v>76</v>
      </c>
    </row>
    <row r="40" spans="41:42" ht="17.100000000000001" customHeight="1" x14ac:dyDescent="0.2">
      <c r="AO40" s="45"/>
      <c r="AP40" s="77" t="s">
        <v>77</v>
      </c>
    </row>
    <row r="41" spans="41:42" ht="17.100000000000001" customHeight="1" x14ac:dyDescent="0.2">
      <c r="AO41" s="45"/>
      <c r="AP41" s="77" t="s">
        <v>78</v>
      </c>
    </row>
    <row r="42" spans="41:42" ht="17.100000000000001" customHeight="1" x14ac:dyDescent="0.2">
      <c r="AO42" s="45"/>
      <c r="AP42" s="77" t="s">
        <v>79</v>
      </c>
    </row>
    <row r="43" spans="41:42" ht="17.100000000000001" customHeight="1" x14ac:dyDescent="0.2">
      <c r="AO43" s="45"/>
      <c r="AP43" s="77" t="s">
        <v>81</v>
      </c>
    </row>
    <row r="44" spans="41:42" ht="17.100000000000001" customHeight="1" x14ac:dyDescent="0.2">
      <c r="AO44" s="45"/>
      <c r="AP44" s="77" t="s">
        <v>80</v>
      </c>
    </row>
    <row r="45" spans="41:42" ht="17.100000000000001" customHeight="1" x14ac:dyDescent="0.2">
      <c r="AO45" s="45"/>
      <c r="AP45" s="77" t="s">
        <v>82</v>
      </c>
    </row>
    <row r="46" spans="41:42" ht="17.100000000000001" customHeight="1" x14ac:dyDescent="0.2">
      <c r="AO46" s="45"/>
    </row>
    <row r="47" spans="41:42" ht="17.100000000000001" customHeight="1" x14ac:dyDescent="0.2"/>
    <row r="48" spans="41:42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F7B7" sheet="1" objects="1" scenarios="1" formatColumns="0" formatRows="0"/>
  <mergeCells count="52">
    <mergeCell ref="AN5:AN7"/>
    <mergeCell ref="AM18:AM22"/>
    <mergeCell ref="B1:AL1"/>
    <mergeCell ref="B2:AA2"/>
    <mergeCell ref="AB2:AL2"/>
    <mergeCell ref="I3:AA3"/>
    <mergeCell ref="AB3:AL3"/>
    <mergeCell ref="I4:AA4"/>
    <mergeCell ref="AB4:AD4"/>
    <mergeCell ref="AM3:AN4"/>
    <mergeCell ref="H5:H7"/>
    <mergeCell ref="B11:B12"/>
    <mergeCell ref="C11:C12"/>
    <mergeCell ref="D11:D12"/>
    <mergeCell ref="E11:E12"/>
    <mergeCell ref="F11:F12"/>
    <mergeCell ref="G11:G12"/>
    <mergeCell ref="AM5:AM7"/>
    <mergeCell ref="AI5:AL7"/>
    <mergeCell ref="I5:AA5"/>
    <mergeCell ref="AJ13:AJ17"/>
    <mergeCell ref="AH11:AH12"/>
    <mergeCell ref="AH5:AH7"/>
    <mergeCell ref="AB11:AE11"/>
    <mergeCell ref="AI11:AL11"/>
    <mergeCell ref="AF5:AF7"/>
    <mergeCell ref="AB5:AE7"/>
    <mergeCell ref="I7:AA7"/>
    <mergeCell ref="I11:AA11"/>
    <mergeCell ref="H11:H12"/>
    <mergeCell ref="AM23:AM27"/>
    <mergeCell ref="AM13:AM17"/>
    <mergeCell ref="AK13:AK17"/>
    <mergeCell ref="AL13:AL17"/>
    <mergeCell ref="AI23:AI27"/>
    <mergeCell ref="AJ23:AJ27"/>
    <mergeCell ref="AI13:AI17"/>
    <mergeCell ref="AL23:AL27"/>
    <mergeCell ref="AK23:AK27"/>
    <mergeCell ref="AK18:AK22"/>
    <mergeCell ref="AI18:AI22"/>
    <mergeCell ref="AJ18:AJ22"/>
    <mergeCell ref="AL18:AL22"/>
    <mergeCell ref="B3:D3"/>
    <mergeCell ref="E3:H3"/>
    <mergeCell ref="E4:H4"/>
    <mergeCell ref="B4:D4"/>
    <mergeCell ref="AG5:AG7"/>
    <mergeCell ref="AE4:AL4"/>
    <mergeCell ref="B5:E8"/>
    <mergeCell ref="F5:F7"/>
    <mergeCell ref="G5:G7"/>
  </mergeCells>
  <conditionalFormatting sqref="AI13:AL27">
    <cfRule type="cellIs" dxfId="101" priority="212" stopIfTrue="1" operator="greaterThan">
      <formula>100</formula>
    </cfRule>
  </conditionalFormatting>
  <conditionalFormatting sqref="AM13:AM27">
    <cfRule type="cellIs" dxfId="100" priority="207" stopIfTrue="1" operator="notEqual">
      <formula>100</formula>
    </cfRule>
  </conditionalFormatting>
  <conditionalFormatting sqref="AH13:AH27 I13:AE27">
    <cfRule type="cellIs" dxfId="99" priority="203" stopIfTrue="1" operator="greaterThan">
      <formula>$H13</formula>
    </cfRule>
  </conditionalFormatting>
  <conditionalFormatting sqref="F8">
    <cfRule type="expression" dxfId="98" priority="176" stopIfTrue="1">
      <formula>OR($F8&lt;$G8,$F8&lt;$H8)</formula>
    </cfRule>
  </conditionalFormatting>
  <conditionalFormatting sqref="AB3 AE4:AG4 AR3 E3">
    <cfRule type="containsBlanks" dxfId="97" priority="213" stopIfTrue="1">
      <formula>LEN(TRIM(E3))=0</formula>
    </cfRule>
  </conditionalFormatting>
  <conditionalFormatting sqref="G8">
    <cfRule type="cellIs" dxfId="96" priority="74" stopIfTrue="1" operator="lessThan">
      <formula>$H8</formula>
    </cfRule>
  </conditionalFormatting>
  <conditionalFormatting sqref="AH13:AH27">
    <cfRule type="cellIs" dxfId="95" priority="73" stopIfTrue="1" operator="greaterThan">
      <formula>0</formula>
    </cfRule>
  </conditionalFormatting>
  <conditionalFormatting sqref="B13:B27">
    <cfRule type="expression" dxfId="94" priority="72" stopIfTrue="1">
      <formula>OR(AND(B13&lt;&gt;"",$B13&lt;&gt;$E$4,$B$4="Название ОО"),AND(B13="",SUM($F13,$H13)&gt;0))</formula>
    </cfRule>
  </conditionalFormatting>
  <conditionalFormatting sqref="F13:F27">
    <cfRule type="expression" dxfId="93" priority="37" stopIfTrue="1">
      <formula>OR($F13&lt;$G13,$F13&lt;$H13)</formula>
    </cfRule>
  </conditionalFormatting>
  <conditionalFormatting sqref="D13:D27">
    <cfRule type="expression" dxfId="92" priority="36" stopIfTrue="1">
      <formula>AND($C13&lt;&gt;"",$D13="")</formula>
    </cfRule>
  </conditionalFormatting>
  <conditionalFormatting sqref="G13:G27">
    <cfRule type="cellIs" dxfId="91" priority="35" stopIfTrue="1" operator="lessThan">
      <formula>$H13</formula>
    </cfRule>
  </conditionalFormatting>
  <conditionalFormatting sqref="AG13:AG27">
    <cfRule type="expression" dxfId="90" priority="8" stopIfTrue="1">
      <formula>AG13&lt;(AF13*AF13)</formula>
    </cfRule>
  </conditionalFormatting>
  <conditionalFormatting sqref="E4">
    <cfRule type="cellIs" dxfId="89" priority="4" stopIfTrue="1" operator="equal">
      <formula>"Введите название ОО в эту ячейку"</formula>
    </cfRule>
    <cfRule type="containsBlanks" dxfId="88" priority="5" stopIfTrue="1">
      <formula>LEN(TRIM(E4))=0</formula>
    </cfRule>
  </conditionalFormatting>
  <conditionalFormatting sqref="AF13:AF27">
    <cfRule type="expression" dxfId="87" priority="3" stopIfTrue="1">
      <formula>AND($H13&gt;0,AF13="")</formula>
    </cfRule>
    <cfRule type="expression" dxfId="86" priority="9" stopIfTrue="1">
      <formula>IF($H13=0,0,ABS(AF13-SUMPRODUCT($I13:AA13,$I$9:AA$9)/$H13)&gt;0.5)</formula>
    </cfRule>
  </conditionalFormatting>
  <conditionalFormatting sqref="AF13:AG27">
    <cfRule type="expression" dxfId="85" priority="289" stopIfTrue="1">
      <formula>AND(COUNTIF($C13:$E13,"")=3,SUM($F13:$AA13)=0)</formula>
    </cfRule>
  </conditionalFormatting>
  <conditionalFormatting sqref="AH13:AH27 C13:AE27">
    <cfRule type="expression" dxfId="84" priority="296" stopIfTrue="1">
      <formula>AND(COUNTIF($C13:$E13,"")=3,SUM($F13:$AH13)=0)</formula>
    </cfRule>
  </conditionalFormatting>
  <conditionalFormatting sqref="I13:AA27">
    <cfRule type="expression" dxfId="83" priority="300" stopIfTrue="1">
      <formula>SUMIFS($I13:$AA13,$I$10:$AA$10,I$10)&gt;$H13</formula>
    </cfRule>
    <cfRule type="expression" dxfId="82" priority="301">
      <formula>MOD(COUNTIF($I$9:I$9,1),2)=0</formula>
    </cfRule>
  </conditionalFormatting>
  <conditionalFormatting sqref="H13:H27">
    <cfRule type="expression" dxfId="81" priority="306" stopIfTrue="1">
      <formula>AND(SUM($AB13:$AE13)&lt;&gt;$H13,COUNT($AB13:$AE13)&gt;0)</formula>
    </cfRule>
  </conditionalFormatting>
  <conditionalFormatting sqref="C13:C27">
    <cfRule type="expression" dxfId="80" priority="307" stopIfTrue="1">
      <formula>AND(SUM($D13:$AE13)&gt;0,$C13="")</formula>
    </cfRule>
  </conditionalFormatting>
  <conditionalFormatting sqref="AH13 AH23 AH18 C13:AE13 C18:AE18 C23:AE23">
    <cfRule type="expression" dxfId="79" priority="308" stopIfTrue="1">
      <formula>AND(COUNTA($C14:$AE17)&gt;0,COUNTA($C13:$AE13)=0)</formula>
    </cfRule>
  </conditionalFormatting>
  <conditionalFormatting sqref="AB13:AE27">
    <cfRule type="expression" dxfId="78" priority="320">
      <formula>SUM($AB13:$AE13)&gt;$H13</formula>
    </cfRule>
  </conditionalFormatting>
  <conditionalFormatting sqref="I6:AA6">
    <cfRule type="cellIs" dxfId="77" priority="321" stopIfTrue="1" operator="greaterThan">
      <formula>100</formula>
    </cfRule>
    <cfRule type="expression" dxfId="76" priority="322" stopIfTrue="1">
      <formula>SUMIFS($I6:$AA6,$I$10:$AA$10,I$10)&gt;100</formula>
    </cfRule>
  </conditionalFormatting>
  <conditionalFormatting sqref="I12:AA12">
    <cfRule type="expression" dxfId="75" priority="1" stopIfTrue="1">
      <formula>MOD(COUNTIF($I$9:I$9,1),2)=0</formula>
    </cfRule>
  </conditionalFormatting>
  <dataValidations count="4">
    <dataValidation type="whole" operator="greaterThanOrEqual" allowBlank="1" showInputMessage="1" showErrorMessage="1" prompt="Введите целое число" sqref="AH13:AH27 F13:AE27">
      <formula1>0</formula1>
    </dataValidation>
    <dataValidation type="decimal" operator="greaterThanOrEqual" allowBlank="1" showInputMessage="1" showErrorMessage="1" sqref="AF13:AG27">
      <formula1>0</formula1>
    </dataValidation>
    <dataValidation type="list" allowBlank="1" showInputMessage="1" showErrorMessage="1" sqref="E3:H3">
      <formula1>$AP$1:$AP$45</formula1>
    </dataValidation>
    <dataValidation type="list" errorStyle="warning" allowBlank="1" showInputMessage="1" showErrorMessage="1" prompt="Выберите тип класса из списка" sqref="D13:D27">
      <formula1>$AQ$3:$AQ$9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34" priority="2" stopIfTrue="1">
      <formula>E15&gt;E$11</formula>
    </cfRule>
  </conditionalFormatting>
  <conditionalFormatting sqref="D6 E5 K1 M1">
    <cfRule type="containsBlanks" dxfId="33" priority="1" stopIfTrue="1">
      <formula>LEN(TRIM(D1))=0</formula>
    </cfRule>
  </conditionalFormatting>
  <conditionalFormatting sqref="C15:C54">
    <cfRule type="expression" dxfId="32" priority="3">
      <formula>AND(SUM($D15:$L15)&lt;&gt;0,$C15="")</formula>
    </cfRule>
  </conditionalFormatting>
  <conditionalFormatting sqref="D15:L54">
    <cfRule type="expression" dxfId="31" priority="4" stopIfTrue="1">
      <formula>AND($B15&lt;&gt;"",$C15="да",$D15="")</formula>
    </cfRule>
    <cfRule type="expression" dxfId="30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29" priority="2" stopIfTrue="1">
      <formula>E15&gt;E$11</formula>
    </cfRule>
  </conditionalFormatting>
  <conditionalFormatting sqref="D6 E5 K1 M1">
    <cfRule type="containsBlanks" dxfId="28" priority="1" stopIfTrue="1">
      <formula>LEN(TRIM(D1))=0</formula>
    </cfRule>
  </conditionalFormatting>
  <conditionalFormatting sqref="C15:C54">
    <cfRule type="expression" dxfId="27" priority="3">
      <formula>AND(SUM($D15:$L15)&lt;&gt;0,$C15="")</formula>
    </cfRule>
  </conditionalFormatting>
  <conditionalFormatting sqref="D15:L54">
    <cfRule type="expression" dxfId="26" priority="4" stopIfTrue="1">
      <formula>AND($B15&lt;&gt;"",$C15="да",$D15="")</formula>
    </cfRule>
    <cfRule type="expression" dxfId="25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24" priority="2" stopIfTrue="1">
      <formula>E15&gt;E$11</formula>
    </cfRule>
  </conditionalFormatting>
  <conditionalFormatting sqref="D6 E5 K1 M1">
    <cfRule type="containsBlanks" dxfId="23" priority="1" stopIfTrue="1">
      <formula>LEN(TRIM(D1))=0</formula>
    </cfRule>
  </conditionalFormatting>
  <conditionalFormatting sqref="C15:C54">
    <cfRule type="expression" dxfId="22" priority="3">
      <formula>AND(SUM($D15:$L15)&lt;&gt;0,$C15="")</formula>
    </cfRule>
  </conditionalFormatting>
  <conditionalFormatting sqref="D15:L54">
    <cfRule type="expression" dxfId="21" priority="4" stopIfTrue="1">
      <formula>AND($B15&lt;&gt;"",$C15="да",$D15="")</formula>
    </cfRule>
    <cfRule type="expression" dxfId="20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19" priority="2" stopIfTrue="1">
      <formula>E15&gt;E$11</formula>
    </cfRule>
  </conditionalFormatting>
  <conditionalFormatting sqref="D6 E5 K1 M1">
    <cfRule type="containsBlanks" dxfId="18" priority="1" stopIfTrue="1">
      <formula>LEN(TRIM(D1))=0</formula>
    </cfRule>
  </conditionalFormatting>
  <conditionalFormatting sqref="C15:C54">
    <cfRule type="expression" dxfId="17" priority="3">
      <formula>AND(SUM($D15:$L15)&lt;&gt;0,$C15="")</formula>
    </cfRule>
  </conditionalFormatting>
  <conditionalFormatting sqref="D15:L54">
    <cfRule type="expression" dxfId="16" priority="4" stopIfTrue="1">
      <formula>AND($B15&lt;&gt;"",$C15="да",$D15="")</formula>
    </cfRule>
    <cfRule type="expression" dxfId="15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14" priority="2" stopIfTrue="1">
      <formula>E15&gt;E$11</formula>
    </cfRule>
  </conditionalFormatting>
  <conditionalFormatting sqref="D6 E5 K1 M1">
    <cfRule type="containsBlanks" dxfId="13" priority="1" stopIfTrue="1">
      <formula>LEN(TRIM(D1))=0</formula>
    </cfRule>
  </conditionalFormatting>
  <conditionalFormatting sqref="C15:C54">
    <cfRule type="expression" dxfId="12" priority="3">
      <formula>AND(SUM($D15:$L15)&lt;&gt;0,$C15="")</formula>
    </cfRule>
  </conditionalFormatting>
  <conditionalFormatting sqref="D15:L54">
    <cfRule type="expression" dxfId="11" priority="4" stopIfTrue="1">
      <formula>AND($B15&lt;&gt;"",$C15="да",$D15="")</formula>
    </cfRule>
    <cfRule type="expression" dxfId="10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9" priority="2" stopIfTrue="1">
      <formula>E15&gt;E$11</formula>
    </cfRule>
  </conditionalFormatting>
  <conditionalFormatting sqref="D6 E5 K1 M1">
    <cfRule type="containsBlanks" dxfId="8" priority="1" stopIfTrue="1">
      <formula>LEN(TRIM(D1))=0</formula>
    </cfRule>
  </conditionalFormatting>
  <conditionalFormatting sqref="C15:C54">
    <cfRule type="expression" dxfId="7" priority="3">
      <formula>AND(SUM($D15:$L15)&lt;&gt;0,$C15="")</formula>
    </cfRule>
  </conditionalFormatting>
  <conditionalFormatting sqref="D15:L54">
    <cfRule type="expression" dxfId="6" priority="4" stopIfTrue="1">
      <formula>AND($B15&lt;&gt;"",$C15="да",$D15="")</formula>
    </cfRule>
    <cfRule type="expression" dxfId="5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>
    <pageSetUpPr fitToPage="1"/>
  </sheetPr>
  <dimension ref="A1:P59"/>
  <sheetViews>
    <sheetView view="pageBreakPreview" zoomScale="90" zoomScaleNormal="100" zoomScaleSheetLayoutView="90" workbookViewId="0">
      <selection activeCell="J13" sqref="J13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4" priority="2" stopIfTrue="1">
      <formula>E15&gt;E$11</formula>
    </cfRule>
  </conditionalFormatting>
  <conditionalFormatting sqref="D6 E5 K1 M1">
    <cfRule type="containsBlanks" dxfId="3" priority="1" stopIfTrue="1">
      <formula>LEN(TRIM(D1))=0</formula>
    </cfRule>
  </conditionalFormatting>
  <conditionalFormatting sqref="C15:C54">
    <cfRule type="expression" dxfId="2" priority="3">
      <formula>AND(SUM($D15:$L15)&lt;&gt;0,$C15="")</formula>
    </cfRule>
  </conditionalFormatting>
  <conditionalFormatting sqref="D15:L54">
    <cfRule type="expression" dxfId="1" priority="4" stopIfTrue="1">
      <formula>AND($B15&lt;&gt;"",$C15="да",$D15="")</formula>
    </cfRule>
    <cfRule type="expression" dxfId="0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P59"/>
  <sheetViews>
    <sheetView view="pageBreakPreview" topLeftCell="A12" zoomScale="90" zoomScaleNormal="100" zoomScaleSheetLayoutView="90" workbookViewId="0">
      <selection activeCell="B15" sqref="B15:B37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ht="30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 t="s">
        <v>153</v>
      </c>
      <c r="L1" s="40" t="s">
        <v>16</v>
      </c>
      <c r="M1" s="112" t="s">
        <v>154</v>
      </c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 t="s">
        <v>155</v>
      </c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 t="s">
        <v>109</v>
      </c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>
        <f t="shared" ref="E12:L12" si="0">IF(COUNTIF($D$15:$D$54,"&gt;0")=0,"",SUMIFS(E$15:E$54,$D$15:$D$54,"&gt;0")/COUNTIF($D$15:$D$54,"&gt;0"))</f>
        <v>0.5714285714285714</v>
      </c>
      <c r="F12" s="63">
        <f t="shared" si="0"/>
        <v>0.8571428571428571</v>
      </c>
      <c r="G12" s="63">
        <f t="shared" si="0"/>
        <v>1.0952380952380953</v>
      </c>
      <c r="H12" s="63">
        <f t="shared" si="0"/>
        <v>1.0476190476190477</v>
      </c>
      <c r="I12" s="63">
        <f t="shared" si="0"/>
        <v>0.8571428571428571</v>
      </c>
      <c r="J12" s="63">
        <f t="shared" si="0"/>
        <v>1.8095238095238095</v>
      </c>
      <c r="K12" s="63">
        <f t="shared" si="0"/>
        <v>1.3809523809523809</v>
      </c>
      <c r="L12" s="63">
        <f t="shared" si="0"/>
        <v>1.9523809523809523</v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>
        <f>IF(COUNTIF($D$15:$D$54,"&gt;0")=0,"",E12/E11)</f>
        <v>0.5714285714285714</v>
      </c>
      <c r="F13" s="64">
        <f t="shared" ref="F13:K13" si="1">IF(COUNTIF($D$15:$D$54,"&gt;0")=0,"",F12/F11)</f>
        <v>0.8571428571428571</v>
      </c>
      <c r="G13" s="64">
        <f t="shared" si="1"/>
        <v>0.54761904761904767</v>
      </c>
      <c r="H13" s="64">
        <f t="shared" si="1"/>
        <v>0.52380952380952384</v>
      </c>
      <c r="I13" s="64">
        <f t="shared" si="1"/>
        <v>0.42857142857142855</v>
      </c>
      <c r="J13" s="64">
        <f t="shared" si="1"/>
        <v>0.45238095238095238</v>
      </c>
      <c r="K13" s="64">
        <f t="shared" si="1"/>
        <v>0.46031746031746029</v>
      </c>
      <c r="L13" s="64">
        <f>IF(COUNTIF($D$15:$D$54,"&gt;0")=0,"",L12/L11)</f>
        <v>0.48809523809523808</v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ht="15.75" thickBot="1" x14ac:dyDescent="0.3">
      <c r="A15" s="81">
        <v>1</v>
      </c>
      <c r="B15" s="175"/>
      <c r="C15" s="83" t="s">
        <v>88</v>
      </c>
      <c r="D15" s="84">
        <v>3</v>
      </c>
      <c r="E15" s="85">
        <v>1</v>
      </c>
      <c r="F15" s="86">
        <v>1</v>
      </c>
      <c r="G15" s="87">
        <v>2</v>
      </c>
      <c r="H15" s="86">
        <v>1</v>
      </c>
      <c r="I15" s="88">
        <v>1</v>
      </c>
      <c r="J15" s="89">
        <v>3</v>
      </c>
      <c r="K15" s="87">
        <v>2</v>
      </c>
      <c r="L15" s="86">
        <v>4</v>
      </c>
      <c r="M15" s="23">
        <f>IF(SUM(D15)&gt;0,SUM(E15:L15),"")</f>
        <v>15</v>
      </c>
      <c r="N15" s="24" t="str">
        <f>IF(SUM(D15)&gt;0,IF(M15&gt;=$M$7,$N$7,IF(M15&gt;=$M$8,$N$8,IF(M15&gt;=$M$9,$N$9,$N$10))),"")</f>
        <v>"4"</v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ht="15.75" thickBot="1" x14ac:dyDescent="0.3">
      <c r="A16" s="90">
        <v>2</v>
      </c>
      <c r="B16" s="176"/>
      <c r="C16" s="92" t="s">
        <v>88</v>
      </c>
      <c r="D16" s="93">
        <v>3</v>
      </c>
      <c r="E16" s="94">
        <v>1</v>
      </c>
      <c r="F16" s="95">
        <v>1</v>
      </c>
      <c r="G16" s="96">
        <v>1</v>
      </c>
      <c r="H16" s="95">
        <v>1</v>
      </c>
      <c r="I16" s="97">
        <v>1</v>
      </c>
      <c r="J16" s="98">
        <v>3</v>
      </c>
      <c r="K16" s="96">
        <v>2</v>
      </c>
      <c r="L16" s="95">
        <v>3</v>
      </c>
      <c r="M16" s="27">
        <f t="shared" ref="M16:M54" si="2">IF(SUM(D16)&gt;0,SUM(E16:L16),"")</f>
        <v>13</v>
      </c>
      <c r="N16" s="28" t="str">
        <f t="shared" ref="N16:N54" si="3">IF(SUM(D16)&gt;0,IF(M16&gt;=$M$7,$N$7,IF(M16&gt;=$M$8,$N$8,IF(M16&gt;=$M$9,$N$9,$N$10))),"")</f>
        <v>"4"</v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39" si="5">IF(O16="","",IF(O16="нет",0,1))</f>
        <v/>
      </c>
    </row>
    <row r="17" spans="1:16" ht="15.75" thickBot="1" x14ac:dyDescent="0.3">
      <c r="A17" s="90">
        <v>3</v>
      </c>
      <c r="B17" s="176"/>
      <c r="C17" s="92" t="s">
        <v>88</v>
      </c>
      <c r="D17" s="93">
        <v>4</v>
      </c>
      <c r="E17" s="94">
        <v>1</v>
      </c>
      <c r="F17" s="95">
        <v>1</v>
      </c>
      <c r="G17" s="96">
        <v>2</v>
      </c>
      <c r="H17" s="95">
        <v>0</v>
      </c>
      <c r="I17" s="97">
        <v>2</v>
      </c>
      <c r="J17" s="98">
        <v>2</v>
      </c>
      <c r="K17" s="96">
        <v>0</v>
      </c>
      <c r="L17" s="95">
        <v>0</v>
      </c>
      <c r="M17" s="27">
        <f t="shared" si="2"/>
        <v>8</v>
      </c>
      <c r="N17" s="28" t="str">
        <f t="shared" si="3"/>
        <v>"3"</v>
      </c>
      <c r="O17" s="29" t="str">
        <f t="shared" si="4"/>
        <v/>
      </c>
      <c r="P17" s="30" t="str">
        <f t="shared" si="5"/>
        <v/>
      </c>
    </row>
    <row r="18" spans="1:16" ht="15.75" thickBot="1" x14ac:dyDescent="0.3">
      <c r="A18" s="90">
        <v>4</v>
      </c>
      <c r="B18" s="176"/>
      <c r="C18" s="92" t="s">
        <v>88</v>
      </c>
      <c r="D18" s="93">
        <v>4</v>
      </c>
      <c r="E18" s="94">
        <v>1</v>
      </c>
      <c r="F18" s="95">
        <v>1</v>
      </c>
      <c r="G18" s="96">
        <v>2</v>
      </c>
      <c r="H18" s="95">
        <v>0</v>
      </c>
      <c r="I18" s="97">
        <v>2</v>
      </c>
      <c r="J18" s="98">
        <v>0</v>
      </c>
      <c r="K18" s="96">
        <v>0</v>
      </c>
      <c r="L18" s="95">
        <v>0</v>
      </c>
      <c r="M18" s="27">
        <f t="shared" si="2"/>
        <v>6</v>
      </c>
      <c r="N18" s="28" t="str">
        <f t="shared" si="3"/>
        <v>"2"</v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76"/>
      <c r="C19" s="101" t="s">
        <v>88</v>
      </c>
      <c r="D19" s="102">
        <v>4</v>
      </c>
      <c r="E19" s="103">
        <v>1</v>
      </c>
      <c r="F19" s="104">
        <v>1</v>
      </c>
      <c r="G19" s="105">
        <v>2</v>
      </c>
      <c r="H19" s="104">
        <v>0</v>
      </c>
      <c r="I19" s="106">
        <v>2</v>
      </c>
      <c r="J19" s="107">
        <v>2</v>
      </c>
      <c r="K19" s="105">
        <v>0</v>
      </c>
      <c r="L19" s="104">
        <v>3</v>
      </c>
      <c r="M19" s="31">
        <f t="shared" si="2"/>
        <v>11</v>
      </c>
      <c r="N19" s="32" t="str">
        <f t="shared" si="3"/>
        <v>"3"</v>
      </c>
      <c r="O19" s="33" t="str">
        <f t="shared" si="4"/>
        <v/>
      </c>
      <c r="P19" s="34" t="str">
        <f t="shared" si="5"/>
        <v/>
      </c>
    </row>
    <row r="20" spans="1:16" ht="15.75" thickBot="1" x14ac:dyDescent="0.3">
      <c r="A20" s="108">
        <v>6</v>
      </c>
      <c r="B20" s="176"/>
      <c r="C20" s="83" t="s">
        <v>88</v>
      </c>
      <c r="D20" s="84">
        <v>2</v>
      </c>
      <c r="E20" s="85">
        <v>0</v>
      </c>
      <c r="F20" s="86">
        <v>1</v>
      </c>
      <c r="G20" s="87">
        <v>0</v>
      </c>
      <c r="H20" s="86">
        <v>2</v>
      </c>
      <c r="I20" s="88">
        <v>0</v>
      </c>
      <c r="J20" s="89">
        <v>3</v>
      </c>
      <c r="K20" s="87">
        <v>2</v>
      </c>
      <c r="L20" s="86">
        <v>0</v>
      </c>
      <c r="M20" s="35">
        <f t="shared" si="2"/>
        <v>8</v>
      </c>
      <c r="N20" s="36" t="str">
        <f t="shared" si="3"/>
        <v>"3"</v>
      </c>
      <c r="O20" s="25" t="str">
        <f t="shared" si="4"/>
        <v/>
      </c>
      <c r="P20" s="26" t="str">
        <f t="shared" si="5"/>
        <v/>
      </c>
    </row>
    <row r="21" spans="1:16" ht="15.75" thickBot="1" x14ac:dyDescent="0.3">
      <c r="A21" s="90">
        <v>7</v>
      </c>
      <c r="B21" s="176"/>
      <c r="C21" s="92" t="s">
        <v>88</v>
      </c>
      <c r="D21" s="93">
        <v>3</v>
      </c>
      <c r="E21" s="94">
        <v>1</v>
      </c>
      <c r="F21" s="95">
        <v>0</v>
      </c>
      <c r="G21" s="96">
        <v>1</v>
      </c>
      <c r="H21" s="95">
        <v>1</v>
      </c>
      <c r="I21" s="97">
        <v>1</v>
      </c>
      <c r="J21" s="98">
        <v>1</v>
      </c>
      <c r="K21" s="96">
        <v>2</v>
      </c>
      <c r="L21" s="95">
        <v>4</v>
      </c>
      <c r="M21" s="27">
        <f t="shared" si="2"/>
        <v>11</v>
      </c>
      <c r="N21" s="28" t="str">
        <f t="shared" si="3"/>
        <v>"3"</v>
      </c>
      <c r="O21" s="29" t="str">
        <f t="shared" si="4"/>
        <v/>
      </c>
      <c r="P21" s="30" t="str">
        <f t="shared" si="5"/>
        <v/>
      </c>
    </row>
    <row r="22" spans="1:16" ht="15.75" thickBot="1" x14ac:dyDescent="0.3">
      <c r="A22" s="90">
        <v>8</v>
      </c>
      <c r="B22" s="176"/>
      <c r="C22" s="92" t="s">
        <v>88</v>
      </c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ht="15.75" thickBot="1" x14ac:dyDescent="0.3">
      <c r="A23" s="90">
        <v>9</v>
      </c>
      <c r="B23" s="176"/>
      <c r="C23" s="92" t="s">
        <v>88</v>
      </c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76"/>
      <c r="C24" s="101" t="s">
        <v>88</v>
      </c>
      <c r="D24" s="102">
        <v>3</v>
      </c>
      <c r="E24" s="103">
        <v>0</v>
      </c>
      <c r="F24" s="104">
        <v>0</v>
      </c>
      <c r="G24" s="105">
        <v>0</v>
      </c>
      <c r="H24" s="104">
        <v>1</v>
      </c>
      <c r="I24" s="106">
        <v>1</v>
      </c>
      <c r="J24" s="107">
        <v>2</v>
      </c>
      <c r="K24" s="105">
        <v>3</v>
      </c>
      <c r="L24" s="104">
        <v>1</v>
      </c>
      <c r="M24" s="37">
        <f t="shared" si="2"/>
        <v>8</v>
      </c>
      <c r="N24" s="38" t="str">
        <f t="shared" si="3"/>
        <v>"3"</v>
      </c>
      <c r="O24" s="33" t="str">
        <f t="shared" si="4"/>
        <v/>
      </c>
      <c r="P24" s="34" t="str">
        <f t="shared" si="5"/>
        <v/>
      </c>
    </row>
    <row r="25" spans="1:16" ht="15.75" thickBot="1" x14ac:dyDescent="0.3">
      <c r="A25" s="81">
        <v>11</v>
      </c>
      <c r="B25" s="176"/>
      <c r="C25" s="83" t="s">
        <v>88</v>
      </c>
      <c r="D25" s="84">
        <v>2</v>
      </c>
      <c r="E25" s="85">
        <v>0</v>
      </c>
      <c r="F25" s="86">
        <v>1</v>
      </c>
      <c r="G25" s="87">
        <v>0</v>
      </c>
      <c r="H25" s="86">
        <v>2</v>
      </c>
      <c r="I25" s="88">
        <v>0</v>
      </c>
      <c r="J25" s="89">
        <v>0</v>
      </c>
      <c r="K25" s="87">
        <v>0</v>
      </c>
      <c r="L25" s="86">
        <v>2</v>
      </c>
      <c r="M25" s="23">
        <f t="shared" si="2"/>
        <v>5</v>
      </c>
      <c r="N25" s="24" t="str">
        <f t="shared" si="3"/>
        <v>"2"</v>
      </c>
      <c r="O25" s="25" t="str">
        <f t="shared" si="4"/>
        <v/>
      </c>
      <c r="P25" s="26" t="str">
        <f t="shared" si="5"/>
        <v/>
      </c>
    </row>
    <row r="26" spans="1:16" ht="15.75" thickBot="1" x14ac:dyDescent="0.3">
      <c r="A26" s="90">
        <v>12</v>
      </c>
      <c r="B26" s="176"/>
      <c r="C26" s="92" t="s">
        <v>88</v>
      </c>
      <c r="D26" s="93">
        <v>2</v>
      </c>
      <c r="E26" s="94">
        <v>0</v>
      </c>
      <c r="F26" s="95">
        <v>1</v>
      </c>
      <c r="G26" s="96">
        <v>0</v>
      </c>
      <c r="H26" s="95">
        <v>2</v>
      </c>
      <c r="I26" s="97">
        <v>0</v>
      </c>
      <c r="J26" s="98">
        <v>2</v>
      </c>
      <c r="K26" s="96">
        <v>3</v>
      </c>
      <c r="L26" s="95">
        <v>2</v>
      </c>
      <c r="M26" s="27">
        <f t="shared" si="2"/>
        <v>10</v>
      </c>
      <c r="N26" s="28" t="str">
        <f t="shared" si="3"/>
        <v>"3"</v>
      </c>
      <c r="O26" s="29" t="str">
        <f t="shared" si="4"/>
        <v/>
      </c>
      <c r="P26" s="30" t="str">
        <f t="shared" si="5"/>
        <v/>
      </c>
    </row>
    <row r="27" spans="1:16" ht="15.75" thickBot="1" x14ac:dyDescent="0.3">
      <c r="A27" s="90">
        <v>13</v>
      </c>
      <c r="B27" s="176"/>
      <c r="C27" s="92" t="s">
        <v>88</v>
      </c>
      <c r="D27" s="93">
        <v>3</v>
      </c>
      <c r="E27" s="94">
        <v>1</v>
      </c>
      <c r="F27" s="95">
        <v>0</v>
      </c>
      <c r="G27" s="96">
        <v>1</v>
      </c>
      <c r="H27" s="95">
        <v>1</v>
      </c>
      <c r="I27" s="97">
        <v>1</v>
      </c>
      <c r="J27" s="98">
        <v>1</v>
      </c>
      <c r="K27" s="96">
        <v>1</v>
      </c>
      <c r="L27" s="95">
        <v>2</v>
      </c>
      <c r="M27" s="27">
        <f t="shared" si="2"/>
        <v>8</v>
      </c>
      <c r="N27" s="28" t="str">
        <f t="shared" si="3"/>
        <v>"3"</v>
      </c>
      <c r="O27" s="29" t="str">
        <f t="shared" si="4"/>
        <v/>
      </c>
      <c r="P27" s="30" t="str">
        <f t="shared" si="5"/>
        <v/>
      </c>
    </row>
    <row r="28" spans="1:16" ht="15.75" thickBot="1" x14ac:dyDescent="0.3">
      <c r="A28" s="90">
        <v>14</v>
      </c>
      <c r="B28" s="176"/>
      <c r="C28" s="92" t="s">
        <v>88</v>
      </c>
      <c r="D28" s="93">
        <v>1</v>
      </c>
      <c r="E28" s="94">
        <v>0</v>
      </c>
      <c r="F28" s="95">
        <v>1</v>
      </c>
      <c r="G28" s="96">
        <v>2</v>
      </c>
      <c r="H28" s="95">
        <v>1</v>
      </c>
      <c r="I28" s="97"/>
      <c r="J28" s="98">
        <v>1</v>
      </c>
      <c r="K28" s="96">
        <v>1</v>
      </c>
      <c r="L28" s="95">
        <v>2</v>
      </c>
      <c r="M28" s="27">
        <f t="shared" si="2"/>
        <v>8</v>
      </c>
      <c r="N28" s="28" t="str">
        <f t="shared" si="3"/>
        <v>"3"</v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76"/>
      <c r="C29" s="101" t="s">
        <v>88</v>
      </c>
      <c r="D29" s="102">
        <v>1</v>
      </c>
      <c r="E29" s="103">
        <v>0</v>
      </c>
      <c r="F29" s="104">
        <v>1</v>
      </c>
      <c r="G29" s="105">
        <v>2</v>
      </c>
      <c r="H29" s="104">
        <v>1</v>
      </c>
      <c r="I29" s="106">
        <v>1</v>
      </c>
      <c r="J29" s="107">
        <v>1</v>
      </c>
      <c r="K29" s="105">
        <v>0</v>
      </c>
      <c r="L29" s="104">
        <v>2</v>
      </c>
      <c r="M29" s="31">
        <f t="shared" si="2"/>
        <v>8</v>
      </c>
      <c r="N29" s="32" t="str">
        <f t="shared" si="3"/>
        <v>"3"</v>
      </c>
      <c r="O29" s="33" t="str">
        <f t="shared" si="4"/>
        <v/>
      </c>
      <c r="P29" s="34" t="str">
        <f t="shared" si="5"/>
        <v/>
      </c>
    </row>
    <row r="30" spans="1:16" ht="15.75" thickBot="1" x14ac:dyDescent="0.3">
      <c r="A30" s="108">
        <v>16</v>
      </c>
      <c r="B30" s="176"/>
      <c r="C30" s="83" t="s">
        <v>88</v>
      </c>
      <c r="D30" s="84">
        <v>1</v>
      </c>
      <c r="E30" s="85">
        <v>1</v>
      </c>
      <c r="F30" s="86">
        <v>1</v>
      </c>
      <c r="G30" s="87">
        <v>2</v>
      </c>
      <c r="H30" s="86">
        <v>1</v>
      </c>
      <c r="I30" s="88">
        <v>1</v>
      </c>
      <c r="J30" s="89">
        <v>3</v>
      </c>
      <c r="K30" s="87">
        <v>3</v>
      </c>
      <c r="L30" s="86">
        <v>2</v>
      </c>
      <c r="M30" s="35">
        <f t="shared" si="2"/>
        <v>14</v>
      </c>
      <c r="N30" s="36" t="str">
        <f t="shared" si="3"/>
        <v>"4"</v>
      </c>
      <c r="O30" s="25" t="str">
        <f t="shared" si="4"/>
        <v/>
      </c>
      <c r="P30" s="26" t="str">
        <f t="shared" si="5"/>
        <v/>
      </c>
    </row>
    <row r="31" spans="1:16" ht="15.75" thickBot="1" x14ac:dyDescent="0.3">
      <c r="A31" s="90">
        <v>17</v>
      </c>
      <c r="B31" s="176"/>
      <c r="C31" s="92" t="s">
        <v>88</v>
      </c>
      <c r="D31" s="93">
        <v>2</v>
      </c>
      <c r="E31" s="94">
        <v>0</v>
      </c>
      <c r="F31" s="95">
        <v>1</v>
      </c>
      <c r="G31" s="96">
        <v>0</v>
      </c>
      <c r="H31" s="95">
        <v>2</v>
      </c>
      <c r="I31" s="97">
        <v>0</v>
      </c>
      <c r="J31" s="98">
        <v>2</v>
      </c>
      <c r="K31" s="96">
        <v>1</v>
      </c>
      <c r="L31" s="95">
        <v>2</v>
      </c>
      <c r="M31" s="27">
        <f t="shared" si="2"/>
        <v>8</v>
      </c>
      <c r="N31" s="28" t="str">
        <f t="shared" si="3"/>
        <v>"3"</v>
      </c>
      <c r="O31" s="29" t="str">
        <f t="shared" si="4"/>
        <v/>
      </c>
      <c r="P31" s="30" t="str">
        <f t="shared" si="5"/>
        <v/>
      </c>
    </row>
    <row r="32" spans="1:16" ht="15.75" thickBot="1" x14ac:dyDescent="0.3">
      <c r="A32" s="90">
        <v>18</v>
      </c>
      <c r="B32" s="176"/>
      <c r="C32" s="92" t="s">
        <v>88</v>
      </c>
      <c r="D32" s="93">
        <v>1</v>
      </c>
      <c r="E32" s="94">
        <v>1</v>
      </c>
      <c r="F32" s="95">
        <v>1</v>
      </c>
      <c r="G32" s="96">
        <v>2</v>
      </c>
      <c r="H32" s="95">
        <v>1</v>
      </c>
      <c r="I32" s="97">
        <v>1</v>
      </c>
      <c r="J32" s="98">
        <v>3</v>
      </c>
      <c r="K32" s="96">
        <v>2</v>
      </c>
      <c r="L32" s="95">
        <v>2</v>
      </c>
      <c r="M32" s="27">
        <f t="shared" si="2"/>
        <v>13</v>
      </c>
      <c r="N32" s="28" t="str">
        <f t="shared" si="3"/>
        <v>"4"</v>
      </c>
      <c r="O32" s="29" t="str">
        <f t="shared" si="4"/>
        <v/>
      </c>
      <c r="P32" s="30" t="str">
        <f t="shared" si="5"/>
        <v/>
      </c>
    </row>
    <row r="33" spans="1:16" ht="15.75" thickBot="1" x14ac:dyDescent="0.3">
      <c r="A33" s="90">
        <v>19</v>
      </c>
      <c r="B33" s="176"/>
      <c r="C33" s="92" t="s">
        <v>88</v>
      </c>
      <c r="D33" s="93">
        <v>3</v>
      </c>
      <c r="E33" s="94">
        <v>1</v>
      </c>
      <c r="F33" s="95">
        <v>1</v>
      </c>
      <c r="G33" s="96">
        <v>0</v>
      </c>
      <c r="H33" s="95">
        <v>0</v>
      </c>
      <c r="I33" s="97">
        <v>1</v>
      </c>
      <c r="J33" s="98">
        <v>2</v>
      </c>
      <c r="K33" s="96">
        <v>0</v>
      </c>
      <c r="L33" s="95">
        <v>3</v>
      </c>
      <c r="M33" s="27">
        <f t="shared" si="2"/>
        <v>8</v>
      </c>
      <c r="N33" s="28" t="str">
        <f t="shared" si="3"/>
        <v>"3"</v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76"/>
      <c r="C34" s="101" t="s">
        <v>88</v>
      </c>
      <c r="D34" s="102">
        <v>4</v>
      </c>
      <c r="E34" s="103">
        <v>1</v>
      </c>
      <c r="F34" s="104">
        <v>1</v>
      </c>
      <c r="G34" s="105">
        <v>2</v>
      </c>
      <c r="H34" s="104">
        <v>0</v>
      </c>
      <c r="I34" s="106">
        <v>2</v>
      </c>
      <c r="J34" s="107">
        <v>2</v>
      </c>
      <c r="K34" s="105">
        <v>1</v>
      </c>
      <c r="L34" s="104">
        <v>2</v>
      </c>
      <c r="M34" s="37">
        <f t="shared" si="2"/>
        <v>11</v>
      </c>
      <c r="N34" s="38" t="str">
        <f t="shared" si="3"/>
        <v>"3"</v>
      </c>
      <c r="O34" s="33" t="str">
        <f t="shared" si="4"/>
        <v/>
      </c>
      <c r="P34" s="34" t="str">
        <f t="shared" si="5"/>
        <v/>
      </c>
    </row>
    <row r="35" spans="1:16" ht="15.75" thickBot="1" x14ac:dyDescent="0.3">
      <c r="A35" s="81">
        <v>21</v>
      </c>
      <c r="B35" s="176"/>
      <c r="C35" s="83" t="s">
        <v>88</v>
      </c>
      <c r="D35" s="84">
        <v>1</v>
      </c>
      <c r="E35" s="85">
        <v>1</v>
      </c>
      <c r="F35" s="86">
        <v>1</v>
      </c>
      <c r="G35" s="87">
        <v>2</v>
      </c>
      <c r="H35" s="86">
        <v>1</v>
      </c>
      <c r="I35" s="88">
        <v>1</v>
      </c>
      <c r="J35" s="89">
        <v>2</v>
      </c>
      <c r="K35" s="87">
        <v>3</v>
      </c>
      <c r="L35" s="86">
        <v>2</v>
      </c>
      <c r="M35" s="23">
        <f t="shared" si="2"/>
        <v>13</v>
      </c>
      <c r="N35" s="24" t="str">
        <f t="shared" si="3"/>
        <v>"4"</v>
      </c>
      <c r="O35" s="25" t="str">
        <f t="shared" si="4"/>
        <v/>
      </c>
      <c r="P35" s="26" t="str">
        <f t="shared" si="5"/>
        <v/>
      </c>
    </row>
    <row r="36" spans="1:16" ht="15.75" thickBot="1" x14ac:dyDescent="0.3">
      <c r="A36" s="90">
        <v>22</v>
      </c>
      <c r="B36" s="176"/>
      <c r="C36" s="92" t="s">
        <v>88</v>
      </c>
      <c r="D36" s="93">
        <v>2</v>
      </c>
      <c r="E36" s="94">
        <v>0</v>
      </c>
      <c r="F36" s="95">
        <v>1</v>
      </c>
      <c r="G36" s="96">
        <v>0</v>
      </c>
      <c r="H36" s="95">
        <v>2</v>
      </c>
      <c r="I36" s="97">
        <v>0</v>
      </c>
      <c r="J36" s="98">
        <v>2</v>
      </c>
      <c r="K36" s="96">
        <v>0</v>
      </c>
      <c r="L36" s="95">
        <v>1</v>
      </c>
      <c r="M36" s="27">
        <f t="shared" si="2"/>
        <v>6</v>
      </c>
      <c r="N36" s="28" t="str">
        <f t="shared" si="3"/>
        <v>"2"</v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 t="s">
        <v>88</v>
      </c>
      <c r="D37" s="93">
        <v>2</v>
      </c>
      <c r="E37" s="94">
        <v>0</v>
      </c>
      <c r="F37" s="95">
        <v>1</v>
      </c>
      <c r="G37" s="96">
        <v>0</v>
      </c>
      <c r="H37" s="95">
        <v>2</v>
      </c>
      <c r="I37" s="97">
        <v>0</v>
      </c>
      <c r="J37" s="98">
        <v>1</v>
      </c>
      <c r="K37" s="96">
        <v>3</v>
      </c>
      <c r="L37" s="95">
        <v>2</v>
      </c>
      <c r="M37" s="27">
        <f t="shared" si="2"/>
        <v>9</v>
      </c>
      <c r="N37" s="28" t="str">
        <f t="shared" si="3"/>
        <v>"3"</v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ref="P40:P54" si="6">IF(O40="","",IF(O40="нет",0,1))</f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6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6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6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6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6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6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6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6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6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6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6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6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6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6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74" priority="11" stopIfTrue="1">
      <formula>E15&gt;E$11</formula>
    </cfRule>
  </conditionalFormatting>
  <conditionalFormatting sqref="D6 E5 K1 M1">
    <cfRule type="containsBlanks" dxfId="73" priority="6" stopIfTrue="1">
      <formula>LEN(TRIM(D1))=0</formula>
    </cfRule>
  </conditionalFormatting>
  <conditionalFormatting sqref="C15:C54">
    <cfRule type="expression" dxfId="72" priority="247">
      <formula>AND(SUM($D15:$L15)&lt;&gt;0,$C15="")</formula>
    </cfRule>
  </conditionalFormatting>
  <conditionalFormatting sqref="D15:L54">
    <cfRule type="expression" dxfId="71" priority="248" stopIfTrue="1">
      <formula>AND($B15&lt;&gt;"",$C15="да",$D15="")</formula>
    </cfRule>
    <cfRule type="expression" dxfId="70" priority="249" stopIfTrue="1">
      <formula>AND(SUM($D15)=0,COUNTA($E15:$L15)&gt;0)</formula>
    </cfRule>
  </conditionalFormatting>
  <dataValidations count="5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allowBlank="1" showInputMessage="1" showErrorMessage="1" prompt="Укажите наименование образовательной организации, например, СОШ №3" sqref="M1"/>
    <dataValidation allowBlank="1" prompt="Укажите класс с литерой (если есть)" sqref="K1"/>
    <dataValidation type="whole" allowBlank="1" showInputMessage="1" showErrorMessage="1" sqref="E15:L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P59"/>
  <sheetViews>
    <sheetView tabSelected="1"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69" priority="2" stopIfTrue="1">
      <formula>E15&gt;E$11</formula>
    </cfRule>
  </conditionalFormatting>
  <conditionalFormatting sqref="D6 E5 K1 M1">
    <cfRule type="containsBlanks" dxfId="68" priority="1" stopIfTrue="1">
      <formula>LEN(TRIM(D1))=0</formula>
    </cfRule>
  </conditionalFormatting>
  <conditionalFormatting sqref="C15:C54">
    <cfRule type="expression" dxfId="67" priority="3">
      <formula>AND(SUM($D15:$L15)&lt;&gt;0,$C15="")</formula>
    </cfRule>
  </conditionalFormatting>
  <conditionalFormatting sqref="D15:L54">
    <cfRule type="expression" dxfId="66" priority="4" stopIfTrue="1">
      <formula>AND($B15&lt;&gt;"",$C15="да",$D15="")</formula>
    </cfRule>
    <cfRule type="expression" dxfId="65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64" priority="2" stopIfTrue="1">
      <formula>E15&gt;E$11</formula>
    </cfRule>
  </conditionalFormatting>
  <conditionalFormatting sqref="D6 E5 K1 M1">
    <cfRule type="containsBlanks" dxfId="63" priority="1" stopIfTrue="1">
      <formula>LEN(TRIM(D1))=0</formula>
    </cfRule>
  </conditionalFormatting>
  <conditionalFormatting sqref="C15:C54">
    <cfRule type="expression" dxfId="62" priority="3">
      <formula>AND(SUM($D15:$L15)&lt;&gt;0,$C15="")</formula>
    </cfRule>
  </conditionalFormatting>
  <conditionalFormatting sqref="D15:L54">
    <cfRule type="expression" dxfId="61" priority="4" stopIfTrue="1">
      <formula>AND($B15&lt;&gt;"",$C15="да",$D15="")</formula>
    </cfRule>
    <cfRule type="expression" dxfId="60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59" priority="2" stopIfTrue="1">
      <formula>E15&gt;E$11</formula>
    </cfRule>
  </conditionalFormatting>
  <conditionalFormatting sqref="D6 E5 K1 M1">
    <cfRule type="containsBlanks" dxfId="58" priority="1" stopIfTrue="1">
      <formula>LEN(TRIM(D1))=0</formula>
    </cfRule>
  </conditionalFormatting>
  <conditionalFormatting sqref="C15:C54">
    <cfRule type="expression" dxfId="57" priority="3">
      <formula>AND(SUM($D15:$L15)&lt;&gt;0,$C15="")</formula>
    </cfRule>
  </conditionalFormatting>
  <conditionalFormatting sqref="D15:L54">
    <cfRule type="expression" dxfId="56" priority="4" stopIfTrue="1">
      <formula>AND($B15&lt;&gt;"",$C15="да",$D15="")</formula>
    </cfRule>
    <cfRule type="expression" dxfId="55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54" priority="2" stopIfTrue="1">
      <formula>E15&gt;E$11</formula>
    </cfRule>
  </conditionalFormatting>
  <conditionalFormatting sqref="D6 E5 K1 M1">
    <cfRule type="containsBlanks" dxfId="53" priority="1" stopIfTrue="1">
      <formula>LEN(TRIM(D1))=0</formula>
    </cfRule>
  </conditionalFormatting>
  <conditionalFormatting sqref="C15:C54">
    <cfRule type="expression" dxfId="52" priority="3">
      <formula>AND(SUM($D15:$L15)&lt;&gt;0,$C15="")</formula>
    </cfRule>
  </conditionalFormatting>
  <conditionalFormatting sqref="D15:L54">
    <cfRule type="expression" dxfId="51" priority="4" stopIfTrue="1">
      <formula>AND($B15&lt;&gt;"",$C15="да",$D15="")</formula>
    </cfRule>
    <cfRule type="expression" dxfId="50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49" priority="2" stopIfTrue="1">
      <formula>E15&gt;E$11</formula>
    </cfRule>
  </conditionalFormatting>
  <conditionalFormatting sqref="D6 E5 K1 M1">
    <cfRule type="containsBlanks" dxfId="48" priority="1" stopIfTrue="1">
      <formula>LEN(TRIM(D1))=0</formula>
    </cfRule>
  </conditionalFormatting>
  <conditionalFormatting sqref="C15:C54">
    <cfRule type="expression" dxfId="47" priority="3">
      <formula>AND(SUM($D15:$L15)&lt;&gt;0,$C15="")</formula>
    </cfRule>
  </conditionalFormatting>
  <conditionalFormatting sqref="D15:L54">
    <cfRule type="expression" dxfId="46" priority="4" stopIfTrue="1">
      <formula>AND($B15&lt;&gt;"",$C15="да",$D15="")</formula>
    </cfRule>
    <cfRule type="expression" dxfId="45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44" priority="2" stopIfTrue="1">
      <formula>E15&gt;E$11</formula>
    </cfRule>
  </conditionalFormatting>
  <conditionalFormatting sqref="D6 E5 K1 M1">
    <cfRule type="containsBlanks" dxfId="43" priority="1" stopIfTrue="1">
      <formula>LEN(TRIM(D1))=0</formula>
    </cfRule>
  </conditionalFormatting>
  <conditionalFormatting sqref="C15:C54">
    <cfRule type="expression" dxfId="42" priority="3">
      <formula>AND(SUM($D15:$L15)&lt;&gt;0,$C15="")</formula>
    </cfRule>
  </conditionalFormatting>
  <conditionalFormatting sqref="D15:L54">
    <cfRule type="expression" dxfId="41" priority="4" stopIfTrue="1">
      <formula>AND($B15&lt;&gt;"",$C15="да",$D15="")</formula>
    </cfRule>
    <cfRule type="expression" dxfId="40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pageSetUpPr fitToPage="1"/>
  </sheetPr>
  <dimension ref="A1:P59"/>
  <sheetViews>
    <sheetView view="pageBreakPreview" zoomScale="90" zoomScaleNormal="100" zoomScaleSheetLayoutView="90" workbookViewId="0">
      <selection activeCell="M7" sqref="M7:M10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9" t="s">
        <v>152</v>
      </c>
      <c r="K1" s="111"/>
      <c r="L1" s="40" t="s">
        <v>16</v>
      </c>
      <c r="M1" s="112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151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24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109</v>
      </c>
    </row>
    <row r="5" spans="1:16" x14ac:dyDescent="0.25">
      <c r="A5" s="56"/>
      <c r="B5" s="56"/>
      <c r="C5" s="56"/>
      <c r="D5" s="42" t="s">
        <v>108</v>
      </c>
      <c r="E5" s="110"/>
      <c r="F5" s="43"/>
      <c r="G5" s="43"/>
      <c r="H5" s="43"/>
      <c r="I5" s="40"/>
      <c r="J5" s="40"/>
      <c r="K5" s="40"/>
      <c r="L5" s="40"/>
      <c r="M5" s="11" t="s">
        <v>14</v>
      </c>
      <c r="N5" s="11" t="s">
        <v>99</v>
      </c>
      <c r="P5" s="9" t="s">
        <v>110</v>
      </c>
    </row>
    <row r="6" spans="1:16" x14ac:dyDescent="0.25">
      <c r="A6" s="12"/>
      <c r="B6" s="71" t="s">
        <v>8</v>
      </c>
      <c r="D6" s="110"/>
      <c r="E6" s="10"/>
      <c r="F6" s="10"/>
      <c r="M6" s="13"/>
      <c r="N6" s="13"/>
      <c r="P6" s="9" t="s">
        <v>111</v>
      </c>
    </row>
    <row r="7" spans="1:16" x14ac:dyDescent="0.25">
      <c r="A7" s="14"/>
      <c r="B7" s="9" t="s">
        <v>11</v>
      </c>
      <c r="M7" s="131">
        <v>17</v>
      </c>
      <c r="N7" s="13" t="s">
        <v>100</v>
      </c>
      <c r="P7" s="9" t="s">
        <v>112</v>
      </c>
    </row>
    <row r="8" spans="1:16" x14ac:dyDescent="0.25">
      <c r="A8" s="14"/>
      <c r="B8" s="9" t="s">
        <v>15</v>
      </c>
      <c r="M8" s="131">
        <v>13</v>
      </c>
      <c r="N8" s="13" t="s">
        <v>101</v>
      </c>
      <c r="P8" s="9" t="s">
        <v>113</v>
      </c>
    </row>
    <row r="9" spans="1:16" x14ac:dyDescent="0.25">
      <c r="A9" s="14"/>
      <c r="B9" s="16" t="s">
        <v>12</v>
      </c>
      <c r="M9" s="131">
        <v>8</v>
      </c>
      <c r="N9" s="13" t="s">
        <v>102</v>
      </c>
      <c r="P9" s="9" t="s">
        <v>114</v>
      </c>
    </row>
    <row r="10" spans="1:16" x14ac:dyDescent="0.25">
      <c r="A10" s="14"/>
      <c r="B10" s="9" t="s">
        <v>83</v>
      </c>
      <c r="M10" s="15">
        <v>0</v>
      </c>
      <c r="N10" s="13" t="s">
        <v>103</v>
      </c>
      <c r="O10" s="17"/>
      <c r="P10" s="17"/>
    </row>
    <row r="11" spans="1:16" x14ac:dyDescent="0.25">
      <c r="A11" s="12"/>
      <c r="B11" s="13"/>
      <c r="C11" s="13"/>
      <c r="D11" s="11" t="s">
        <v>13</v>
      </c>
      <c r="E11" s="62">
        <v>1</v>
      </c>
      <c r="F11" s="62">
        <v>1</v>
      </c>
      <c r="G11" s="62">
        <v>2</v>
      </c>
      <c r="H11" s="62">
        <v>2</v>
      </c>
      <c r="I11" s="62">
        <v>2</v>
      </c>
      <c r="J11" s="62">
        <v>4</v>
      </c>
      <c r="K11" s="62">
        <v>3</v>
      </c>
      <c r="L11" s="62">
        <v>4</v>
      </c>
      <c r="O11" s="17"/>
      <c r="P11" s="18" t="s">
        <v>17</v>
      </c>
    </row>
    <row r="12" spans="1:16" x14ac:dyDescent="0.25">
      <c r="A12" s="12"/>
      <c r="B12" s="13"/>
      <c r="C12" s="13"/>
      <c r="D12" s="11" t="s">
        <v>116</v>
      </c>
      <c r="E12" s="63" t="str">
        <f t="shared" ref="E12:L12" si="0">IF(COUNTIF($D$15:$D$54,"&gt;0")=0,"",SUMIFS(E$15:E$54,$D$15:$D$54,"&gt;0")/COUNTIF($D$15:$D$54,"&gt;0"))</f>
        <v/>
      </c>
      <c r="F12" s="63" t="str">
        <f t="shared" si="0"/>
        <v/>
      </c>
      <c r="G12" s="63" t="str">
        <f t="shared" si="0"/>
        <v/>
      </c>
      <c r="H12" s="63" t="str">
        <f t="shared" si="0"/>
        <v/>
      </c>
      <c r="I12" s="63" t="str">
        <f t="shared" si="0"/>
        <v/>
      </c>
      <c r="J12" s="63" t="str">
        <f t="shared" si="0"/>
        <v/>
      </c>
      <c r="K12" s="63" t="str">
        <f t="shared" si="0"/>
        <v/>
      </c>
      <c r="L12" s="63" t="str">
        <f t="shared" si="0"/>
        <v/>
      </c>
      <c r="O12" s="17"/>
      <c r="P12" s="18"/>
    </row>
    <row r="13" spans="1:16" ht="15.75" thickBot="1" x14ac:dyDescent="0.3">
      <c r="A13" s="12"/>
      <c r="B13" s="65"/>
      <c r="C13" s="65"/>
      <c r="D13" s="66" t="s">
        <v>117</v>
      </c>
      <c r="E13" s="64" t="str">
        <f>IF(COUNTIF($D$15:$D$54,"&gt;0")=0,"",E12/E11)</f>
        <v/>
      </c>
      <c r="F13" s="64" t="str">
        <f t="shared" ref="F13:K13" si="1">IF(COUNTIF($D$15:$D$54,"&gt;0")=0,"",F12/F11)</f>
        <v/>
      </c>
      <c r="G13" s="64" t="str">
        <f t="shared" si="1"/>
        <v/>
      </c>
      <c r="H13" s="64" t="str">
        <f t="shared" si="1"/>
        <v/>
      </c>
      <c r="I13" s="64" t="str">
        <f t="shared" si="1"/>
        <v/>
      </c>
      <c r="J13" s="64" t="str">
        <f t="shared" si="1"/>
        <v/>
      </c>
      <c r="K13" s="64" t="str">
        <f t="shared" si="1"/>
        <v/>
      </c>
      <c r="L13" s="64" t="str">
        <f>IF(COUNTIF($D$15:$D$54,"&gt;0")=0,"",L12/L11)</f>
        <v/>
      </c>
      <c r="O13" s="17"/>
      <c r="P13" s="18"/>
    </row>
    <row r="14" spans="1:16" ht="60.75" thickBot="1" x14ac:dyDescent="0.3">
      <c r="A14" s="67" t="s">
        <v>1</v>
      </c>
      <c r="B14" s="68" t="s">
        <v>2</v>
      </c>
      <c r="C14" s="69" t="s">
        <v>10</v>
      </c>
      <c r="D14" s="70" t="s">
        <v>3</v>
      </c>
      <c r="E14" s="57">
        <v>1</v>
      </c>
      <c r="F14" s="58">
        <v>2</v>
      </c>
      <c r="G14" s="59">
        <v>3</v>
      </c>
      <c r="H14" s="58">
        <v>4</v>
      </c>
      <c r="I14" s="60">
        <v>5</v>
      </c>
      <c r="J14" s="61">
        <v>6</v>
      </c>
      <c r="K14" s="59">
        <v>7</v>
      </c>
      <c r="L14" s="58">
        <v>8</v>
      </c>
      <c r="M14" s="19" t="s">
        <v>4</v>
      </c>
      <c r="N14" s="20" t="str">
        <f>N5</f>
        <v>Оценка</v>
      </c>
      <c r="O14" s="21" t="s">
        <v>93</v>
      </c>
      <c r="P14" s="22" t="s">
        <v>92</v>
      </c>
    </row>
    <row r="15" spans="1:16" x14ac:dyDescent="0.25">
      <c r="A15" s="81">
        <v>1</v>
      </c>
      <c r="B15" s="82"/>
      <c r="C15" s="83"/>
      <c r="D15" s="84"/>
      <c r="E15" s="85"/>
      <c r="F15" s="86"/>
      <c r="G15" s="87"/>
      <c r="H15" s="86"/>
      <c r="I15" s="88"/>
      <c r="J15" s="89"/>
      <c r="K15" s="87"/>
      <c r="L15" s="86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IF(B15="","",IF(AND(SUM($D15)=0,COUNTA($E15:$L15)&gt;0),$D$57,IF(OR(E15&gt;E$11,F15&gt;F$11,G15&gt;G$11,H15&gt;H$11,I15&gt;I$11,J15&gt;J$11,K15&gt;K$11,L15&gt;L$11),$D$58,IF(AND($D15="",$C15="да"),$D$59,"нет"))))</f>
        <v/>
      </c>
      <c r="P15" s="26" t="str">
        <f>IF(O15="","",IF(O15="нет",0,1))</f>
        <v/>
      </c>
    </row>
    <row r="16" spans="1:16" x14ac:dyDescent="0.25">
      <c r="A16" s="90">
        <v>2</v>
      </c>
      <c r="B16" s="91"/>
      <c r="C16" s="92"/>
      <c r="D16" s="93"/>
      <c r="E16" s="94"/>
      <c r="F16" s="95"/>
      <c r="G16" s="96"/>
      <c r="H16" s="95"/>
      <c r="I16" s="97"/>
      <c r="J16" s="98"/>
      <c r="K16" s="96"/>
      <c r="L16" s="95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IF(B16="","",IF(AND(SUM($D16)=0,COUNTA($E16:$L16)&gt;0),$D$57,IF(OR(E16&gt;E$11,F16&gt;F$11,G16&gt;G$11,H16&gt;H$11,I16&gt;I$11,J16&gt;J$11,K16&gt;K$11,L16&gt;L$11),$D$58,IF(AND($D16="",$C16="да"),$D$59,"нет"))))</f>
        <v/>
      </c>
      <c r="P16" s="30" t="str">
        <f t="shared" ref="P16:P54" si="5">IF(O16="","",IF(O16="нет",0,1))</f>
        <v/>
      </c>
    </row>
    <row r="17" spans="1:16" x14ac:dyDescent="0.25">
      <c r="A17" s="90">
        <v>3</v>
      </c>
      <c r="B17" s="91"/>
      <c r="C17" s="92"/>
      <c r="D17" s="93"/>
      <c r="E17" s="94"/>
      <c r="F17" s="95"/>
      <c r="G17" s="96"/>
      <c r="H17" s="95"/>
      <c r="I17" s="97"/>
      <c r="J17" s="98"/>
      <c r="K17" s="96"/>
      <c r="L17" s="95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90">
        <v>4</v>
      </c>
      <c r="B18" s="91"/>
      <c r="C18" s="92"/>
      <c r="D18" s="93"/>
      <c r="E18" s="94"/>
      <c r="F18" s="95"/>
      <c r="G18" s="96"/>
      <c r="H18" s="95"/>
      <c r="I18" s="97"/>
      <c r="J18" s="98"/>
      <c r="K18" s="96"/>
      <c r="L18" s="95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9">
        <v>5</v>
      </c>
      <c r="B19" s="100"/>
      <c r="C19" s="101"/>
      <c r="D19" s="102"/>
      <c r="E19" s="103"/>
      <c r="F19" s="104"/>
      <c r="G19" s="105"/>
      <c r="H19" s="104"/>
      <c r="I19" s="106"/>
      <c r="J19" s="107"/>
      <c r="K19" s="105"/>
      <c r="L19" s="104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8">
        <v>6</v>
      </c>
      <c r="B20" s="82"/>
      <c r="C20" s="83"/>
      <c r="D20" s="84"/>
      <c r="E20" s="85"/>
      <c r="F20" s="86"/>
      <c r="G20" s="87"/>
      <c r="H20" s="86"/>
      <c r="I20" s="88"/>
      <c r="J20" s="89"/>
      <c r="K20" s="87"/>
      <c r="L20" s="86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90">
        <v>7</v>
      </c>
      <c r="B21" s="91"/>
      <c r="C21" s="92"/>
      <c r="D21" s="93"/>
      <c r="E21" s="94"/>
      <c r="F21" s="95"/>
      <c r="G21" s="96"/>
      <c r="H21" s="95"/>
      <c r="I21" s="97"/>
      <c r="J21" s="98"/>
      <c r="K21" s="96"/>
      <c r="L21" s="95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90">
        <v>8</v>
      </c>
      <c r="B22" s="91"/>
      <c r="C22" s="92"/>
      <c r="D22" s="93"/>
      <c r="E22" s="94"/>
      <c r="F22" s="95"/>
      <c r="G22" s="96"/>
      <c r="H22" s="95"/>
      <c r="I22" s="97"/>
      <c r="J22" s="98"/>
      <c r="K22" s="96"/>
      <c r="L22" s="95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90">
        <v>9</v>
      </c>
      <c r="B23" s="91"/>
      <c r="C23" s="92"/>
      <c r="D23" s="93"/>
      <c r="E23" s="94"/>
      <c r="F23" s="95"/>
      <c r="G23" s="96"/>
      <c r="H23" s="95"/>
      <c r="I23" s="97"/>
      <c r="J23" s="98"/>
      <c r="K23" s="96"/>
      <c r="L23" s="95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9">
        <v>10</v>
      </c>
      <c r="B24" s="100"/>
      <c r="C24" s="101"/>
      <c r="D24" s="102"/>
      <c r="E24" s="103"/>
      <c r="F24" s="104"/>
      <c r="G24" s="105"/>
      <c r="H24" s="104"/>
      <c r="I24" s="106"/>
      <c r="J24" s="107"/>
      <c r="K24" s="105"/>
      <c r="L24" s="104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1">
        <v>11</v>
      </c>
      <c r="B25" s="82"/>
      <c r="C25" s="83"/>
      <c r="D25" s="84"/>
      <c r="E25" s="85"/>
      <c r="F25" s="86"/>
      <c r="G25" s="87"/>
      <c r="H25" s="86"/>
      <c r="I25" s="88"/>
      <c r="J25" s="89"/>
      <c r="K25" s="87"/>
      <c r="L25" s="86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90">
        <v>12</v>
      </c>
      <c r="B26" s="91"/>
      <c r="C26" s="92"/>
      <c r="D26" s="93"/>
      <c r="E26" s="94"/>
      <c r="F26" s="95"/>
      <c r="G26" s="96"/>
      <c r="H26" s="95"/>
      <c r="I26" s="97"/>
      <c r="J26" s="98"/>
      <c r="K26" s="96"/>
      <c r="L26" s="95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90">
        <v>13</v>
      </c>
      <c r="B27" s="91"/>
      <c r="C27" s="92"/>
      <c r="D27" s="93"/>
      <c r="E27" s="94"/>
      <c r="F27" s="95"/>
      <c r="G27" s="96"/>
      <c r="H27" s="95"/>
      <c r="I27" s="97"/>
      <c r="J27" s="98"/>
      <c r="K27" s="96"/>
      <c r="L27" s="95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90">
        <v>14</v>
      </c>
      <c r="B28" s="91"/>
      <c r="C28" s="92"/>
      <c r="D28" s="93"/>
      <c r="E28" s="94"/>
      <c r="F28" s="95"/>
      <c r="G28" s="96"/>
      <c r="H28" s="95"/>
      <c r="I28" s="97"/>
      <c r="J28" s="98"/>
      <c r="K28" s="96"/>
      <c r="L28" s="95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9">
        <v>15</v>
      </c>
      <c r="B29" s="100"/>
      <c r="C29" s="101"/>
      <c r="D29" s="102"/>
      <c r="E29" s="103"/>
      <c r="F29" s="104"/>
      <c r="G29" s="105"/>
      <c r="H29" s="104"/>
      <c r="I29" s="106"/>
      <c r="J29" s="107"/>
      <c r="K29" s="105"/>
      <c r="L29" s="104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8">
        <v>16</v>
      </c>
      <c r="B30" s="82"/>
      <c r="C30" s="83"/>
      <c r="D30" s="84"/>
      <c r="E30" s="85"/>
      <c r="F30" s="86"/>
      <c r="G30" s="87"/>
      <c r="H30" s="86"/>
      <c r="I30" s="88"/>
      <c r="J30" s="89"/>
      <c r="K30" s="87"/>
      <c r="L30" s="86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90">
        <v>17</v>
      </c>
      <c r="B31" s="91"/>
      <c r="C31" s="92"/>
      <c r="D31" s="93"/>
      <c r="E31" s="94"/>
      <c r="F31" s="95"/>
      <c r="G31" s="96"/>
      <c r="H31" s="95"/>
      <c r="I31" s="97"/>
      <c r="J31" s="98"/>
      <c r="K31" s="96"/>
      <c r="L31" s="95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90">
        <v>18</v>
      </c>
      <c r="B32" s="91"/>
      <c r="C32" s="92"/>
      <c r="D32" s="93"/>
      <c r="E32" s="94"/>
      <c r="F32" s="95"/>
      <c r="G32" s="96"/>
      <c r="H32" s="95"/>
      <c r="I32" s="97"/>
      <c r="J32" s="98"/>
      <c r="K32" s="96"/>
      <c r="L32" s="95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90">
        <v>19</v>
      </c>
      <c r="B33" s="91"/>
      <c r="C33" s="92"/>
      <c r="D33" s="93"/>
      <c r="E33" s="94"/>
      <c r="F33" s="95"/>
      <c r="G33" s="96"/>
      <c r="H33" s="95"/>
      <c r="I33" s="97"/>
      <c r="J33" s="98"/>
      <c r="K33" s="96"/>
      <c r="L33" s="95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9">
        <v>20</v>
      </c>
      <c r="B34" s="100"/>
      <c r="C34" s="101"/>
      <c r="D34" s="102"/>
      <c r="E34" s="103"/>
      <c r="F34" s="104"/>
      <c r="G34" s="105"/>
      <c r="H34" s="104"/>
      <c r="I34" s="106"/>
      <c r="J34" s="107"/>
      <c r="K34" s="105"/>
      <c r="L34" s="104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1">
        <v>21</v>
      </c>
      <c r="B35" s="82"/>
      <c r="C35" s="83"/>
      <c r="D35" s="84"/>
      <c r="E35" s="85"/>
      <c r="F35" s="86"/>
      <c r="G35" s="87"/>
      <c r="H35" s="86"/>
      <c r="I35" s="88"/>
      <c r="J35" s="89"/>
      <c r="K35" s="87"/>
      <c r="L35" s="86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90">
        <v>22</v>
      </c>
      <c r="B36" s="91"/>
      <c r="C36" s="92"/>
      <c r="D36" s="93"/>
      <c r="E36" s="94"/>
      <c r="F36" s="95"/>
      <c r="G36" s="96"/>
      <c r="H36" s="95"/>
      <c r="I36" s="97"/>
      <c r="J36" s="98"/>
      <c r="K36" s="96"/>
      <c r="L36" s="95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90">
        <v>23</v>
      </c>
      <c r="B37" s="91"/>
      <c r="C37" s="92"/>
      <c r="D37" s="93"/>
      <c r="E37" s="94"/>
      <c r="F37" s="95"/>
      <c r="G37" s="96"/>
      <c r="H37" s="95"/>
      <c r="I37" s="97"/>
      <c r="J37" s="98"/>
      <c r="K37" s="96"/>
      <c r="L37" s="95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90">
        <v>24</v>
      </c>
      <c r="B38" s="91"/>
      <c r="C38" s="92"/>
      <c r="D38" s="93"/>
      <c r="E38" s="94"/>
      <c r="F38" s="95"/>
      <c r="G38" s="96"/>
      <c r="H38" s="95"/>
      <c r="I38" s="97"/>
      <c r="J38" s="98"/>
      <c r="K38" s="96"/>
      <c r="L38" s="95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9">
        <v>25</v>
      </c>
      <c r="B39" s="100"/>
      <c r="C39" s="101"/>
      <c r="D39" s="102"/>
      <c r="E39" s="103"/>
      <c r="F39" s="104"/>
      <c r="G39" s="105"/>
      <c r="H39" s="104"/>
      <c r="I39" s="106"/>
      <c r="J39" s="107"/>
      <c r="K39" s="105"/>
      <c r="L39" s="104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1">
        <v>26</v>
      </c>
      <c r="B40" s="82"/>
      <c r="C40" s="83"/>
      <c r="D40" s="84"/>
      <c r="E40" s="85"/>
      <c r="F40" s="86"/>
      <c r="G40" s="87"/>
      <c r="H40" s="86"/>
      <c r="I40" s="88"/>
      <c r="J40" s="89"/>
      <c r="K40" s="87"/>
      <c r="L40" s="86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90">
        <v>27</v>
      </c>
      <c r="B41" s="91"/>
      <c r="C41" s="92"/>
      <c r="D41" s="93"/>
      <c r="E41" s="94"/>
      <c r="F41" s="95"/>
      <c r="G41" s="96"/>
      <c r="H41" s="95"/>
      <c r="I41" s="97"/>
      <c r="J41" s="98"/>
      <c r="K41" s="96"/>
      <c r="L41" s="95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90">
        <v>28</v>
      </c>
      <c r="B42" s="91"/>
      <c r="C42" s="92"/>
      <c r="D42" s="93"/>
      <c r="E42" s="94"/>
      <c r="F42" s="95"/>
      <c r="G42" s="96"/>
      <c r="H42" s="95"/>
      <c r="I42" s="97"/>
      <c r="J42" s="98"/>
      <c r="K42" s="96"/>
      <c r="L42" s="95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90">
        <v>29</v>
      </c>
      <c r="B43" s="91"/>
      <c r="C43" s="92"/>
      <c r="D43" s="93"/>
      <c r="E43" s="94"/>
      <c r="F43" s="95"/>
      <c r="G43" s="96"/>
      <c r="H43" s="95"/>
      <c r="I43" s="97"/>
      <c r="J43" s="98"/>
      <c r="K43" s="96"/>
      <c r="L43" s="95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9">
        <v>30</v>
      </c>
      <c r="B44" s="100"/>
      <c r="C44" s="101"/>
      <c r="D44" s="102"/>
      <c r="E44" s="103"/>
      <c r="F44" s="104"/>
      <c r="G44" s="105"/>
      <c r="H44" s="104"/>
      <c r="I44" s="106"/>
      <c r="J44" s="107"/>
      <c r="K44" s="105"/>
      <c r="L44" s="104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1">
        <v>31</v>
      </c>
      <c r="B45" s="82"/>
      <c r="C45" s="83"/>
      <c r="D45" s="84"/>
      <c r="E45" s="85"/>
      <c r="F45" s="86"/>
      <c r="G45" s="87"/>
      <c r="H45" s="86"/>
      <c r="I45" s="88"/>
      <c r="J45" s="89"/>
      <c r="K45" s="87"/>
      <c r="L45" s="86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90">
        <v>32</v>
      </c>
      <c r="B46" s="91"/>
      <c r="C46" s="92"/>
      <c r="D46" s="93"/>
      <c r="E46" s="94"/>
      <c r="F46" s="95"/>
      <c r="G46" s="96"/>
      <c r="H46" s="95"/>
      <c r="I46" s="97"/>
      <c r="J46" s="98"/>
      <c r="K46" s="96"/>
      <c r="L46" s="95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90">
        <v>33</v>
      </c>
      <c r="B47" s="91"/>
      <c r="C47" s="92"/>
      <c r="D47" s="93"/>
      <c r="E47" s="94"/>
      <c r="F47" s="95"/>
      <c r="G47" s="96"/>
      <c r="H47" s="95"/>
      <c r="I47" s="97"/>
      <c r="J47" s="98"/>
      <c r="K47" s="96"/>
      <c r="L47" s="95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90">
        <v>34</v>
      </c>
      <c r="B48" s="91"/>
      <c r="C48" s="92"/>
      <c r="D48" s="93"/>
      <c r="E48" s="94"/>
      <c r="F48" s="95"/>
      <c r="G48" s="96"/>
      <c r="H48" s="95"/>
      <c r="I48" s="97"/>
      <c r="J48" s="98"/>
      <c r="K48" s="96"/>
      <c r="L48" s="95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9">
        <v>35</v>
      </c>
      <c r="B49" s="100"/>
      <c r="C49" s="101"/>
      <c r="D49" s="102"/>
      <c r="E49" s="103"/>
      <c r="F49" s="104"/>
      <c r="G49" s="105"/>
      <c r="H49" s="104"/>
      <c r="I49" s="106"/>
      <c r="J49" s="107"/>
      <c r="K49" s="105"/>
      <c r="L49" s="104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1">
        <v>36</v>
      </c>
      <c r="B50" s="82"/>
      <c r="C50" s="83"/>
      <c r="D50" s="84"/>
      <c r="E50" s="85"/>
      <c r="F50" s="86"/>
      <c r="G50" s="87"/>
      <c r="H50" s="86"/>
      <c r="I50" s="88"/>
      <c r="J50" s="89"/>
      <c r="K50" s="87"/>
      <c r="L50" s="86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90">
        <v>37</v>
      </c>
      <c r="B51" s="91"/>
      <c r="C51" s="92"/>
      <c r="D51" s="93"/>
      <c r="E51" s="94"/>
      <c r="F51" s="95"/>
      <c r="G51" s="96"/>
      <c r="H51" s="95"/>
      <c r="I51" s="97"/>
      <c r="J51" s="98"/>
      <c r="K51" s="96"/>
      <c r="L51" s="95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90">
        <v>38</v>
      </c>
      <c r="B52" s="91"/>
      <c r="C52" s="92"/>
      <c r="D52" s="93"/>
      <c r="E52" s="94"/>
      <c r="F52" s="95"/>
      <c r="G52" s="96"/>
      <c r="H52" s="95"/>
      <c r="I52" s="97"/>
      <c r="J52" s="98"/>
      <c r="K52" s="96"/>
      <c r="L52" s="95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90">
        <v>39</v>
      </c>
      <c r="B53" s="91"/>
      <c r="C53" s="92"/>
      <c r="D53" s="93"/>
      <c r="E53" s="94"/>
      <c r="F53" s="95"/>
      <c r="G53" s="96"/>
      <c r="H53" s="95"/>
      <c r="I53" s="97"/>
      <c r="J53" s="98"/>
      <c r="K53" s="96"/>
      <c r="L53" s="95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9">
        <v>40</v>
      </c>
      <c r="B54" s="100"/>
      <c r="C54" s="101"/>
      <c r="D54" s="102"/>
      <c r="E54" s="103"/>
      <c r="F54" s="104"/>
      <c r="G54" s="105"/>
      <c r="H54" s="104"/>
      <c r="I54" s="106"/>
      <c r="J54" s="107"/>
      <c r="K54" s="105"/>
      <c r="L54" s="104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94</v>
      </c>
      <c r="D56" s="9" t="s">
        <v>90</v>
      </c>
    </row>
    <row r="57" spans="1:16" x14ac:dyDescent="0.25">
      <c r="B57" s="9">
        <v>1</v>
      </c>
      <c r="D57" s="9" t="s">
        <v>89</v>
      </c>
    </row>
    <row r="58" spans="1:16" x14ac:dyDescent="0.25">
      <c r="B58" s="9">
        <v>2</v>
      </c>
      <c r="D58" s="9" t="s">
        <v>91</v>
      </c>
    </row>
    <row r="59" spans="1:16" x14ac:dyDescent="0.25">
      <c r="A59" s="39"/>
      <c r="B59" s="9">
        <v>3</v>
      </c>
      <c r="D59" s="9" t="s">
        <v>115</v>
      </c>
    </row>
  </sheetData>
  <sheetProtection password="F7B7" sheet="1" objects="1" scenarios="1" formatColumns="0" formatRows="0"/>
  <conditionalFormatting sqref="E15:L54">
    <cfRule type="expression" dxfId="39" priority="2" stopIfTrue="1">
      <formula>E15&gt;E$11</formula>
    </cfRule>
  </conditionalFormatting>
  <conditionalFormatting sqref="D6 E5 K1 M1">
    <cfRule type="containsBlanks" dxfId="38" priority="1" stopIfTrue="1">
      <formula>LEN(TRIM(D1))=0</formula>
    </cfRule>
  </conditionalFormatting>
  <conditionalFormatting sqref="C15:C54">
    <cfRule type="expression" dxfId="37" priority="3">
      <formula>AND(SUM($D15:$L15)&lt;&gt;0,$C15="")</formula>
    </cfRule>
  </conditionalFormatting>
  <conditionalFormatting sqref="D15:L54">
    <cfRule type="expression" dxfId="36" priority="4" stopIfTrue="1">
      <formula>AND($B15&lt;&gt;"",$C15="да",$D15="")</formula>
    </cfRule>
    <cfRule type="expression" dxfId="35" priority="5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Форма2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2019-04-02T11:12:55Z</dcterms:modified>
</cp:coreProperties>
</file>