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ЭтаКнига" defaultThemeVersion="124226"/>
  <bookViews>
    <workbookView xWindow="240" yWindow="105" windowWidth="14805" windowHeight="8010" activeTab="2"/>
  </bookViews>
  <sheets>
    <sheet name="Форма2" sheetId="3" r:id="rId1"/>
    <sheet name="1" sheetId="1" r:id="rId2"/>
    <sheet name="2" sheetId="39" r:id="rId3"/>
    <sheet name="3" sheetId="38" r:id="rId4"/>
    <sheet name="4" sheetId="37" r:id="rId5"/>
    <sheet name="5" sheetId="36" r:id="rId6"/>
    <sheet name="6" sheetId="35" r:id="rId7"/>
    <sheet name="7" sheetId="34" r:id="rId8"/>
    <sheet name="8" sheetId="33" r:id="rId9"/>
    <sheet name="9" sheetId="32" r:id="rId10"/>
    <sheet name="10" sheetId="31" r:id="rId11"/>
    <sheet name="11" sheetId="30" r:id="rId12"/>
    <sheet name="12" sheetId="29" r:id="rId13"/>
    <sheet name="13" sheetId="28" r:id="rId14"/>
    <sheet name="14" sheetId="27" r:id="rId15"/>
    <sheet name="15" sheetId="26" r:id="rId16"/>
    <sheet name="16" sheetId="25" r:id="rId17"/>
    <sheet name="17" sheetId="24" r:id="rId18"/>
    <sheet name="18" sheetId="23" r:id="rId19"/>
    <sheet name="19" sheetId="22" r:id="rId20"/>
    <sheet name="20" sheetId="21" r:id="rId21"/>
    <sheet name="Диаграмма1" sheetId="19" r:id="rId22"/>
    <sheet name="Диаграмма2" sheetId="20" r:id="rId23"/>
  </sheets>
  <definedNames>
    <definedName name="_xlnm.Print_Titles" localSheetId="1">'1'!$14:$14</definedName>
    <definedName name="_xlnm.Print_Titles" localSheetId="10">'10'!$14:$14</definedName>
    <definedName name="_xlnm.Print_Titles" localSheetId="11">'11'!$14:$14</definedName>
    <definedName name="_xlnm.Print_Titles" localSheetId="12">'12'!$14:$14</definedName>
    <definedName name="_xlnm.Print_Titles" localSheetId="13">'13'!$14:$14</definedName>
    <definedName name="_xlnm.Print_Titles" localSheetId="14">'14'!$14:$14</definedName>
    <definedName name="_xlnm.Print_Titles" localSheetId="15">'15'!$14:$14</definedName>
    <definedName name="_xlnm.Print_Titles" localSheetId="16">'16'!$14:$14</definedName>
    <definedName name="_xlnm.Print_Titles" localSheetId="17">'17'!$14:$14</definedName>
    <definedName name="_xlnm.Print_Titles" localSheetId="18">'18'!$14:$14</definedName>
    <definedName name="_xlnm.Print_Titles" localSheetId="19">'19'!$14:$14</definedName>
    <definedName name="_xlnm.Print_Titles" localSheetId="2">'2'!$14:$14</definedName>
    <definedName name="_xlnm.Print_Titles" localSheetId="20">'20'!$14:$14</definedName>
    <definedName name="_xlnm.Print_Titles" localSheetId="3">'3'!$14:$14</definedName>
    <definedName name="_xlnm.Print_Titles" localSheetId="4">'4'!$14:$14</definedName>
    <definedName name="_xlnm.Print_Titles" localSheetId="5">'5'!$14:$14</definedName>
    <definedName name="_xlnm.Print_Titles" localSheetId="6">'6'!$14:$14</definedName>
    <definedName name="_xlnm.Print_Titles" localSheetId="7">'7'!$14:$14</definedName>
    <definedName name="_xlnm.Print_Titles" localSheetId="8">'8'!$14:$14</definedName>
    <definedName name="_xlnm.Print_Titles" localSheetId="9">'9'!$14:$14</definedName>
    <definedName name="_xlnm.Print_Area" localSheetId="1">'1'!$A$1:$P$60</definedName>
    <definedName name="_xlnm.Print_Area" localSheetId="10">'10'!$A$1:$P$60</definedName>
    <definedName name="_xlnm.Print_Area" localSheetId="11">'11'!$A$1:$P$60</definedName>
    <definedName name="_xlnm.Print_Area" localSheetId="12">'12'!$A$1:$P$60</definedName>
    <definedName name="_xlnm.Print_Area" localSheetId="13">'13'!$A$1:$P$60</definedName>
    <definedName name="_xlnm.Print_Area" localSheetId="14">'14'!$A$1:$P$60</definedName>
    <definedName name="_xlnm.Print_Area" localSheetId="15">'15'!$A$1:$P$60</definedName>
    <definedName name="_xlnm.Print_Area" localSheetId="16">'16'!$A$1:$P$60</definedName>
    <definedName name="_xlnm.Print_Area" localSheetId="17">'17'!$A$1:$P$60</definedName>
    <definedName name="_xlnm.Print_Area" localSheetId="18">'18'!$A$1:$P$60</definedName>
    <definedName name="_xlnm.Print_Area" localSheetId="19">'19'!$A$1:$P$60</definedName>
    <definedName name="_xlnm.Print_Area" localSheetId="2">'2'!$A$1:$P$60</definedName>
    <definedName name="_xlnm.Print_Area" localSheetId="20">'20'!$A$1:$P$60</definedName>
    <definedName name="_xlnm.Print_Area" localSheetId="3">'3'!$A$1:$P$60</definedName>
    <definedName name="_xlnm.Print_Area" localSheetId="4">'4'!$A$1:$P$60</definedName>
    <definedName name="_xlnm.Print_Area" localSheetId="5">'5'!$A$1:$P$60</definedName>
    <definedName name="_xlnm.Print_Area" localSheetId="6">'6'!$A$1:$P$60</definedName>
    <definedName name="_xlnm.Print_Area" localSheetId="7">'7'!$A$1:$P$60</definedName>
    <definedName name="_xlnm.Print_Area" localSheetId="8">'8'!$A$1:$P$60</definedName>
    <definedName name="_xlnm.Print_Area" localSheetId="9">'9'!$A$1:$P$60</definedName>
    <definedName name="_xlnm.Print_Area" localSheetId="0">Форма2!$1:$32</definedName>
  </definedNames>
  <calcPr calcId="144525"/>
</workbook>
</file>

<file path=xl/calcChain.xml><?xml version="1.0" encoding="utf-8"?>
<calcChain xmlns="http://schemas.openxmlformats.org/spreadsheetml/2006/main">
  <c r="T32" i="3" l="1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P54" i="39"/>
  <c r="Q54" i="39" s="1"/>
  <c r="O54" i="39"/>
  <c r="N54" i="39"/>
  <c r="P53" i="39"/>
  <c r="Q53" i="39" s="1"/>
  <c r="O53" i="39"/>
  <c r="N53" i="39"/>
  <c r="P52" i="39"/>
  <c r="Q52" i="39" s="1"/>
  <c r="O52" i="39"/>
  <c r="N52" i="39"/>
  <c r="P51" i="39"/>
  <c r="Q51" i="39" s="1"/>
  <c r="O51" i="39"/>
  <c r="N51" i="39"/>
  <c r="P50" i="39"/>
  <c r="Q50" i="39" s="1"/>
  <c r="O50" i="39"/>
  <c r="N50" i="39"/>
  <c r="P49" i="39"/>
  <c r="Q49" i="39" s="1"/>
  <c r="O49" i="39"/>
  <c r="N49" i="39"/>
  <c r="P48" i="39"/>
  <c r="Q48" i="39" s="1"/>
  <c r="O48" i="39"/>
  <c r="N48" i="39"/>
  <c r="P47" i="39"/>
  <c r="Q47" i="39" s="1"/>
  <c r="O47" i="39"/>
  <c r="N47" i="39"/>
  <c r="P46" i="39"/>
  <c r="Q46" i="39" s="1"/>
  <c r="O46" i="39"/>
  <c r="N46" i="39"/>
  <c r="P45" i="39"/>
  <c r="Q45" i="39" s="1"/>
  <c r="O45" i="39"/>
  <c r="N45" i="39"/>
  <c r="P44" i="39"/>
  <c r="Q44" i="39" s="1"/>
  <c r="O44" i="39"/>
  <c r="N44" i="39"/>
  <c r="P43" i="39"/>
  <c r="Q43" i="39" s="1"/>
  <c r="O43" i="39"/>
  <c r="N43" i="39"/>
  <c r="N42" i="39"/>
  <c r="P42" i="39" s="1"/>
  <c r="Q42" i="39" s="1"/>
  <c r="O41" i="39"/>
  <c r="N41" i="39"/>
  <c r="P41" i="39" s="1"/>
  <c r="Q41" i="39" s="1"/>
  <c r="N40" i="39"/>
  <c r="P40" i="39" s="1"/>
  <c r="Q40" i="39" s="1"/>
  <c r="N39" i="39"/>
  <c r="P39" i="39" s="1"/>
  <c r="Q39" i="39" s="1"/>
  <c r="N38" i="39"/>
  <c r="P38" i="39" s="1"/>
  <c r="Q38" i="39" s="1"/>
  <c r="N37" i="39"/>
  <c r="P37" i="39" s="1"/>
  <c r="Q37" i="39" s="1"/>
  <c r="N36" i="39"/>
  <c r="P36" i="39" s="1"/>
  <c r="Q36" i="39" s="1"/>
  <c r="N35" i="39"/>
  <c r="P35" i="39" s="1"/>
  <c r="Q35" i="39" s="1"/>
  <c r="N34" i="39"/>
  <c r="P34" i="39" s="1"/>
  <c r="Q34" i="39" s="1"/>
  <c r="N33" i="39"/>
  <c r="P33" i="39" s="1"/>
  <c r="Q33" i="39" s="1"/>
  <c r="N32" i="39"/>
  <c r="P32" i="39" s="1"/>
  <c r="Q32" i="39" s="1"/>
  <c r="N31" i="39"/>
  <c r="P31" i="39" s="1"/>
  <c r="Q31" i="39" s="1"/>
  <c r="O30" i="39"/>
  <c r="N30" i="39"/>
  <c r="P30" i="39" s="1"/>
  <c r="Q30" i="39" s="1"/>
  <c r="N29" i="39"/>
  <c r="P29" i="39" s="1"/>
  <c r="Q29" i="39" s="1"/>
  <c r="N28" i="39"/>
  <c r="P28" i="39" s="1"/>
  <c r="Q28" i="39" s="1"/>
  <c r="N27" i="39"/>
  <c r="P27" i="39" s="1"/>
  <c r="Q27" i="39" s="1"/>
  <c r="O26" i="39"/>
  <c r="N26" i="39"/>
  <c r="P26" i="39" s="1"/>
  <c r="Q26" i="39" s="1"/>
  <c r="N25" i="39"/>
  <c r="P25" i="39" s="1"/>
  <c r="Q25" i="39" s="1"/>
  <c r="N24" i="39"/>
  <c r="P24" i="39" s="1"/>
  <c r="Q24" i="39" s="1"/>
  <c r="N23" i="39"/>
  <c r="P23" i="39" s="1"/>
  <c r="Q23" i="39" s="1"/>
  <c r="O22" i="39"/>
  <c r="N22" i="39"/>
  <c r="P22" i="39" s="1"/>
  <c r="Q22" i="39" s="1"/>
  <c r="N21" i="39"/>
  <c r="P21" i="39" s="1"/>
  <c r="Q21" i="39" s="1"/>
  <c r="N20" i="39"/>
  <c r="P20" i="39" s="1"/>
  <c r="Q20" i="39" s="1"/>
  <c r="N19" i="39"/>
  <c r="P19" i="39" s="1"/>
  <c r="Q19" i="39" s="1"/>
  <c r="N18" i="39"/>
  <c r="P18" i="39" s="1"/>
  <c r="Q18" i="39" s="1"/>
  <c r="N17" i="39"/>
  <c r="P17" i="39" s="1"/>
  <c r="Q17" i="39" s="1"/>
  <c r="N16" i="39"/>
  <c r="P16" i="39" s="1"/>
  <c r="Q16" i="39" s="1"/>
  <c r="N15" i="39"/>
  <c r="P15" i="39" s="1"/>
  <c r="Q15" i="39" s="1"/>
  <c r="O14" i="39"/>
  <c r="L13" i="39"/>
  <c r="K13" i="39"/>
  <c r="J13" i="39"/>
  <c r="I13" i="39"/>
  <c r="H13" i="39"/>
  <c r="G13" i="39"/>
  <c r="F13" i="39"/>
  <c r="L12" i="39"/>
  <c r="K12" i="39"/>
  <c r="J12" i="39"/>
  <c r="I12" i="39"/>
  <c r="H12" i="39"/>
  <c r="G12" i="39"/>
  <c r="F12" i="39"/>
  <c r="E12" i="39"/>
  <c r="E13" i="39" s="1"/>
  <c r="P54" i="38"/>
  <c r="Q54" i="38" s="1"/>
  <c r="O54" i="38"/>
  <c r="N54" i="38"/>
  <c r="P53" i="38"/>
  <c r="Q53" i="38" s="1"/>
  <c r="O53" i="38"/>
  <c r="N53" i="38"/>
  <c r="P52" i="38"/>
  <c r="Q52" i="38" s="1"/>
  <c r="O52" i="38"/>
  <c r="N52" i="38"/>
  <c r="P51" i="38"/>
  <c r="Q51" i="38" s="1"/>
  <c r="O51" i="38"/>
  <c r="N51" i="38"/>
  <c r="P50" i="38"/>
  <c r="Q50" i="38" s="1"/>
  <c r="O50" i="38"/>
  <c r="N50" i="38"/>
  <c r="P49" i="38"/>
  <c r="Q49" i="38" s="1"/>
  <c r="O49" i="38"/>
  <c r="N49" i="38"/>
  <c r="P48" i="38"/>
  <c r="Q48" i="38" s="1"/>
  <c r="O48" i="38"/>
  <c r="N48" i="38"/>
  <c r="P47" i="38"/>
  <c r="Q47" i="38" s="1"/>
  <c r="O47" i="38"/>
  <c r="N47" i="38"/>
  <c r="P46" i="38"/>
  <c r="Q46" i="38" s="1"/>
  <c r="O46" i="38"/>
  <c r="N46" i="38"/>
  <c r="P45" i="38"/>
  <c r="Q45" i="38" s="1"/>
  <c r="O45" i="38"/>
  <c r="N45" i="38"/>
  <c r="P44" i="38"/>
  <c r="Q44" i="38" s="1"/>
  <c r="O44" i="38"/>
  <c r="N44" i="38"/>
  <c r="P43" i="38"/>
  <c r="Q43" i="38" s="1"/>
  <c r="O43" i="38"/>
  <c r="N43" i="38"/>
  <c r="P42" i="38"/>
  <c r="Q42" i="38" s="1"/>
  <c r="O42" i="38"/>
  <c r="N42" i="38"/>
  <c r="P41" i="38"/>
  <c r="Q41" i="38" s="1"/>
  <c r="O41" i="38"/>
  <c r="N41" i="38"/>
  <c r="P40" i="38"/>
  <c r="Q40" i="38" s="1"/>
  <c r="O40" i="38"/>
  <c r="N40" i="38"/>
  <c r="P39" i="38"/>
  <c r="Q39" i="38" s="1"/>
  <c r="O39" i="38"/>
  <c r="N39" i="38"/>
  <c r="P38" i="38"/>
  <c r="Q38" i="38" s="1"/>
  <c r="O38" i="38"/>
  <c r="N38" i="38"/>
  <c r="P37" i="38"/>
  <c r="Q37" i="38" s="1"/>
  <c r="O37" i="38"/>
  <c r="N37" i="38"/>
  <c r="P36" i="38"/>
  <c r="Q36" i="38" s="1"/>
  <c r="O36" i="38"/>
  <c r="N36" i="38"/>
  <c r="P35" i="38"/>
  <c r="Q35" i="38" s="1"/>
  <c r="O35" i="38"/>
  <c r="N35" i="38"/>
  <c r="P34" i="38"/>
  <c r="Q34" i="38" s="1"/>
  <c r="O34" i="38"/>
  <c r="N34" i="38"/>
  <c r="P33" i="38"/>
  <c r="Q33" i="38" s="1"/>
  <c r="O33" i="38"/>
  <c r="N33" i="38"/>
  <c r="P32" i="38"/>
  <c r="Q32" i="38" s="1"/>
  <c r="O32" i="38"/>
  <c r="N32" i="38"/>
  <c r="P31" i="38"/>
  <c r="Q31" i="38" s="1"/>
  <c r="O31" i="38"/>
  <c r="N31" i="38"/>
  <c r="P30" i="38"/>
  <c r="Q30" i="38" s="1"/>
  <c r="O30" i="38"/>
  <c r="N30" i="38"/>
  <c r="P29" i="38"/>
  <c r="Q29" i="38" s="1"/>
  <c r="O29" i="38"/>
  <c r="N29" i="38"/>
  <c r="P28" i="38"/>
  <c r="Q28" i="38" s="1"/>
  <c r="O28" i="38"/>
  <c r="N28" i="38"/>
  <c r="P27" i="38"/>
  <c r="Q27" i="38" s="1"/>
  <c r="O27" i="38"/>
  <c r="N27" i="38"/>
  <c r="P26" i="38"/>
  <c r="Q26" i="38" s="1"/>
  <c r="O26" i="38"/>
  <c r="N26" i="38"/>
  <c r="P25" i="38"/>
  <c r="Q25" i="38" s="1"/>
  <c r="O25" i="38"/>
  <c r="N25" i="38"/>
  <c r="P24" i="38"/>
  <c r="Q24" i="38" s="1"/>
  <c r="O24" i="38"/>
  <c r="N24" i="38"/>
  <c r="P23" i="38"/>
  <c r="Q23" i="38" s="1"/>
  <c r="O23" i="38"/>
  <c r="N23" i="38"/>
  <c r="P22" i="38"/>
  <c r="Q22" i="38" s="1"/>
  <c r="O22" i="38"/>
  <c r="N22" i="38"/>
  <c r="P21" i="38"/>
  <c r="Q21" i="38" s="1"/>
  <c r="O21" i="38"/>
  <c r="N21" i="38"/>
  <c r="P20" i="38"/>
  <c r="Q20" i="38" s="1"/>
  <c r="O20" i="38"/>
  <c r="N20" i="38"/>
  <c r="P19" i="38"/>
  <c r="Q19" i="38" s="1"/>
  <c r="O19" i="38"/>
  <c r="N19" i="38"/>
  <c r="P18" i="38"/>
  <c r="Q18" i="38" s="1"/>
  <c r="O18" i="38"/>
  <c r="N18" i="38"/>
  <c r="P17" i="38"/>
  <c r="Q17" i="38" s="1"/>
  <c r="O17" i="38"/>
  <c r="N17" i="38"/>
  <c r="P16" i="38"/>
  <c r="Q16" i="38" s="1"/>
  <c r="O16" i="38"/>
  <c r="N16" i="38"/>
  <c r="P15" i="38"/>
  <c r="Q15" i="38" s="1"/>
  <c r="Y15" i="3" s="1"/>
  <c r="O15" i="38"/>
  <c r="N15" i="38"/>
  <c r="O14" i="38"/>
  <c r="L13" i="38"/>
  <c r="K13" i="38"/>
  <c r="J13" i="38"/>
  <c r="I13" i="38"/>
  <c r="H13" i="38"/>
  <c r="G13" i="38"/>
  <c r="F13" i="38"/>
  <c r="E13" i="38"/>
  <c r="L12" i="38"/>
  <c r="K12" i="38"/>
  <c r="J12" i="38"/>
  <c r="I12" i="38"/>
  <c r="H12" i="38"/>
  <c r="G12" i="38"/>
  <c r="F12" i="38"/>
  <c r="E12" i="38"/>
  <c r="P54" i="37"/>
  <c r="Q54" i="37" s="1"/>
  <c r="O54" i="37"/>
  <c r="N54" i="37"/>
  <c r="P53" i="37"/>
  <c r="Q53" i="37" s="1"/>
  <c r="O53" i="37"/>
  <c r="N53" i="37"/>
  <c r="P52" i="37"/>
  <c r="Q52" i="37" s="1"/>
  <c r="O52" i="37"/>
  <c r="N52" i="37"/>
  <c r="P51" i="37"/>
  <c r="Q51" i="37" s="1"/>
  <c r="O51" i="37"/>
  <c r="N51" i="37"/>
  <c r="P50" i="37"/>
  <c r="Q50" i="37" s="1"/>
  <c r="O50" i="37"/>
  <c r="N50" i="37"/>
  <c r="P49" i="37"/>
  <c r="Q49" i="37" s="1"/>
  <c r="O49" i="37"/>
  <c r="N49" i="37"/>
  <c r="P48" i="37"/>
  <c r="Q48" i="37" s="1"/>
  <c r="O48" i="37"/>
  <c r="N48" i="37"/>
  <c r="P47" i="37"/>
  <c r="Q47" i="37" s="1"/>
  <c r="O47" i="37"/>
  <c r="N47" i="37"/>
  <c r="P46" i="37"/>
  <c r="Q46" i="37" s="1"/>
  <c r="O46" i="37"/>
  <c r="N46" i="37"/>
  <c r="P45" i="37"/>
  <c r="Q45" i="37" s="1"/>
  <c r="O45" i="37"/>
  <c r="N45" i="37"/>
  <c r="P44" i="37"/>
  <c r="Q44" i="37" s="1"/>
  <c r="O44" i="37"/>
  <c r="N44" i="37"/>
  <c r="P43" i="37"/>
  <c r="Q43" i="37" s="1"/>
  <c r="O43" i="37"/>
  <c r="N43" i="37"/>
  <c r="P42" i="37"/>
  <c r="Q42" i="37" s="1"/>
  <c r="O42" i="37"/>
  <c r="N42" i="37"/>
  <c r="P41" i="37"/>
  <c r="Q41" i="37" s="1"/>
  <c r="O41" i="37"/>
  <c r="N41" i="37"/>
  <c r="P40" i="37"/>
  <c r="Q40" i="37" s="1"/>
  <c r="O40" i="37"/>
  <c r="N40" i="37"/>
  <c r="P39" i="37"/>
  <c r="Q39" i="37" s="1"/>
  <c r="O39" i="37"/>
  <c r="N39" i="37"/>
  <c r="P38" i="37"/>
  <c r="Q38" i="37" s="1"/>
  <c r="O38" i="37"/>
  <c r="N38" i="37"/>
  <c r="P37" i="37"/>
  <c r="Q37" i="37" s="1"/>
  <c r="O37" i="37"/>
  <c r="N37" i="37"/>
  <c r="P36" i="37"/>
  <c r="Q36" i="37" s="1"/>
  <c r="O36" i="37"/>
  <c r="N36" i="37"/>
  <c r="P35" i="37"/>
  <c r="Q35" i="37" s="1"/>
  <c r="O35" i="37"/>
  <c r="N35" i="37"/>
  <c r="P34" i="37"/>
  <c r="Q34" i="37" s="1"/>
  <c r="O34" i="37"/>
  <c r="N34" i="37"/>
  <c r="P33" i="37"/>
  <c r="Q33" i="37" s="1"/>
  <c r="O33" i="37"/>
  <c r="N33" i="37"/>
  <c r="P32" i="37"/>
  <c r="Q32" i="37" s="1"/>
  <c r="O32" i="37"/>
  <c r="N32" i="37"/>
  <c r="P31" i="37"/>
  <c r="Q31" i="37" s="1"/>
  <c r="O31" i="37"/>
  <c r="N31" i="37"/>
  <c r="P30" i="37"/>
  <c r="Q30" i="37" s="1"/>
  <c r="O30" i="37"/>
  <c r="N30" i="37"/>
  <c r="P29" i="37"/>
  <c r="Q29" i="37" s="1"/>
  <c r="O29" i="37"/>
  <c r="N29" i="37"/>
  <c r="P28" i="37"/>
  <c r="Q28" i="37" s="1"/>
  <c r="O28" i="37"/>
  <c r="N28" i="37"/>
  <c r="P27" i="37"/>
  <c r="Q27" i="37" s="1"/>
  <c r="O27" i="37"/>
  <c r="N27" i="37"/>
  <c r="P26" i="37"/>
  <c r="Q26" i="37" s="1"/>
  <c r="O26" i="37"/>
  <c r="N26" i="37"/>
  <c r="P25" i="37"/>
  <c r="Q25" i="37" s="1"/>
  <c r="O25" i="37"/>
  <c r="N25" i="37"/>
  <c r="P24" i="37"/>
  <c r="Q24" i="37" s="1"/>
  <c r="O24" i="37"/>
  <c r="N24" i="37"/>
  <c r="P23" i="37"/>
  <c r="Q23" i="37" s="1"/>
  <c r="O23" i="37"/>
  <c r="N23" i="37"/>
  <c r="P22" i="37"/>
  <c r="Q22" i="37" s="1"/>
  <c r="O22" i="37"/>
  <c r="N22" i="37"/>
  <c r="P21" i="37"/>
  <c r="Q21" i="37" s="1"/>
  <c r="O21" i="37"/>
  <c r="N21" i="37"/>
  <c r="P20" i="37"/>
  <c r="Q20" i="37" s="1"/>
  <c r="O20" i="37"/>
  <c r="N20" i="37"/>
  <c r="P19" i="37"/>
  <c r="Q19" i="37" s="1"/>
  <c r="O19" i="37"/>
  <c r="N19" i="37"/>
  <c r="P18" i="37"/>
  <c r="Q18" i="37" s="1"/>
  <c r="O18" i="37"/>
  <c r="N18" i="37"/>
  <c r="P17" i="37"/>
  <c r="Q17" i="37" s="1"/>
  <c r="O17" i="37"/>
  <c r="N17" i="37"/>
  <c r="P16" i="37"/>
  <c r="Q16" i="37" s="1"/>
  <c r="O16" i="37"/>
  <c r="N16" i="37"/>
  <c r="P15" i="37"/>
  <c r="Q15" i="37" s="1"/>
  <c r="Y16" i="3" s="1"/>
  <c r="O15" i="37"/>
  <c r="N15" i="37"/>
  <c r="O14" i="37"/>
  <c r="L13" i="37"/>
  <c r="K13" i="37"/>
  <c r="J13" i="37"/>
  <c r="I13" i="37"/>
  <c r="H13" i="37"/>
  <c r="G13" i="37"/>
  <c r="F13" i="37"/>
  <c r="E13" i="37"/>
  <c r="L12" i="37"/>
  <c r="K12" i="37"/>
  <c r="J12" i="37"/>
  <c r="I12" i="37"/>
  <c r="H12" i="37"/>
  <c r="G12" i="37"/>
  <c r="F12" i="37"/>
  <c r="E12" i="37"/>
  <c r="P54" i="36"/>
  <c r="Q54" i="36" s="1"/>
  <c r="O54" i="36"/>
  <c r="N54" i="36"/>
  <c r="P53" i="36"/>
  <c r="Q53" i="36" s="1"/>
  <c r="O53" i="36"/>
  <c r="N53" i="36"/>
  <c r="P52" i="36"/>
  <c r="Q52" i="36" s="1"/>
  <c r="O52" i="36"/>
  <c r="N52" i="36"/>
  <c r="P51" i="36"/>
  <c r="Q51" i="36" s="1"/>
  <c r="O51" i="36"/>
  <c r="N51" i="36"/>
  <c r="P50" i="36"/>
  <c r="Q50" i="36" s="1"/>
  <c r="O50" i="36"/>
  <c r="N50" i="36"/>
  <c r="P49" i="36"/>
  <c r="Q49" i="36" s="1"/>
  <c r="O49" i="36"/>
  <c r="N49" i="36"/>
  <c r="P48" i="36"/>
  <c r="Q48" i="36" s="1"/>
  <c r="O48" i="36"/>
  <c r="N48" i="36"/>
  <c r="P47" i="36"/>
  <c r="Q47" i="36" s="1"/>
  <c r="O47" i="36"/>
  <c r="N47" i="36"/>
  <c r="P46" i="36"/>
  <c r="Q46" i="36" s="1"/>
  <c r="O46" i="36"/>
  <c r="N46" i="36"/>
  <c r="P45" i="36"/>
  <c r="Q45" i="36" s="1"/>
  <c r="O45" i="36"/>
  <c r="N45" i="36"/>
  <c r="P44" i="36"/>
  <c r="Q44" i="36" s="1"/>
  <c r="O44" i="36"/>
  <c r="N44" i="36"/>
  <c r="P43" i="36"/>
  <c r="Q43" i="36" s="1"/>
  <c r="O43" i="36"/>
  <c r="N43" i="36"/>
  <c r="P42" i="36"/>
  <c r="Q42" i="36" s="1"/>
  <c r="O42" i="36"/>
  <c r="N42" i="36"/>
  <c r="P41" i="36"/>
  <c r="Q41" i="36" s="1"/>
  <c r="O41" i="36"/>
  <c r="N41" i="36"/>
  <c r="P40" i="36"/>
  <c r="Q40" i="36" s="1"/>
  <c r="O40" i="36"/>
  <c r="N40" i="36"/>
  <c r="P39" i="36"/>
  <c r="Q39" i="36" s="1"/>
  <c r="O39" i="36"/>
  <c r="N39" i="36"/>
  <c r="P38" i="36"/>
  <c r="Q38" i="36" s="1"/>
  <c r="O38" i="36"/>
  <c r="N38" i="36"/>
  <c r="P37" i="36"/>
  <c r="Q37" i="36" s="1"/>
  <c r="O37" i="36"/>
  <c r="N37" i="36"/>
  <c r="P36" i="36"/>
  <c r="Q36" i="36" s="1"/>
  <c r="O36" i="36"/>
  <c r="N36" i="36"/>
  <c r="P35" i="36"/>
  <c r="Q35" i="36" s="1"/>
  <c r="O35" i="36"/>
  <c r="N35" i="36"/>
  <c r="P34" i="36"/>
  <c r="Q34" i="36" s="1"/>
  <c r="O34" i="36"/>
  <c r="N34" i="36"/>
  <c r="P33" i="36"/>
  <c r="Q33" i="36" s="1"/>
  <c r="O33" i="36"/>
  <c r="N33" i="36"/>
  <c r="P32" i="36"/>
  <c r="Q32" i="36" s="1"/>
  <c r="O32" i="36"/>
  <c r="N32" i="36"/>
  <c r="P31" i="36"/>
  <c r="Q31" i="36" s="1"/>
  <c r="O31" i="36"/>
  <c r="N31" i="36"/>
  <c r="P30" i="36"/>
  <c r="Q30" i="36" s="1"/>
  <c r="O30" i="36"/>
  <c r="N30" i="36"/>
  <c r="P29" i="36"/>
  <c r="Q29" i="36" s="1"/>
  <c r="O29" i="36"/>
  <c r="N29" i="36"/>
  <c r="P28" i="36"/>
  <c r="Q28" i="36" s="1"/>
  <c r="O28" i="36"/>
  <c r="N28" i="36"/>
  <c r="P27" i="36"/>
  <c r="Q27" i="36" s="1"/>
  <c r="O27" i="36"/>
  <c r="N27" i="36"/>
  <c r="P26" i="36"/>
  <c r="Q26" i="36" s="1"/>
  <c r="O26" i="36"/>
  <c r="N26" i="36"/>
  <c r="P25" i="36"/>
  <c r="Q25" i="36" s="1"/>
  <c r="O25" i="36"/>
  <c r="N25" i="36"/>
  <c r="P24" i="36"/>
  <c r="Q24" i="36" s="1"/>
  <c r="O24" i="36"/>
  <c r="N24" i="36"/>
  <c r="P23" i="36"/>
  <c r="Q23" i="36" s="1"/>
  <c r="O23" i="36"/>
  <c r="N23" i="36"/>
  <c r="P22" i="36"/>
  <c r="Q22" i="36" s="1"/>
  <c r="O22" i="36"/>
  <c r="N22" i="36"/>
  <c r="P21" i="36"/>
  <c r="Q21" i="36" s="1"/>
  <c r="O21" i="36"/>
  <c r="N21" i="36"/>
  <c r="P20" i="36"/>
  <c r="Q20" i="36" s="1"/>
  <c r="O20" i="36"/>
  <c r="N20" i="36"/>
  <c r="P19" i="36"/>
  <c r="Q19" i="36" s="1"/>
  <c r="O19" i="36"/>
  <c r="N19" i="36"/>
  <c r="P18" i="36"/>
  <c r="Q18" i="36" s="1"/>
  <c r="O18" i="36"/>
  <c r="N18" i="36"/>
  <c r="P17" i="36"/>
  <c r="Q17" i="36" s="1"/>
  <c r="O17" i="36"/>
  <c r="N17" i="36"/>
  <c r="P16" i="36"/>
  <c r="Q16" i="36" s="1"/>
  <c r="O16" i="36"/>
  <c r="N16" i="36"/>
  <c r="P15" i="36"/>
  <c r="Q15" i="36" s="1"/>
  <c r="Y17" i="3" s="1"/>
  <c r="O15" i="36"/>
  <c r="N15" i="36"/>
  <c r="O14" i="36"/>
  <c r="L13" i="36"/>
  <c r="K13" i="36"/>
  <c r="J13" i="36"/>
  <c r="I13" i="36"/>
  <c r="H13" i="36"/>
  <c r="G13" i="36"/>
  <c r="F13" i="36"/>
  <c r="E13" i="36"/>
  <c r="L12" i="36"/>
  <c r="K12" i="36"/>
  <c r="J12" i="36"/>
  <c r="I12" i="36"/>
  <c r="H12" i="36"/>
  <c r="G12" i="36"/>
  <c r="F12" i="36"/>
  <c r="E12" i="36"/>
  <c r="P54" i="35"/>
  <c r="Q54" i="35" s="1"/>
  <c r="O54" i="35"/>
  <c r="N54" i="35"/>
  <c r="P53" i="35"/>
  <c r="Q53" i="35" s="1"/>
  <c r="O53" i="35"/>
  <c r="N53" i="35"/>
  <c r="P52" i="35"/>
  <c r="Q52" i="35" s="1"/>
  <c r="O52" i="35"/>
  <c r="N52" i="35"/>
  <c r="P51" i="35"/>
  <c r="Q51" i="35" s="1"/>
  <c r="O51" i="35"/>
  <c r="N51" i="35"/>
  <c r="P50" i="35"/>
  <c r="Q50" i="35" s="1"/>
  <c r="O50" i="35"/>
  <c r="N50" i="35"/>
  <c r="P49" i="35"/>
  <c r="Q49" i="35" s="1"/>
  <c r="O49" i="35"/>
  <c r="N49" i="35"/>
  <c r="P48" i="35"/>
  <c r="Q48" i="35" s="1"/>
  <c r="O48" i="35"/>
  <c r="N48" i="35"/>
  <c r="P47" i="35"/>
  <c r="Q47" i="35" s="1"/>
  <c r="O47" i="35"/>
  <c r="N47" i="35"/>
  <c r="P46" i="35"/>
  <c r="Q46" i="35" s="1"/>
  <c r="O46" i="35"/>
  <c r="N46" i="35"/>
  <c r="P45" i="35"/>
  <c r="Q45" i="35" s="1"/>
  <c r="O45" i="35"/>
  <c r="N45" i="35"/>
  <c r="P44" i="35"/>
  <c r="Q44" i="35" s="1"/>
  <c r="O44" i="35"/>
  <c r="N44" i="35"/>
  <c r="P43" i="35"/>
  <c r="Q43" i="35" s="1"/>
  <c r="O43" i="35"/>
  <c r="N43" i="35"/>
  <c r="P42" i="35"/>
  <c r="Q42" i="35" s="1"/>
  <c r="O42" i="35"/>
  <c r="N42" i="35"/>
  <c r="P41" i="35"/>
  <c r="Q41" i="35" s="1"/>
  <c r="O41" i="35"/>
  <c r="N41" i="35"/>
  <c r="P40" i="35"/>
  <c r="Q40" i="35" s="1"/>
  <c r="O40" i="35"/>
  <c r="N40" i="35"/>
  <c r="P39" i="35"/>
  <c r="Q39" i="35" s="1"/>
  <c r="O39" i="35"/>
  <c r="N39" i="35"/>
  <c r="P38" i="35"/>
  <c r="Q38" i="35" s="1"/>
  <c r="O38" i="35"/>
  <c r="N38" i="35"/>
  <c r="P37" i="35"/>
  <c r="Q37" i="35" s="1"/>
  <c r="O37" i="35"/>
  <c r="N37" i="35"/>
  <c r="P36" i="35"/>
  <c r="Q36" i="35" s="1"/>
  <c r="O36" i="35"/>
  <c r="N36" i="35"/>
  <c r="P35" i="35"/>
  <c r="Q35" i="35" s="1"/>
  <c r="O35" i="35"/>
  <c r="N35" i="35"/>
  <c r="P34" i="35"/>
  <c r="Q34" i="35" s="1"/>
  <c r="O34" i="35"/>
  <c r="N34" i="35"/>
  <c r="P33" i="35"/>
  <c r="Q33" i="35" s="1"/>
  <c r="O33" i="35"/>
  <c r="N33" i="35"/>
  <c r="P32" i="35"/>
  <c r="Q32" i="35" s="1"/>
  <c r="O32" i="35"/>
  <c r="N32" i="35"/>
  <c r="P31" i="35"/>
  <c r="Q31" i="35" s="1"/>
  <c r="O31" i="35"/>
  <c r="N31" i="35"/>
  <c r="P30" i="35"/>
  <c r="Q30" i="35" s="1"/>
  <c r="O30" i="35"/>
  <c r="N30" i="35"/>
  <c r="P29" i="35"/>
  <c r="Q29" i="35" s="1"/>
  <c r="O29" i="35"/>
  <c r="N29" i="35"/>
  <c r="P28" i="35"/>
  <c r="Q28" i="35" s="1"/>
  <c r="O28" i="35"/>
  <c r="N28" i="35"/>
  <c r="P27" i="35"/>
  <c r="Q27" i="35" s="1"/>
  <c r="O27" i="35"/>
  <c r="N27" i="35"/>
  <c r="P26" i="35"/>
  <c r="Q26" i="35" s="1"/>
  <c r="O26" i="35"/>
  <c r="N26" i="35"/>
  <c r="P25" i="35"/>
  <c r="Q25" i="35" s="1"/>
  <c r="O25" i="35"/>
  <c r="N25" i="35"/>
  <c r="P24" i="35"/>
  <c r="Q24" i="35" s="1"/>
  <c r="O24" i="35"/>
  <c r="N24" i="35"/>
  <c r="P23" i="35"/>
  <c r="Q23" i="35" s="1"/>
  <c r="O23" i="35"/>
  <c r="N23" i="35"/>
  <c r="P22" i="35"/>
  <c r="Q22" i="35" s="1"/>
  <c r="O22" i="35"/>
  <c r="N22" i="35"/>
  <c r="P21" i="35"/>
  <c r="Q21" i="35" s="1"/>
  <c r="O21" i="35"/>
  <c r="N21" i="35"/>
  <c r="P20" i="35"/>
  <c r="Q20" i="35" s="1"/>
  <c r="O20" i="35"/>
  <c r="N20" i="35"/>
  <c r="P19" i="35"/>
  <c r="Q19" i="35" s="1"/>
  <c r="O19" i="35"/>
  <c r="N19" i="35"/>
  <c r="P18" i="35"/>
  <c r="Q18" i="35" s="1"/>
  <c r="O18" i="35"/>
  <c r="N18" i="35"/>
  <c r="P17" i="35"/>
  <c r="Q17" i="35" s="1"/>
  <c r="O17" i="35"/>
  <c r="N17" i="35"/>
  <c r="P16" i="35"/>
  <c r="Q16" i="35" s="1"/>
  <c r="O16" i="35"/>
  <c r="N16" i="35"/>
  <c r="P15" i="35"/>
  <c r="Q15" i="35" s="1"/>
  <c r="Y18" i="3" s="1"/>
  <c r="O15" i="35"/>
  <c r="N15" i="35"/>
  <c r="O14" i="35"/>
  <c r="L13" i="35"/>
  <c r="K13" i="35"/>
  <c r="J13" i="35"/>
  <c r="I13" i="35"/>
  <c r="H13" i="35"/>
  <c r="G13" i="35"/>
  <c r="F13" i="35"/>
  <c r="E13" i="35"/>
  <c r="L12" i="35"/>
  <c r="K12" i="35"/>
  <c r="J12" i="35"/>
  <c r="I12" i="35"/>
  <c r="H12" i="35"/>
  <c r="G12" i="35"/>
  <c r="F12" i="35"/>
  <c r="E12" i="35"/>
  <c r="P54" i="34"/>
  <c r="Q54" i="34" s="1"/>
  <c r="O54" i="34"/>
  <c r="N54" i="34"/>
  <c r="P53" i="34"/>
  <c r="Q53" i="34" s="1"/>
  <c r="O53" i="34"/>
  <c r="N53" i="34"/>
  <c r="P52" i="34"/>
  <c r="Q52" i="34" s="1"/>
  <c r="O52" i="34"/>
  <c r="N52" i="34"/>
  <c r="P51" i="34"/>
  <c r="Q51" i="34" s="1"/>
  <c r="O51" i="34"/>
  <c r="N51" i="34"/>
  <c r="P50" i="34"/>
  <c r="Q50" i="34" s="1"/>
  <c r="O50" i="34"/>
  <c r="N50" i="34"/>
  <c r="P49" i="34"/>
  <c r="Q49" i="34" s="1"/>
  <c r="O49" i="34"/>
  <c r="N49" i="34"/>
  <c r="P48" i="34"/>
  <c r="Q48" i="34" s="1"/>
  <c r="O48" i="34"/>
  <c r="N48" i="34"/>
  <c r="P47" i="34"/>
  <c r="Q47" i="34" s="1"/>
  <c r="O47" i="34"/>
  <c r="N47" i="34"/>
  <c r="P46" i="34"/>
  <c r="Q46" i="34" s="1"/>
  <c r="O46" i="34"/>
  <c r="N46" i="34"/>
  <c r="P45" i="34"/>
  <c r="Q45" i="34" s="1"/>
  <c r="O45" i="34"/>
  <c r="N45" i="34"/>
  <c r="P44" i="34"/>
  <c r="Q44" i="34" s="1"/>
  <c r="O44" i="34"/>
  <c r="N44" i="34"/>
  <c r="P43" i="34"/>
  <c r="Q43" i="34" s="1"/>
  <c r="O43" i="34"/>
  <c r="N43" i="34"/>
  <c r="P42" i="34"/>
  <c r="Q42" i="34" s="1"/>
  <c r="O42" i="34"/>
  <c r="N42" i="34"/>
  <c r="P41" i="34"/>
  <c r="Q41" i="34" s="1"/>
  <c r="O41" i="34"/>
  <c r="N41" i="34"/>
  <c r="P40" i="34"/>
  <c r="Q40" i="34" s="1"/>
  <c r="O40" i="34"/>
  <c r="N40" i="34"/>
  <c r="P39" i="34"/>
  <c r="Q39" i="34" s="1"/>
  <c r="O39" i="34"/>
  <c r="N39" i="34"/>
  <c r="P38" i="34"/>
  <c r="Q38" i="34" s="1"/>
  <c r="O38" i="34"/>
  <c r="N38" i="34"/>
  <c r="P37" i="34"/>
  <c r="Q37" i="34" s="1"/>
  <c r="O37" i="34"/>
  <c r="N37" i="34"/>
  <c r="P36" i="34"/>
  <c r="Q36" i="34" s="1"/>
  <c r="O36" i="34"/>
  <c r="N36" i="34"/>
  <c r="P35" i="34"/>
  <c r="Q35" i="34" s="1"/>
  <c r="O35" i="34"/>
  <c r="N35" i="34"/>
  <c r="P34" i="34"/>
  <c r="Q34" i="34" s="1"/>
  <c r="O34" i="34"/>
  <c r="N34" i="34"/>
  <c r="P33" i="34"/>
  <c r="Q33" i="34" s="1"/>
  <c r="O33" i="34"/>
  <c r="N33" i="34"/>
  <c r="P32" i="34"/>
  <c r="Q32" i="34" s="1"/>
  <c r="O32" i="34"/>
  <c r="N32" i="34"/>
  <c r="P31" i="34"/>
  <c r="Q31" i="34" s="1"/>
  <c r="O31" i="34"/>
  <c r="N31" i="34"/>
  <c r="P30" i="34"/>
  <c r="Q30" i="34" s="1"/>
  <c r="O30" i="34"/>
  <c r="N30" i="34"/>
  <c r="P29" i="34"/>
  <c r="Q29" i="34" s="1"/>
  <c r="O29" i="34"/>
  <c r="N29" i="34"/>
  <c r="P28" i="34"/>
  <c r="Q28" i="34" s="1"/>
  <c r="O28" i="34"/>
  <c r="N28" i="34"/>
  <c r="P27" i="34"/>
  <c r="Q27" i="34" s="1"/>
  <c r="O27" i="34"/>
  <c r="N27" i="34"/>
  <c r="P26" i="34"/>
  <c r="Q26" i="34" s="1"/>
  <c r="O26" i="34"/>
  <c r="N26" i="34"/>
  <c r="P25" i="34"/>
  <c r="Q25" i="34" s="1"/>
  <c r="O25" i="34"/>
  <c r="N25" i="34"/>
  <c r="P24" i="34"/>
  <c r="Q24" i="34" s="1"/>
  <c r="O24" i="34"/>
  <c r="N24" i="34"/>
  <c r="P23" i="34"/>
  <c r="Q23" i="34" s="1"/>
  <c r="O23" i="34"/>
  <c r="N23" i="34"/>
  <c r="P22" i="34"/>
  <c r="Q22" i="34" s="1"/>
  <c r="O22" i="34"/>
  <c r="N22" i="34"/>
  <c r="P21" i="34"/>
  <c r="Q21" i="34" s="1"/>
  <c r="O21" i="34"/>
  <c r="N21" i="34"/>
  <c r="P20" i="34"/>
  <c r="Q20" i="34" s="1"/>
  <c r="O20" i="34"/>
  <c r="N20" i="34"/>
  <c r="P19" i="34"/>
  <c r="Q19" i="34" s="1"/>
  <c r="O19" i="34"/>
  <c r="N19" i="34"/>
  <c r="P18" i="34"/>
  <c r="Q18" i="34" s="1"/>
  <c r="O18" i="34"/>
  <c r="N18" i="34"/>
  <c r="P17" i="34"/>
  <c r="Q17" i="34" s="1"/>
  <c r="O17" i="34"/>
  <c r="N17" i="34"/>
  <c r="P16" i="34"/>
  <c r="Q16" i="34" s="1"/>
  <c r="O16" i="34"/>
  <c r="N16" i="34"/>
  <c r="P15" i="34"/>
  <c r="Q15" i="34" s="1"/>
  <c r="Y19" i="3" s="1"/>
  <c r="O15" i="34"/>
  <c r="N15" i="34"/>
  <c r="O14" i="34"/>
  <c r="L13" i="34"/>
  <c r="K13" i="34"/>
  <c r="J13" i="34"/>
  <c r="I13" i="34"/>
  <c r="H13" i="34"/>
  <c r="G13" i="34"/>
  <c r="F13" i="34"/>
  <c r="E13" i="34"/>
  <c r="L12" i="34"/>
  <c r="K12" i="34"/>
  <c r="J12" i="34"/>
  <c r="I12" i="34"/>
  <c r="H12" i="34"/>
  <c r="G12" i="34"/>
  <c r="F12" i="34"/>
  <c r="E12" i="34"/>
  <c r="P54" i="33"/>
  <c r="Q54" i="33" s="1"/>
  <c r="O54" i="33"/>
  <c r="N54" i="33"/>
  <c r="P53" i="33"/>
  <c r="Q53" i="33" s="1"/>
  <c r="O53" i="33"/>
  <c r="N53" i="33"/>
  <c r="P52" i="33"/>
  <c r="Q52" i="33" s="1"/>
  <c r="O52" i="33"/>
  <c r="N52" i="33"/>
  <c r="P51" i="33"/>
  <c r="Q51" i="33" s="1"/>
  <c r="O51" i="33"/>
  <c r="N51" i="33"/>
  <c r="P50" i="33"/>
  <c r="Q50" i="33" s="1"/>
  <c r="O50" i="33"/>
  <c r="N50" i="33"/>
  <c r="P49" i="33"/>
  <c r="Q49" i="33" s="1"/>
  <c r="O49" i="33"/>
  <c r="N49" i="33"/>
  <c r="P48" i="33"/>
  <c r="Q48" i="33" s="1"/>
  <c r="O48" i="33"/>
  <c r="N48" i="33"/>
  <c r="P47" i="33"/>
  <c r="Q47" i="33" s="1"/>
  <c r="O47" i="33"/>
  <c r="N47" i="33"/>
  <c r="P46" i="33"/>
  <c r="Q46" i="33" s="1"/>
  <c r="O46" i="33"/>
  <c r="N46" i="33"/>
  <c r="P45" i="33"/>
  <c r="Q45" i="33" s="1"/>
  <c r="O45" i="33"/>
  <c r="N45" i="33"/>
  <c r="P44" i="33"/>
  <c r="Q44" i="33" s="1"/>
  <c r="O44" i="33"/>
  <c r="N44" i="33"/>
  <c r="P43" i="33"/>
  <c r="Q43" i="33" s="1"/>
  <c r="O43" i="33"/>
  <c r="N43" i="33"/>
  <c r="P42" i="33"/>
  <c r="Q42" i="33" s="1"/>
  <c r="O42" i="33"/>
  <c r="N42" i="33"/>
  <c r="P41" i="33"/>
  <c r="Q41" i="33" s="1"/>
  <c r="O41" i="33"/>
  <c r="N41" i="33"/>
  <c r="P40" i="33"/>
  <c r="Q40" i="33" s="1"/>
  <c r="O40" i="33"/>
  <c r="N40" i="33"/>
  <c r="P39" i="33"/>
  <c r="Q39" i="33" s="1"/>
  <c r="O39" i="33"/>
  <c r="N39" i="33"/>
  <c r="P38" i="33"/>
  <c r="Q38" i="33" s="1"/>
  <c r="O38" i="33"/>
  <c r="N38" i="33"/>
  <c r="P37" i="33"/>
  <c r="Q37" i="33" s="1"/>
  <c r="O37" i="33"/>
  <c r="N37" i="33"/>
  <c r="P36" i="33"/>
  <c r="Q36" i="33" s="1"/>
  <c r="O36" i="33"/>
  <c r="N36" i="33"/>
  <c r="P35" i="33"/>
  <c r="Q35" i="33" s="1"/>
  <c r="O35" i="33"/>
  <c r="N35" i="33"/>
  <c r="P34" i="33"/>
  <c r="Q34" i="33" s="1"/>
  <c r="O34" i="33"/>
  <c r="N34" i="33"/>
  <c r="P33" i="33"/>
  <c r="Q33" i="33" s="1"/>
  <c r="O33" i="33"/>
  <c r="N33" i="33"/>
  <c r="P32" i="33"/>
  <c r="Q32" i="33" s="1"/>
  <c r="O32" i="33"/>
  <c r="N32" i="33"/>
  <c r="P31" i="33"/>
  <c r="Q31" i="33" s="1"/>
  <c r="O31" i="33"/>
  <c r="N31" i="33"/>
  <c r="P30" i="33"/>
  <c r="Q30" i="33" s="1"/>
  <c r="O30" i="33"/>
  <c r="N30" i="33"/>
  <c r="P29" i="33"/>
  <c r="Q29" i="33" s="1"/>
  <c r="O29" i="33"/>
  <c r="N29" i="33"/>
  <c r="P28" i="33"/>
  <c r="Q28" i="33" s="1"/>
  <c r="O28" i="33"/>
  <c r="N28" i="33"/>
  <c r="P27" i="33"/>
  <c r="Q27" i="33" s="1"/>
  <c r="O27" i="33"/>
  <c r="N27" i="33"/>
  <c r="P26" i="33"/>
  <c r="Q26" i="33" s="1"/>
  <c r="O26" i="33"/>
  <c r="N26" i="33"/>
  <c r="P25" i="33"/>
  <c r="Q25" i="33" s="1"/>
  <c r="O25" i="33"/>
  <c r="N25" i="33"/>
  <c r="P24" i="33"/>
  <c r="Q24" i="33" s="1"/>
  <c r="O24" i="33"/>
  <c r="N24" i="33"/>
  <c r="P23" i="33"/>
  <c r="Q23" i="33" s="1"/>
  <c r="O23" i="33"/>
  <c r="N23" i="33"/>
  <c r="P22" i="33"/>
  <c r="Q22" i="33" s="1"/>
  <c r="O22" i="33"/>
  <c r="N22" i="33"/>
  <c r="P21" i="33"/>
  <c r="Q21" i="33" s="1"/>
  <c r="O21" i="33"/>
  <c r="N21" i="33"/>
  <c r="P20" i="33"/>
  <c r="Q20" i="33" s="1"/>
  <c r="O20" i="33"/>
  <c r="N20" i="33"/>
  <c r="P19" i="33"/>
  <c r="Q19" i="33" s="1"/>
  <c r="O19" i="33"/>
  <c r="N19" i="33"/>
  <c r="P18" i="33"/>
  <c r="Q18" i="33" s="1"/>
  <c r="O18" i="33"/>
  <c r="N18" i="33"/>
  <c r="P17" i="33"/>
  <c r="Q17" i="33" s="1"/>
  <c r="O17" i="33"/>
  <c r="N17" i="33"/>
  <c r="P16" i="33"/>
  <c r="Q16" i="33" s="1"/>
  <c r="O16" i="33"/>
  <c r="N16" i="33"/>
  <c r="P15" i="33"/>
  <c r="Q15" i="33" s="1"/>
  <c r="Y20" i="3" s="1"/>
  <c r="O15" i="33"/>
  <c r="N15" i="33"/>
  <c r="O14" i="33"/>
  <c r="L13" i="33"/>
  <c r="K13" i="33"/>
  <c r="J13" i="33"/>
  <c r="I13" i="33"/>
  <c r="H13" i="33"/>
  <c r="G13" i="33"/>
  <c r="F13" i="33"/>
  <c r="E13" i="33"/>
  <c r="L12" i="33"/>
  <c r="K12" i="33"/>
  <c r="J12" i="33"/>
  <c r="I12" i="33"/>
  <c r="H12" i="33"/>
  <c r="G12" i="33"/>
  <c r="F12" i="33"/>
  <c r="E12" i="33"/>
  <c r="P54" i="32"/>
  <c r="Q54" i="32" s="1"/>
  <c r="O54" i="32"/>
  <c r="N54" i="32"/>
  <c r="P53" i="32"/>
  <c r="Q53" i="32" s="1"/>
  <c r="O53" i="32"/>
  <c r="N53" i="32"/>
  <c r="P52" i="32"/>
  <c r="Q52" i="32" s="1"/>
  <c r="O52" i="32"/>
  <c r="N52" i="32"/>
  <c r="P51" i="32"/>
  <c r="Q51" i="32" s="1"/>
  <c r="O51" i="32"/>
  <c r="N51" i="32"/>
  <c r="P50" i="32"/>
  <c r="Q50" i="32" s="1"/>
  <c r="O50" i="32"/>
  <c r="N50" i="32"/>
  <c r="P49" i="32"/>
  <c r="Q49" i="32" s="1"/>
  <c r="O49" i="32"/>
  <c r="N49" i="32"/>
  <c r="P48" i="32"/>
  <c r="Q48" i="32" s="1"/>
  <c r="O48" i="32"/>
  <c r="N48" i="32"/>
  <c r="P47" i="32"/>
  <c r="Q47" i="32" s="1"/>
  <c r="O47" i="32"/>
  <c r="N47" i="32"/>
  <c r="P46" i="32"/>
  <c r="Q46" i="32" s="1"/>
  <c r="O46" i="32"/>
  <c r="N46" i="32"/>
  <c r="P45" i="32"/>
  <c r="Q45" i="32" s="1"/>
  <c r="O45" i="32"/>
  <c r="N45" i="32"/>
  <c r="P44" i="32"/>
  <c r="Q44" i="32" s="1"/>
  <c r="O44" i="32"/>
  <c r="N44" i="32"/>
  <c r="P43" i="32"/>
  <c r="Q43" i="32" s="1"/>
  <c r="O43" i="32"/>
  <c r="N43" i="32"/>
  <c r="P42" i="32"/>
  <c r="Q42" i="32" s="1"/>
  <c r="O42" i="32"/>
  <c r="N42" i="32"/>
  <c r="P41" i="32"/>
  <c r="Q41" i="32" s="1"/>
  <c r="O41" i="32"/>
  <c r="N41" i="32"/>
  <c r="P40" i="32"/>
  <c r="Q40" i="32" s="1"/>
  <c r="O40" i="32"/>
  <c r="N40" i="32"/>
  <c r="P39" i="32"/>
  <c r="Q39" i="32" s="1"/>
  <c r="O39" i="32"/>
  <c r="N39" i="32"/>
  <c r="P38" i="32"/>
  <c r="Q38" i="32" s="1"/>
  <c r="O38" i="32"/>
  <c r="N38" i="32"/>
  <c r="P37" i="32"/>
  <c r="Q37" i="32" s="1"/>
  <c r="O37" i="32"/>
  <c r="N37" i="32"/>
  <c r="P36" i="32"/>
  <c r="Q36" i="32" s="1"/>
  <c r="O36" i="32"/>
  <c r="N36" i="32"/>
  <c r="P35" i="32"/>
  <c r="Q35" i="32" s="1"/>
  <c r="O35" i="32"/>
  <c r="N35" i="32"/>
  <c r="P34" i="32"/>
  <c r="Q34" i="32" s="1"/>
  <c r="O34" i="32"/>
  <c r="N34" i="32"/>
  <c r="P33" i="32"/>
  <c r="Q33" i="32" s="1"/>
  <c r="O33" i="32"/>
  <c r="N33" i="32"/>
  <c r="P32" i="32"/>
  <c r="Q32" i="32" s="1"/>
  <c r="O32" i="32"/>
  <c r="N32" i="32"/>
  <c r="P31" i="32"/>
  <c r="Q31" i="32" s="1"/>
  <c r="O31" i="32"/>
  <c r="N31" i="32"/>
  <c r="P30" i="32"/>
  <c r="Q30" i="32" s="1"/>
  <c r="O30" i="32"/>
  <c r="N30" i="32"/>
  <c r="P29" i="32"/>
  <c r="Q29" i="32" s="1"/>
  <c r="O29" i="32"/>
  <c r="N29" i="32"/>
  <c r="P28" i="32"/>
  <c r="Q28" i="32" s="1"/>
  <c r="O28" i="32"/>
  <c r="N28" i="32"/>
  <c r="P27" i="32"/>
  <c r="Q27" i="32" s="1"/>
  <c r="O27" i="32"/>
  <c r="N27" i="32"/>
  <c r="P26" i="32"/>
  <c r="Q26" i="32" s="1"/>
  <c r="O26" i="32"/>
  <c r="N26" i="32"/>
  <c r="P25" i="32"/>
  <c r="Q25" i="32" s="1"/>
  <c r="O25" i="32"/>
  <c r="N25" i="32"/>
  <c r="P24" i="32"/>
  <c r="Q24" i="32" s="1"/>
  <c r="O24" i="32"/>
  <c r="N24" i="32"/>
  <c r="P23" i="32"/>
  <c r="Q23" i="32" s="1"/>
  <c r="O23" i="32"/>
  <c r="N23" i="32"/>
  <c r="P22" i="32"/>
  <c r="Q22" i="32" s="1"/>
  <c r="O22" i="32"/>
  <c r="N22" i="32"/>
  <c r="P21" i="32"/>
  <c r="Q21" i="32" s="1"/>
  <c r="O21" i="32"/>
  <c r="N21" i="32"/>
  <c r="P20" i="32"/>
  <c r="Q20" i="32" s="1"/>
  <c r="O20" i="32"/>
  <c r="N20" i="32"/>
  <c r="P19" i="32"/>
  <c r="Q19" i="32" s="1"/>
  <c r="O19" i="32"/>
  <c r="N19" i="32"/>
  <c r="P18" i="32"/>
  <c r="Q18" i="32" s="1"/>
  <c r="O18" i="32"/>
  <c r="N18" i="32"/>
  <c r="P17" i="32"/>
  <c r="Q17" i="32" s="1"/>
  <c r="O17" i="32"/>
  <c r="N17" i="32"/>
  <c r="P16" i="32"/>
  <c r="Q16" i="32" s="1"/>
  <c r="O16" i="32"/>
  <c r="N16" i="32"/>
  <c r="P15" i="32"/>
  <c r="Q15" i="32" s="1"/>
  <c r="Y21" i="3" s="1"/>
  <c r="O15" i="32"/>
  <c r="N15" i="32"/>
  <c r="O14" i="32"/>
  <c r="L13" i="32"/>
  <c r="K13" i="32"/>
  <c r="J13" i="32"/>
  <c r="I13" i="32"/>
  <c r="H13" i="32"/>
  <c r="G13" i="32"/>
  <c r="F13" i="32"/>
  <c r="E13" i="32"/>
  <c r="L12" i="32"/>
  <c r="K12" i="32"/>
  <c r="J12" i="32"/>
  <c r="I12" i="32"/>
  <c r="H12" i="32"/>
  <c r="G12" i="32"/>
  <c r="F12" i="32"/>
  <c r="E12" i="32"/>
  <c r="P54" i="31"/>
  <c r="Q54" i="31" s="1"/>
  <c r="O54" i="31"/>
  <c r="N54" i="31"/>
  <c r="P53" i="31"/>
  <c r="Q53" i="31" s="1"/>
  <c r="O53" i="31"/>
  <c r="N53" i="31"/>
  <c r="P52" i="31"/>
  <c r="Q52" i="31" s="1"/>
  <c r="O52" i="31"/>
  <c r="N52" i="31"/>
  <c r="P51" i="31"/>
  <c r="Q51" i="31" s="1"/>
  <c r="O51" i="31"/>
  <c r="N51" i="31"/>
  <c r="P50" i="31"/>
  <c r="Q50" i="31" s="1"/>
  <c r="O50" i="31"/>
  <c r="N50" i="31"/>
  <c r="P49" i="31"/>
  <c r="Q49" i="31" s="1"/>
  <c r="O49" i="31"/>
  <c r="N49" i="31"/>
  <c r="P48" i="31"/>
  <c r="Q48" i="31" s="1"/>
  <c r="O48" i="31"/>
  <c r="N48" i="31"/>
  <c r="P47" i="31"/>
  <c r="Q47" i="31" s="1"/>
  <c r="O47" i="31"/>
  <c r="N47" i="31"/>
  <c r="P46" i="31"/>
  <c r="Q46" i="31" s="1"/>
  <c r="O46" i="31"/>
  <c r="N46" i="31"/>
  <c r="P45" i="31"/>
  <c r="Q45" i="31" s="1"/>
  <c r="O45" i="31"/>
  <c r="N45" i="31"/>
  <c r="P44" i="31"/>
  <c r="Q44" i="31" s="1"/>
  <c r="O44" i="31"/>
  <c r="N44" i="31"/>
  <c r="P43" i="31"/>
  <c r="Q43" i="31" s="1"/>
  <c r="O43" i="31"/>
  <c r="N43" i="31"/>
  <c r="P42" i="31"/>
  <c r="Q42" i="31" s="1"/>
  <c r="O42" i="31"/>
  <c r="N42" i="31"/>
  <c r="P41" i="31"/>
  <c r="Q41" i="31" s="1"/>
  <c r="O41" i="31"/>
  <c r="N41" i="31"/>
  <c r="P40" i="31"/>
  <c r="Q40" i="31" s="1"/>
  <c r="O40" i="31"/>
  <c r="N40" i="31"/>
  <c r="P39" i="31"/>
  <c r="Q39" i="31" s="1"/>
  <c r="O39" i="31"/>
  <c r="N39" i="31"/>
  <c r="P38" i="31"/>
  <c r="Q38" i="31" s="1"/>
  <c r="O38" i="31"/>
  <c r="N38" i="31"/>
  <c r="P37" i="31"/>
  <c r="Q37" i="31" s="1"/>
  <c r="O37" i="31"/>
  <c r="N37" i="31"/>
  <c r="P36" i="31"/>
  <c r="Q36" i="31" s="1"/>
  <c r="O36" i="31"/>
  <c r="N36" i="31"/>
  <c r="P35" i="31"/>
  <c r="Q35" i="31" s="1"/>
  <c r="O35" i="31"/>
  <c r="N35" i="31"/>
  <c r="P34" i="31"/>
  <c r="Q34" i="31" s="1"/>
  <c r="O34" i="31"/>
  <c r="N34" i="31"/>
  <c r="P33" i="31"/>
  <c r="Q33" i="31" s="1"/>
  <c r="O33" i="31"/>
  <c r="N33" i="31"/>
  <c r="P32" i="31"/>
  <c r="Q32" i="31" s="1"/>
  <c r="O32" i="31"/>
  <c r="N32" i="31"/>
  <c r="P31" i="31"/>
  <c r="Q31" i="31" s="1"/>
  <c r="O31" i="31"/>
  <c r="N31" i="31"/>
  <c r="P30" i="31"/>
  <c r="Q30" i="31" s="1"/>
  <c r="O30" i="31"/>
  <c r="N30" i="31"/>
  <c r="P29" i="31"/>
  <c r="Q29" i="31" s="1"/>
  <c r="O29" i="31"/>
  <c r="N29" i="31"/>
  <c r="P28" i="31"/>
  <c r="Q28" i="31" s="1"/>
  <c r="O28" i="31"/>
  <c r="N28" i="31"/>
  <c r="P27" i="31"/>
  <c r="Q27" i="31" s="1"/>
  <c r="O27" i="31"/>
  <c r="N27" i="31"/>
  <c r="P26" i="31"/>
  <c r="Q26" i="31" s="1"/>
  <c r="O26" i="31"/>
  <c r="N26" i="31"/>
  <c r="P25" i="31"/>
  <c r="Q25" i="31" s="1"/>
  <c r="O25" i="31"/>
  <c r="N25" i="31"/>
  <c r="P24" i="31"/>
  <c r="Q24" i="31" s="1"/>
  <c r="O24" i="31"/>
  <c r="N24" i="31"/>
  <c r="P23" i="31"/>
  <c r="Q23" i="31" s="1"/>
  <c r="O23" i="31"/>
  <c r="N23" i="31"/>
  <c r="P22" i="31"/>
  <c r="Q22" i="31" s="1"/>
  <c r="O22" i="31"/>
  <c r="N22" i="31"/>
  <c r="P21" i="31"/>
  <c r="Q21" i="31" s="1"/>
  <c r="O21" i="31"/>
  <c r="N21" i="31"/>
  <c r="P20" i="31"/>
  <c r="Q20" i="31" s="1"/>
  <c r="O20" i="31"/>
  <c r="N20" i="31"/>
  <c r="P19" i="31"/>
  <c r="Q19" i="31" s="1"/>
  <c r="O19" i="31"/>
  <c r="N19" i="31"/>
  <c r="P18" i="31"/>
  <c r="Q18" i="31" s="1"/>
  <c r="O18" i="31"/>
  <c r="N18" i="31"/>
  <c r="P17" i="31"/>
  <c r="Q17" i="31" s="1"/>
  <c r="O17" i="31"/>
  <c r="N17" i="31"/>
  <c r="P16" i="31"/>
  <c r="Q16" i="31" s="1"/>
  <c r="O16" i="31"/>
  <c r="N16" i="31"/>
  <c r="P15" i="31"/>
  <c r="Q15" i="31" s="1"/>
  <c r="Y22" i="3" s="1"/>
  <c r="O15" i="31"/>
  <c r="N15" i="31"/>
  <c r="O14" i="31"/>
  <c r="L13" i="31"/>
  <c r="K13" i="31"/>
  <c r="J13" i="31"/>
  <c r="I13" i="31"/>
  <c r="H13" i="31"/>
  <c r="G13" i="31"/>
  <c r="F13" i="31"/>
  <c r="E13" i="31"/>
  <c r="L12" i="31"/>
  <c r="K12" i="31"/>
  <c r="J12" i="31"/>
  <c r="I12" i="31"/>
  <c r="H12" i="31"/>
  <c r="G12" i="31"/>
  <c r="F12" i="31"/>
  <c r="E12" i="31"/>
  <c r="P54" i="30"/>
  <c r="Q54" i="30" s="1"/>
  <c r="O54" i="30"/>
  <c r="N54" i="30"/>
  <c r="P53" i="30"/>
  <c r="Q53" i="30" s="1"/>
  <c r="O53" i="30"/>
  <c r="N53" i="30"/>
  <c r="P52" i="30"/>
  <c r="Q52" i="30" s="1"/>
  <c r="O52" i="30"/>
  <c r="N52" i="30"/>
  <c r="P51" i="30"/>
  <c r="Q51" i="30" s="1"/>
  <c r="O51" i="30"/>
  <c r="N51" i="30"/>
  <c r="P50" i="30"/>
  <c r="Q50" i="30" s="1"/>
  <c r="O50" i="30"/>
  <c r="N50" i="30"/>
  <c r="P49" i="30"/>
  <c r="Q49" i="30" s="1"/>
  <c r="O49" i="30"/>
  <c r="N49" i="30"/>
  <c r="P48" i="30"/>
  <c r="Q48" i="30" s="1"/>
  <c r="O48" i="30"/>
  <c r="N48" i="30"/>
  <c r="P47" i="30"/>
  <c r="Q47" i="30" s="1"/>
  <c r="O47" i="30"/>
  <c r="N47" i="30"/>
  <c r="P46" i="30"/>
  <c r="Q46" i="30" s="1"/>
  <c r="O46" i="30"/>
  <c r="N46" i="30"/>
  <c r="P45" i="30"/>
  <c r="Q45" i="30" s="1"/>
  <c r="O45" i="30"/>
  <c r="N45" i="30"/>
  <c r="P44" i="30"/>
  <c r="Q44" i="30" s="1"/>
  <c r="O44" i="30"/>
  <c r="N44" i="30"/>
  <c r="P43" i="30"/>
  <c r="Q43" i="30" s="1"/>
  <c r="O43" i="30"/>
  <c r="N43" i="30"/>
  <c r="P42" i="30"/>
  <c r="Q42" i="30" s="1"/>
  <c r="O42" i="30"/>
  <c r="N42" i="30"/>
  <c r="P41" i="30"/>
  <c r="Q41" i="30" s="1"/>
  <c r="O41" i="30"/>
  <c r="N41" i="30"/>
  <c r="P40" i="30"/>
  <c r="Q40" i="30" s="1"/>
  <c r="O40" i="30"/>
  <c r="N40" i="30"/>
  <c r="P39" i="30"/>
  <c r="Q39" i="30" s="1"/>
  <c r="O39" i="30"/>
  <c r="N39" i="30"/>
  <c r="P38" i="30"/>
  <c r="Q38" i="30" s="1"/>
  <c r="O38" i="30"/>
  <c r="N38" i="30"/>
  <c r="P37" i="30"/>
  <c r="Q37" i="30" s="1"/>
  <c r="O37" i="30"/>
  <c r="N37" i="30"/>
  <c r="P36" i="30"/>
  <c r="Q36" i="30" s="1"/>
  <c r="O36" i="30"/>
  <c r="N36" i="30"/>
  <c r="P35" i="30"/>
  <c r="Q35" i="30" s="1"/>
  <c r="O35" i="30"/>
  <c r="N35" i="30"/>
  <c r="P34" i="30"/>
  <c r="Q34" i="30" s="1"/>
  <c r="O34" i="30"/>
  <c r="N34" i="30"/>
  <c r="P33" i="30"/>
  <c r="Q33" i="30" s="1"/>
  <c r="O33" i="30"/>
  <c r="N33" i="30"/>
  <c r="P32" i="30"/>
  <c r="Q32" i="30" s="1"/>
  <c r="O32" i="30"/>
  <c r="N32" i="30"/>
  <c r="P31" i="30"/>
  <c r="Q31" i="30" s="1"/>
  <c r="O31" i="30"/>
  <c r="N31" i="30"/>
  <c r="P30" i="30"/>
  <c r="Q30" i="30" s="1"/>
  <c r="O30" i="30"/>
  <c r="N30" i="30"/>
  <c r="P29" i="30"/>
  <c r="Q29" i="30" s="1"/>
  <c r="O29" i="30"/>
  <c r="N29" i="30"/>
  <c r="P28" i="30"/>
  <c r="Q28" i="30" s="1"/>
  <c r="O28" i="30"/>
  <c r="N28" i="30"/>
  <c r="P27" i="30"/>
  <c r="Q27" i="30" s="1"/>
  <c r="O27" i="30"/>
  <c r="N27" i="30"/>
  <c r="P26" i="30"/>
  <c r="Q26" i="30" s="1"/>
  <c r="O26" i="30"/>
  <c r="N26" i="30"/>
  <c r="P25" i="30"/>
  <c r="Q25" i="30" s="1"/>
  <c r="O25" i="30"/>
  <c r="N25" i="30"/>
  <c r="P24" i="30"/>
  <c r="Q24" i="30" s="1"/>
  <c r="O24" i="30"/>
  <c r="N24" i="30"/>
  <c r="P23" i="30"/>
  <c r="Q23" i="30" s="1"/>
  <c r="O23" i="30"/>
  <c r="N23" i="30"/>
  <c r="P22" i="30"/>
  <c r="Q22" i="30" s="1"/>
  <c r="O22" i="30"/>
  <c r="N22" i="30"/>
  <c r="P21" i="30"/>
  <c r="Q21" i="30" s="1"/>
  <c r="O21" i="30"/>
  <c r="N21" i="30"/>
  <c r="P20" i="30"/>
  <c r="Q20" i="30" s="1"/>
  <c r="O20" i="30"/>
  <c r="N20" i="30"/>
  <c r="P19" i="30"/>
  <c r="Q19" i="30" s="1"/>
  <c r="O19" i="30"/>
  <c r="N19" i="30"/>
  <c r="P18" i="30"/>
  <c r="Q18" i="30" s="1"/>
  <c r="O18" i="30"/>
  <c r="N18" i="30"/>
  <c r="P17" i="30"/>
  <c r="Q17" i="30" s="1"/>
  <c r="O17" i="30"/>
  <c r="N17" i="30"/>
  <c r="P16" i="30"/>
  <c r="Q16" i="30" s="1"/>
  <c r="O16" i="30"/>
  <c r="N16" i="30"/>
  <c r="P15" i="30"/>
  <c r="Q15" i="30" s="1"/>
  <c r="O15" i="30"/>
  <c r="N15" i="30"/>
  <c r="O14" i="30"/>
  <c r="L13" i="30"/>
  <c r="K13" i="30"/>
  <c r="J13" i="30"/>
  <c r="I13" i="30"/>
  <c r="H13" i="30"/>
  <c r="G13" i="30"/>
  <c r="F13" i="30"/>
  <c r="E13" i="30"/>
  <c r="L12" i="30"/>
  <c r="K12" i="30"/>
  <c r="J12" i="30"/>
  <c r="I12" i="30"/>
  <c r="H12" i="30"/>
  <c r="G12" i="30"/>
  <c r="F12" i="30"/>
  <c r="E12" i="30"/>
  <c r="P54" i="29"/>
  <c r="Q54" i="29" s="1"/>
  <c r="O54" i="29"/>
  <c r="N54" i="29"/>
  <c r="P53" i="29"/>
  <c r="Q53" i="29" s="1"/>
  <c r="O53" i="29"/>
  <c r="N53" i="29"/>
  <c r="P52" i="29"/>
  <c r="Q52" i="29" s="1"/>
  <c r="O52" i="29"/>
  <c r="N52" i="29"/>
  <c r="P51" i="29"/>
  <c r="Q51" i="29" s="1"/>
  <c r="O51" i="29"/>
  <c r="N51" i="29"/>
  <c r="P50" i="29"/>
  <c r="Q50" i="29" s="1"/>
  <c r="O50" i="29"/>
  <c r="N50" i="29"/>
  <c r="P49" i="29"/>
  <c r="Q49" i="29" s="1"/>
  <c r="O49" i="29"/>
  <c r="N49" i="29"/>
  <c r="P48" i="29"/>
  <c r="Q48" i="29" s="1"/>
  <c r="O48" i="29"/>
  <c r="N48" i="29"/>
  <c r="P47" i="29"/>
  <c r="Q47" i="29" s="1"/>
  <c r="O47" i="29"/>
  <c r="N47" i="29"/>
  <c r="P46" i="29"/>
  <c r="Q46" i="29" s="1"/>
  <c r="O46" i="29"/>
  <c r="N46" i="29"/>
  <c r="P45" i="29"/>
  <c r="Q45" i="29" s="1"/>
  <c r="O45" i="29"/>
  <c r="N45" i="29"/>
  <c r="P44" i="29"/>
  <c r="Q44" i="29" s="1"/>
  <c r="O44" i="29"/>
  <c r="N44" i="29"/>
  <c r="P43" i="29"/>
  <c r="Q43" i="29" s="1"/>
  <c r="O43" i="29"/>
  <c r="N43" i="29"/>
  <c r="P42" i="29"/>
  <c r="Q42" i="29" s="1"/>
  <c r="O42" i="29"/>
  <c r="N42" i="29"/>
  <c r="P41" i="29"/>
  <c r="Q41" i="29" s="1"/>
  <c r="O41" i="29"/>
  <c r="N41" i="29"/>
  <c r="P40" i="29"/>
  <c r="Q40" i="29" s="1"/>
  <c r="O40" i="29"/>
  <c r="N40" i="29"/>
  <c r="P39" i="29"/>
  <c r="Q39" i="29" s="1"/>
  <c r="O39" i="29"/>
  <c r="N39" i="29"/>
  <c r="P38" i="29"/>
  <c r="Q38" i="29" s="1"/>
  <c r="O38" i="29"/>
  <c r="N38" i="29"/>
  <c r="P37" i="29"/>
  <c r="Q37" i="29" s="1"/>
  <c r="O37" i="29"/>
  <c r="N37" i="29"/>
  <c r="P36" i="29"/>
  <c r="Q36" i="29" s="1"/>
  <c r="O36" i="29"/>
  <c r="N36" i="29"/>
  <c r="P35" i="29"/>
  <c r="Q35" i="29" s="1"/>
  <c r="O35" i="29"/>
  <c r="N35" i="29"/>
  <c r="P34" i="29"/>
  <c r="Q34" i="29" s="1"/>
  <c r="O34" i="29"/>
  <c r="N34" i="29"/>
  <c r="P33" i="29"/>
  <c r="Q33" i="29" s="1"/>
  <c r="O33" i="29"/>
  <c r="N33" i="29"/>
  <c r="P32" i="29"/>
  <c r="Q32" i="29" s="1"/>
  <c r="O32" i="29"/>
  <c r="N32" i="29"/>
  <c r="P31" i="29"/>
  <c r="Q31" i="29" s="1"/>
  <c r="O31" i="29"/>
  <c r="N31" i="29"/>
  <c r="P30" i="29"/>
  <c r="Q30" i="29" s="1"/>
  <c r="O30" i="29"/>
  <c r="N30" i="29"/>
  <c r="P29" i="29"/>
  <c r="Q29" i="29" s="1"/>
  <c r="O29" i="29"/>
  <c r="N29" i="29"/>
  <c r="P28" i="29"/>
  <c r="Q28" i="29" s="1"/>
  <c r="O28" i="29"/>
  <c r="N28" i="29"/>
  <c r="P27" i="29"/>
  <c r="Q27" i="29" s="1"/>
  <c r="O27" i="29"/>
  <c r="N27" i="29"/>
  <c r="P26" i="29"/>
  <c r="Q26" i="29" s="1"/>
  <c r="O26" i="29"/>
  <c r="N26" i="29"/>
  <c r="P25" i="29"/>
  <c r="Q25" i="29" s="1"/>
  <c r="O25" i="29"/>
  <c r="N25" i="29"/>
  <c r="P24" i="29"/>
  <c r="Q24" i="29" s="1"/>
  <c r="O24" i="29"/>
  <c r="N24" i="29"/>
  <c r="P23" i="29"/>
  <c r="Q23" i="29" s="1"/>
  <c r="O23" i="29"/>
  <c r="N23" i="29"/>
  <c r="P22" i="29"/>
  <c r="Q22" i="29" s="1"/>
  <c r="O22" i="29"/>
  <c r="N22" i="29"/>
  <c r="P21" i="29"/>
  <c r="Q21" i="29" s="1"/>
  <c r="O21" i="29"/>
  <c r="N21" i="29"/>
  <c r="P20" i="29"/>
  <c r="Q20" i="29" s="1"/>
  <c r="O20" i="29"/>
  <c r="N20" i="29"/>
  <c r="P19" i="29"/>
  <c r="Q19" i="29" s="1"/>
  <c r="O19" i="29"/>
  <c r="N19" i="29"/>
  <c r="P18" i="29"/>
  <c r="Q18" i="29" s="1"/>
  <c r="O18" i="29"/>
  <c r="N18" i="29"/>
  <c r="P17" i="29"/>
  <c r="Q17" i="29" s="1"/>
  <c r="O17" i="29"/>
  <c r="N17" i="29"/>
  <c r="P16" i="29"/>
  <c r="Q16" i="29" s="1"/>
  <c r="O16" i="29"/>
  <c r="N16" i="29"/>
  <c r="P15" i="29"/>
  <c r="Q15" i="29" s="1"/>
  <c r="Y24" i="3" s="1"/>
  <c r="O15" i="29"/>
  <c r="N15" i="29"/>
  <c r="O14" i="29"/>
  <c r="L13" i="29"/>
  <c r="K13" i="29"/>
  <c r="J13" i="29"/>
  <c r="I13" i="29"/>
  <c r="H13" i="29"/>
  <c r="G13" i="29"/>
  <c r="F13" i="29"/>
  <c r="E13" i="29"/>
  <c r="L12" i="29"/>
  <c r="K12" i="29"/>
  <c r="J12" i="29"/>
  <c r="I12" i="29"/>
  <c r="H12" i="29"/>
  <c r="G12" i="29"/>
  <c r="F12" i="29"/>
  <c r="E12" i="29"/>
  <c r="P54" i="28"/>
  <c r="Q54" i="28" s="1"/>
  <c r="O54" i="28"/>
  <c r="N54" i="28"/>
  <c r="P53" i="28"/>
  <c r="Q53" i="28" s="1"/>
  <c r="O53" i="28"/>
  <c r="N53" i="28"/>
  <c r="P52" i="28"/>
  <c r="Q52" i="28" s="1"/>
  <c r="O52" i="28"/>
  <c r="N52" i="28"/>
  <c r="P51" i="28"/>
  <c r="Q51" i="28" s="1"/>
  <c r="O51" i="28"/>
  <c r="N51" i="28"/>
  <c r="P50" i="28"/>
  <c r="Q50" i="28" s="1"/>
  <c r="O50" i="28"/>
  <c r="N50" i="28"/>
  <c r="P49" i="28"/>
  <c r="Q49" i="28" s="1"/>
  <c r="O49" i="28"/>
  <c r="N49" i="28"/>
  <c r="P48" i="28"/>
  <c r="Q48" i="28" s="1"/>
  <c r="O48" i="28"/>
  <c r="N48" i="28"/>
  <c r="P47" i="28"/>
  <c r="Q47" i="28" s="1"/>
  <c r="O47" i="28"/>
  <c r="N47" i="28"/>
  <c r="P46" i="28"/>
  <c r="Q46" i="28" s="1"/>
  <c r="O46" i="28"/>
  <c r="N46" i="28"/>
  <c r="P45" i="28"/>
  <c r="Q45" i="28" s="1"/>
  <c r="O45" i="28"/>
  <c r="N45" i="28"/>
  <c r="P44" i="28"/>
  <c r="Q44" i="28" s="1"/>
  <c r="O44" i="28"/>
  <c r="N44" i="28"/>
  <c r="P43" i="28"/>
  <c r="Q43" i="28" s="1"/>
  <c r="O43" i="28"/>
  <c r="N43" i="28"/>
  <c r="P42" i="28"/>
  <c r="Q42" i="28" s="1"/>
  <c r="O42" i="28"/>
  <c r="N42" i="28"/>
  <c r="P41" i="28"/>
  <c r="Q41" i="28" s="1"/>
  <c r="O41" i="28"/>
  <c r="N41" i="28"/>
  <c r="P40" i="28"/>
  <c r="Q40" i="28" s="1"/>
  <c r="O40" i="28"/>
  <c r="N40" i="28"/>
  <c r="P39" i="28"/>
  <c r="Q39" i="28" s="1"/>
  <c r="O39" i="28"/>
  <c r="N39" i="28"/>
  <c r="P38" i="28"/>
  <c r="Q38" i="28" s="1"/>
  <c r="O38" i="28"/>
  <c r="N38" i="28"/>
  <c r="P37" i="28"/>
  <c r="Q37" i="28" s="1"/>
  <c r="O37" i="28"/>
  <c r="N37" i="28"/>
  <c r="P36" i="28"/>
  <c r="Q36" i="28" s="1"/>
  <c r="O36" i="28"/>
  <c r="N36" i="28"/>
  <c r="P35" i="28"/>
  <c r="Q35" i="28" s="1"/>
  <c r="O35" i="28"/>
  <c r="N35" i="28"/>
  <c r="P34" i="28"/>
  <c r="Q34" i="28" s="1"/>
  <c r="O34" i="28"/>
  <c r="N34" i="28"/>
  <c r="P33" i="28"/>
  <c r="Q33" i="28" s="1"/>
  <c r="O33" i="28"/>
  <c r="N33" i="28"/>
  <c r="P32" i="28"/>
  <c r="Q32" i="28" s="1"/>
  <c r="O32" i="28"/>
  <c r="N32" i="28"/>
  <c r="P31" i="28"/>
  <c r="Q31" i="28" s="1"/>
  <c r="O31" i="28"/>
  <c r="N31" i="28"/>
  <c r="P30" i="28"/>
  <c r="Q30" i="28" s="1"/>
  <c r="O30" i="28"/>
  <c r="N30" i="28"/>
  <c r="P29" i="28"/>
  <c r="Q29" i="28" s="1"/>
  <c r="O29" i="28"/>
  <c r="N29" i="28"/>
  <c r="P28" i="28"/>
  <c r="Q28" i="28" s="1"/>
  <c r="O28" i="28"/>
  <c r="N28" i="28"/>
  <c r="P27" i="28"/>
  <c r="Q27" i="28" s="1"/>
  <c r="O27" i="28"/>
  <c r="N27" i="28"/>
  <c r="P26" i="28"/>
  <c r="Q26" i="28" s="1"/>
  <c r="O26" i="28"/>
  <c r="N26" i="28"/>
  <c r="P25" i="28"/>
  <c r="Q25" i="28" s="1"/>
  <c r="O25" i="28"/>
  <c r="N25" i="28"/>
  <c r="P24" i="28"/>
  <c r="Q24" i="28" s="1"/>
  <c r="O24" i="28"/>
  <c r="N24" i="28"/>
  <c r="P23" i="28"/>
  <c r="Q23" i="28" s="1"/>
  <c r="O23" i="28"/>
  <c r="N23" i="28"/>
  <c r="P22" i="28"/>
  <c r="Q22" i="28" s="1"/>
  <c r="O22" i="28"/>
  <c r="N22" i="28"/>
  <c r="P21" i="28"/>
  <c r="Q21" i="28" s="1"/>
  <c r="O21" i="28"/>
  <c r="N21" i="28"/>
  <c r="P20" i="28"/>
  <c r="Q20" i="28" s="1"/>
  <c r="O20" i="28"/>
  <c r="N20" i="28"/>
  <c r="P19" i="28"/>
  <c r="Q19" i="28" s="1"/>
  <c r="O19" i="28"/>
  <c r="N19" i="28"/>
  <c r="P18" i="28"/>
  <c r="Q18" i="28" s="1"/>
  <c r="O18" i="28"/>
  <c r="N18" i="28"/>
  <c r="P17" i="28"/>
  <c r="Q17" i="28" s="1"/>
  <c r="O17" i="28"/>
  <c r="N17" i="28"/>
  <c r="P16" i="28"/>
  <c r="Q16" i="28" s="1"/>
  <c r="O16" i="28"/>
  <c r="N16" i="28"/>
  <c r="P15" i="28"/>
  <c r="Q15" i="28" s="1"/>
  <c r="Y25" i="3" s="1"/>
  <c r="O15" i="28"/>
  <c r="N15" i="28"/>
  <c r="O14" i="28"/>
  <c r="L13" i="28"/>
  <c r="K13" i="28"/>
  <c r="J13" i="28"/>
  <c r="I13" i="28"/>
  <c r="H13" i="28"/>
  <c r="G13" i="28"/>
  <c r="F13" i="28"/>
  <c r="E13" i="28"/>
  <c r="L12" i="28"/>
  <c r="K12" i="28"/>
  <c r="J12" i="28"/>
  <c r="I12" i="28"/>
  <c r="H12" i="28"/>
  <c r="G12" i="28"/>
  <c r="F12" i="28"/>
  <c r="E12" i="28"/>
  <c r="P54" i="27"/>
  <c r="Q54" i="27" s="1"/>
  <c r="O54" i="27"/>
  <c r="N54" i="27"/>
  <c r="P53" i="27"/>
  <c r="Q53" i="27" s="1"/>
  <c r="O53" i="27"/>
  <c r="N53" i="27"/>
  <c r="P52" i="27"/>
  <c r="Q52" i="27" s="1"/>
  <c r="O52" i="27"/>
  <c r="N52" i="27"/>
  <c r="P51" i="27"/>
  <c r="Q51" i="27" s="1"/>
  <c r="O51" i="27"/>
  <c r="N51" i="27"/>
  <c r="P50" i="27"/>
  <c r="Q50" i="27" s="1"/>
  <c r="O50" i="27"/>
  <c r="N50" i="27"/>
  <c r="P49" i="27"/>
  <c r="Q49" i="27" s="1"/>
  <c r="O49" i="27"/>
  <c r="N49" i="27"/>
  <c r="P48" i="27"/>
  <c r="Q48" i="27" s="1"/>
  <c r="O48" i="27"/>
  <c r="N48" i="27"/>
  <c r="P47" i="27"/>
  <c r="Q47" i="27" s="1"/>
  <c r="O47" i="27"/>
  <c r="N47" i="27"/>
  <c r="P46" i="27"/>
  <c r="Q46" i="27" s="1"/>
  <c r="O46" i="27"/>
  <c r="N46" i="27"/>
  <c r="P45" i="27"/>
  <c r="Q45" i="27" s="1"/>
  <c r="O45" i="27"/>
  <c r="N45" i="27"/>
  <c r="P44" i="27"/>
  <c r="Q44" i="27" s="1"/>
  <c r="O44" i="27"/>
  <c r="N44" i="27"/>
  <c r="P43" i="27"/>
  <c r="Q43" i="27" s="1"/>
  <c r="O43" i="27"/>
  <c r="N43" i="27"/>
  <c r="P42" i="27"/>
  <c r="Q42" i="27" s="1"/>
  <c r="O42" i="27"/>
  <c r="N42" i="27"/>
  <c r="P41" i="27"/>
  <c r="Q41" i="27" s="1"/>
  <c r="O41" i="27"/>
  <c r="N41" i="27"/>
  <c r="P40" i="27"/>
  <c r="Q40" i="27" s="1"/>
  <c r="O40" i="27"/>
  <c r="N40" i="27"/>
  <c r="P39" i="27"/>
  <c r="Q39" i="27" s="1"/>
  <c r="O39" i="27"/>
  <c r="N39" i="27"/>
  <c r="P38" i="27"/>
  <c r="Q38" i="27" s="1"/>
  <c r="O38" i="27"/>
  <c r="N38" i="27"/>
  <c r="P37" i="27"/>
  <c r="Q37" i="27" s="1"/>
  <c r="O37" i="27"/>
  <c r="N37" i="27"/>
  <c r="P36" i="27"/>
  <c r="Q36" i="27" s="1"/>
  <c r="O36" i="27"/>
  <c r="N36" i="27"/>
  <c r="P35" i="27"/>
  <c r="Q35" i="27" s="1"/>
  <c r="O35" i="27"/>
  <c r="N35" i="27"/>
  <c r="P34" i="27"/>
  <c r="Q34" i="27" s="1"/>
  <c r="O34" i="27"/>
  <c r="N34" i="27"/>
  <c r="P33" i="27"/>
  <c r="Q33" i="27" s="1"/>
  <c r="O33" i="27"/>
  <c r="N33" i="27"/>
  <c r="P32" i="27"/>
  <c r="Q32" i="27" s="1"/>
  <c r="O32" i="27"/>
  <c r="N32" i="27"/>
  <c r="P31" i="27"/>
  <c r="Q31" i="27" s="1"/>
  <c r="O31" i="27"/>
  <c r="N31" i="27"/>
  <c r="P30" i="27"/>
  <c r="Q30" i="27" s="1"/>
  <c r="O30" i="27"/>
  <c r="N30" i="27"/>
  <c r="P29" i="27"/>
  <c r="Q29" i="27" s="1"/>
  <c r="O29" i="27"/>
  <c r="N29" i="27"/>
  <c r="P28" i="27"/>
  <c r="Q28" i="27" s="1"/>
  <c r="O28" i="27"/>
  <c r="N28" i="27"/>
  <c r="P27" i="27"/>
  <c r="Q27" i="27" s="1"/>
  <c r="O27" i="27"/>
  <c r="N27" i="27"/>
  <c r="P26" i="27"/>
  <c r="Q26" i="27" s="1"/>
  <c r="O26" i="27"/>
  <c r="N26" i="27"/>
  <c r="P25" i="27"/>
  <c r="Q25" i="27" s="1"/>
  <c r="O25" i="27"/>
  <c r="N25" i="27"/>
  <c r="P24" i="27"/>
  <c r="Q24" i="27" s="1"/>
  <c r="O24" i="27"/>
  <c r="N24" i="27"/>
  <c r="P23" i="27"/>
  <c r="Q23" i="27" s="1"/>
  <c r="O23" i="27"/>
  <c r="N23" i="27"/>
  <c r="P22" i="27"/>
  <c r="Q22" i="27" s="1"/>
  <c r="O22" i="27"/>
  <c r="N22" i="27"/>
  <c r="P21" i="27"/>
  <c r="Q21" i="27" s="1"/>
  <c r="O21" i="27"/>
  <c r="N21" i="27"/>
  <c r="P20" i="27"/>
  <c r="Q20" i="27" s="1"/>
  <c r="O20" i="27"/>
  <c r="N20" i="27"/>
  <c r="P19" i="27"/>
  <c r="Q19" i="27" s="1"/>
  <c r="O19" i="27"/>
  <c r="N19" i="27"/>
  <c r="P18" i="27"/>
  <c r="Q18" i="27" s="1"/>
  <c r="O18" i="27"/>
  <c r="N18" i="27"/>
  <c r="P17" i="27"/>
  <c r="Q17" i="27" s="1"/>
  <c r="O17" i="27"/>
  <c r="N17" i="27"/>
  <c r="P16" i="27"/>
  <c r="Q16" i="27" s="1"/>
  <c r="O16" i="27"/>
  <c r="N16" i="27"/>
  <c r="P15" i="27"/>
  <c r="Q15" i="27" s="1"/>
  <c r="Y26" i="3" s="1"/>
  <c r="O15" i="27"/>
  <c r="N15" i="27"/>
  <c r="O14" i="27"/>
  <c r="L13" i="27"/>
  <c r="K13" i="27"/>
  <c r="J13" i="27"/>
  <c r="I13" i="27"/>
  <c r="H13" i="27"/>
  <c r="G13" i="27"/>
  <c r="F13" i="27"/>
  <c r="E13" i="27"/>
  <c r="L12" i="27"/>
  <c r="K12" i="27"/>
  <c r="J12" i="27"/>
  <c r="I12" i="27"/>
  <c r="H12" i="27"/>
  <c r="G12" i="27"/>
  <c r="F12" i="27"/>
  <c r="E12" i="27"/>
  <c r="P54" i="26"/>
  <c r="Q54" i="26" s="1"/>
  <c r="O54" i="26"/>
  <c r="N54" i="26"/>
  <c r="P53" i="26"/>
  <c r="Q53" i="26" s="1"/>
  <c r="O53" i="26"/>
  <c r="N53" i="26"/>
  <c r="P52" i="26"/>
  <c r="Q52" i="26" s="1"/>
  <c r="O52" i="26"/>
  <c r="N52" i="26"/>
  <c r="P51" i="26"/>
  <c r="Q51" i="26" s="1"/>
  <c r="O51" i="26"/>
  <c r="N51" i="26"/>
  <c r="P50" i="26"/>
  <c r="Q50" i="26" s="1"/>
  <c r="O50" i="26"/>
  <c r="N50" i="26"/>
  <c r="P49" i="26"/>
  <c r="Q49" i="26" s="1"/>
  <c r="O49" i="26"/>
  <c r="N49" i="26"/>
  <c r="P48" i="26"/>
  <c r="Q48" i="26" s="1"/>
  <c r="O48" i="26"/>
  <c r="N48" i="26"/>
  <c r="P47" i="26"/>
  <c r="Q47" i="26" s="1"/>
  <c r="O47" i="26"/>
  <c r="N47" i="26"/>
  <c r="P46" i="26"/>
  <c r="Q46" i="26" s="1"/>
  <c r="O46" i="26"/>
  <c r="N46" i="26"/>
  <c r="P45" i="26"/>
  <c r="Q45" i="26" s="1"/>
  <c r="O45" i="26"/>
  <c r="N45" i="26"/>
  <c r="P44" i="26"/>
  <c r="Q44" i="26" s="1"/>
  <c r="O44" i="26"/>
  <c r="N44" i="26"/>
  <c r="P43" i="26"/>
  <c r="Q43" i="26" s="1"/>
  <c r="O43" i="26"/>
  <c r="N43" i="26"/>
  <c r="P42" i="26"/>
  <c r="Q42" i="26" s="1"/>
  <c r="O42" i="26"/>
  <c r="N42" i="26"/>
  <c r="P41" i="26"/>
  <c r="Q41" i="26" s="1"/>
  <c r="O41" i="26"/>
  <c r="N41" i="26"/>
  <c r="P40" i="26"/>
  <c r="Q40" i="26" s="1"/>
  <c r="O40" i="26"/>
  <c r="N40" i="26"/>
  <c r="P39" i="26"/>
  <c r="Q39" i="26" s="1"/>
  <c r="O39" i="26"/>
  <c r="N39" i="26"/>
  <c r="P38" i="26"/>
  <c r="Q38" i="26" s="1"/>
  <c r="O38" i="26"/>
  <c r="N38" i="26"/>
  <c r="P37" i="26"/>
  <c r="Q37" i="26" s="1"/>
  <c r="O37" i="26"/>
  <c r="N37" i="26"/>
  <c r="P36" i="26"/>
  <c r="Q36" i="26" s="1"/>
  <c r="O36" i="26"/>
  <c r="N36" i="26"/>
  <c r="P35" i="26"/>
  <c r="Q35" i="26" s="1"/>
  <c r="O35" i="26"/>
  <c r="N35" i="26"/>
  <c r="P34" i="26"/>
  <c r="Q34" i="26" s="1"/>
  <c r="O34" i="26"/>
  <c r="N34" i="26"/>
  <c r="P33" i="26"/>
  <c r="Q33" i="26" s="1"/>
  <c r="O33" i="26"/>
  <c r="N33" i="26"/>
  <c r="P32" i="26"/>
  <c r="Q32" i="26" s="1"/>
  <c r="O32" i="26"/>
  <c r="N32" i="26"/>
  <c r="P31" i="26"/>
  <c r="Q31" i="26" s="1"/>
  <c r="O31" i="26"/>
  <c r="N31" i="26"/>
  <c r="P30" i="26"/>
  <c r="Q30" i="26" s="1"/>
  <c r="O30" i="26"/>
  <c r="N30" i="26"/>
  <c r="P29" i="26"/>
  <c r="Q29" i="26" s="1"/>
  <c r="O29" i="26"/>
  <c r="N29" i="26"/>
  <c r="P28" i="26"/>
  <c r="Q28" i="26" s="1"/>
  <c r="O28" i="26"/>
  <c r="N28" i="26"/>
  <c r="P27" i="26"/>
  <c r="Q27" i="26" s="1"/>
  <c r="O27" i="26"/>
  <c r="N27" i="26"/>
  <c r="P26" i="26"/>
  <c r="Q26" i="26" s="1"/>
  <c r="O26" i="26"/>
  <c r="N26" i="26"/>
  <c r="P25" i="26"/>
  <c r="Q25" i="26" s="1"/>
  <c r="O25" i="26"/>
  <c r="N25" i="26"/>
  <c r="P24" i="26"/>
  <c r="Q24" i="26" s="1"/>
  <c r="O24" i="26"/>
  <c r="N24" i="26"/>
  <c r="P23" i="26"/>
  <c r="Q23" i="26" s="1"/>
  <c r="O23" i="26"/>
  <c r="N23" i="26"/>
  <c r="P22" i="26"/>
  <c r="Q22" i="26" s="1"/>
  <c r="O22" i="26"/>
  <c r="N22" i="26"/>
  <c r="P21" i="26"/>
  <c r="Q21" i="26" s="1"/>
  <c r="O21" i="26"/>
  <c r="N21" i="26"/>
  <c r="P20" i="26"/>
  <c r="Q20" i="26" s="1"/>
  <c r="O20" i="26"/>
  <c r="N20" i="26"/>
  <c r="P19" i="26"/>
  <c r="Q19" i="26" s="1"/>
  <c r="O19" i="26"/>
  <c r="N19" i="26"/>
  <c r="P18" i="26"/>
  <c r="Q18" i="26" s="1"/>
  <c r="O18" i="26"/>
  <c r="N18" i="26"/>
  <c r="P17" i="26"/>
  <c r="Q17" i="26" s="1"/>
  <c r="O17" i="26"/>
  <c r="N17" i="26"/>
  <c r="P16" i="26"/>
  <c r="Q16" i="26" s="1"/>
  <c r="O16" i="26"/>
  <c r="N16" i="26"/>
  <c r="P15" i="26"/>
  <c r="Q15" i="26" s="1"/>
  <c r="Y27" i="3" s="1"/>
  <c r="O15" i="26"/>
  <c r="N15" i="26"/>
  <c r="O14" i="26"/>
  <c r="L13" i="26"/>
  <c r="K13" i="26"/>
  <c r="J13" i="26"/>
  <c r="I13" i="26"/>
  <c r="H13" i="26"/>
  <c r="G13" i="26"/>
  <c r="F13" i="26"/>
  <c r="E13" i="26"/>
  <c r="L12" i="26"/>
  <c r="K12" i="26"/>
  <c r="J12" i="26"/>
  <c r="I12" i="26"/>
  <c r="H12" i="26"/>
  <c r="G12" i="26"/>
  <c r="F12" i="26"/>
  <c r="E12" i="26"/>
  <c r="P54" i="25"/>
  <c r="Q54" i="25" s="1"/>
  <c r="O54" i="25"/>
  <c r="N54" i="25"/>
  <c r="P53" i="25"/>
  <c r="Q53" i="25" s="1"/>
  <c r="O53" i="25"/>
  <c r="N53" i="25"/>
  <c r="P52" i="25"/>
  <c r="Q52" i="25" s="1"/>
  <c r="O52" i="25"/>
  <c r="N52" i="25"/>
  <c r="P51" i="25"/>
  <c r="Q51" i="25" s="1"/>
  <c r="O51" i="25"/>
  <c r="N51" i="25"/>
  <c r="P50" i="25"/>
  <c r="Q50" i="25" s="1"/>
  <c r="O50" i="25"/>
  <c r="N50" i="25"/>
  <c r="P49" i="25"/>
  <c r="Q49" i="25" s="1"/>
  <c r="O49" i="25"/>
  <c r="N49" i="25"/>
  <c r="P48" i="25"/>
  <c r="Q48" i="25" s="1"/>
  <c r="O48" i="25"/>
  <c r="N48" i="25"/>
  <c r="P47" i="25"/>
  <c r="Q47" i="25" s="1"/>
  <c r="O47" i="25"/>
  <c r="N47" i="25"/>
  <c r="P46" i="25"/>
  <c r="Q46" i="25" s="1"/>
  <c r="O46" i="25"/>
  <c r="N46" i="25"/>
  <c r="P45" i="25"/>
  <c r="Q45" i="25" s="1"/>
  <c r="O45" i="25"/>
  <c r="N45" i="25"/>
  <c r="P44" i="25"/>
  <c r="Q44" i="25" s="1"/>
  <c r="O44" i="25"/>
  <c r="N44" i="25"/>
  <c r="P43" i="25"/>
  <c r="Q43" i="25" s="1"/>
  <c r="O43" i="25"/>
  <c r="N43" i="25"/>
  <c r="P42" i="25"/>
  <c r="Q42" i="25" s="1"/>
  <c r="O42" i="25"/>
  <c r="N42" i="25"/>
  <c r="P41" i="25"/>
  <c r="Q41" i="25" s="1"/>
  <c r="O41" i="25"/>
  <c r="N41" i="25"/>
  <c r="P40" i="25"/>
  <c r="Q40" i="25" s="1"/>
  <c r="O40" i="25"/>
  <c r="N40" i="25"/>
  <c r="P39" i="25"/>
  <c r="Q39" i="25" s="1"/>
  <c r="O39" i="25"/>
  <c r="N39" i="25"/>
  <c r="P38" i="25"/>
  <c r="Q38" i="25" s="1"/>
  <c r="O38" i="25"/>
  <c r="N38" i="25"/>
  <c r="P37" i="25"/>
  <c r="Q37" i="25" s="1"/>
  <c r="O37" i="25"/>
  <c r="N37" i="25"/>
  <c r="P36" i="25"/>
  <c r="Q36" i="25" s="1"/>
  <c r="O36" i="25"/>
  <c r="N36" i="25"/>
  <c r="P35" i="25"/>
  <c r="Q35" i="25" s="1"/>
  <c r="O35" i="25"/>
  <c r="N35" i="25"/>
  <c r="P34" i="25"/>
  <c r="Q34" i="25" s="1"/>
  <c r="O34" i="25"/>
  <c r="N34" i="25"/>
  <c r="P33" i="25"/>
  <c r="Q33" i="25" s="1"/>
  <c r="O33" i="25"/>
  <c r="N33" i="25"/>
  <c r="P32" i="25"/>
  <c r="Q32" i="25" s="1"/>
  <c r="O32" i="25"/>
  <c r="N32" i="25"/>
  <c r="P31" i="25"/>
  <c r="Q31" i="25" s="1"/>
  <c r="O31" i="25"/>
  <c r="N31" i="25"/>
  <c r="P30" i="25"/>
  <c r="Q30" i="25" s="1"/>
  <c r="O30" i="25"/>
  <c r="N30" i="25"/>
  <c r="P29" i="25"/>
  <c r="Q29" i="25" s="1"/>
  <c r="O29" i="25"/>
  <c r="N29" i="25"/>
  <c r="P28" i="25"/>
  <c r="Q28" i="25" s="1"/>
  <c r="O28" i="25"/>
  <c r="N28" i="25"/>
  <c r="P27" i="25"/>
  <c r="Q27" i="25" s="1"/>
  <c r="O27" i="25"/>
  <c r="N27" i="25"/>
  <c r="P26" i="25"/>
  <c r="Q26" i="25" s="1"/>
  <c r="O26" i="25"/>
  <c r="N26" i="25"/>
  <c r="P25" i="25"/>
  <c r="Q25" i="25" s="1"/>
  <c r="O25" i="25"/>
  <c r="N25" i="25"/>
  <c r="P24" i="25"/>
  <c r="Q24" i="25" s="1"/>
  <c r="O24" i="25"/>
  <c r="N24" i="25"/>
  <c r="P23" i="25"/>
  <c r="Q23" i="25" s="1"/>
  <c r="O23" i="25"/>
  <c r="N23" i="25"/>
  <c r="P22" i="25"/>
  <c r="Q22" i="25" s="1"/>
  <c r="O22" i="25"/>
  <c r="N22" i="25"/>
  <c r="P21" i="25"/>
  <c r="Q21" i="25" s="1"/>
  <c r="O21" i="25"/>
  <c r="N21" i="25"/>
  <c r="P20" i="25"/>
  <c r="Q20" i="25" s="1"/>
  <c r="O20" i="25"/>
  <c r="N20" i="25"/>
  <c r="P19" i="25"/>
  <c r="Q19" i="25" s="1"/>
  <c r="O19" i="25"/>
  <c r="N19" i="25"/>
  <c r="P18" i="25"/>
  <c r="Q18" i="25" s="1"/>
  <c r="O18" i="25"/>
  <c r="N18" i="25"/>
  <c r="P17" i="25"/>
  <c r="Q17" i="25" s="1"/>
  <c r="O17" i="25"/>
  <c r="N17" i="25"/>
  <c r="P16" i="25"/>
  <c r="Q16" i="25" s="1"/>
  <c r="O16" i="25"/>
  <c r="N16" i="25"/>
  <c r="P15" i="25"/>
  <c r="Q15" i="25" s="1"/>
  <c r="Y28" i="3" s="1"/>
  <c r="O15" i="25"/>
  <c r="N15" i="25"/>
  <c r="O14" i="25"/>
  <c r="L13" i="25"/>
  <c r="K13" i="25"/>
  <c r="J13" i="25"/>
  <c r="I13" i="25"/>
  <c r="H13" i="25"/>
  <c r="G13" i="25"/>
  <c r="F13" i="25"/>
  <c r="E13" i="25"/>
  <c r="L12" i="25"/>
  <c r="K12" i="25"/>
  <c r="J12" i="25"/>
  <c r="I12" i="25"/>
  <c r="H12" i="25"/>
  <c r="G12" i="25"/>
  <c r="F12" i="25"/>
  <c r="E12" i="25"/>
  <c r="P54" i="24"/>
  <c r="Q54" i="24" s="1"/>
  <c r="O54" i="24"/>
  <c r="N54" i="24"/>
  <c r="P53" i="24"/>
  <c r="Q53" i="24" s="1"/>
  <c r="O53" i="24"/>
  <c r="N53" i="24"/>
  <c r="P52" i="24"/>
  <c r="Q52" i="24" s="1"/>
  <c r="O52" i="24"/>
  <c r="N52" i="24"/>
  <c r="P51" i="24"/>
  <c r="Q51" i="24" s="1"/>
  <c r="O51" i="24"/>
  <c r="N51" i="24"/>
  <c r="P50" i="24"/>
  <c r="Q50" i="24" s="1"/>
  <c r="O50" i="24"/>
  <c r="N50" i="24"/>
  <c r="P49" i="24"/>
  <c r="Q49" i="24" s="1"/>
  <c r="O49" i="24"/>
  <c r="N49" i="24"/>
  <c r="P48" i="24"/>
  <c r="Q48" i="24" s="1"/>
  <c r="O48" i="24"/>
  <c r="N48" i="24"/>
  <c r="P47" i="24"/>
  <c r="Q47" i="24" s="1"/>
  <c r="O47" i="24"/>
  <c r="N47" i="24"/>
  <c r="P46" i="24"/>
  <c r="Q46" i="24" s="1"/>
  <c r="O46" i="24"/>
  <c r="N46" i="24"/>
  <c r="P45" i="24"/>
  <c r="Q45" i="24" s="1"/>
  <c r="O45" i="24"/>
  <c r="N45" i="24"/>
  <c r="P44" i="24"/>
  <c r="Q44" i="24" s="1"/>
  <c r="O44" i="24"/>
  <c r="N44" i="24"/>
  <c r="P43" i="24"/>
  <c r="Q43" i="24" s="1"/>
  <c r="O43" i="24"/>
  <c r="N43" i="24"/>
  <c r="P42" i="24"/>
  <c r="Q42" i="24" s="1"/>
  <c r="O42" i="24"/>
  <c r="N42" i="24"/>
  <c r="P41" i="24"/>
  <c r="Q41" i="24" s="1"/>
  <c r="O41" i="24"/>
  <c r="N41" i="24"/>
  <c r="P40" i="24"/>
  <c r="Q40" i="24" s="1"/>
  <c r="O40" i="24"/>
  <c r="N40" i="24"/>
  <c r="P39" i="24"/>
  <c r="Q39" i="24" s="1"/>
  <c r="O39" i="24"/>
  <c r="N39" i="24"/>
  <c r="P38" i="24"/>
  <c r="Q38" i="24" s="1"/>
  <c r="O38" i="24"/>
  <c r="N38" i="24"/>
  <c r="P37" i="24"/>
  <c r="Q37" i="24" s="1"/>
  <c r="O37" i="24"/>
  <c r="N37" i="24"/>
  <c r="P36" i="24"/>
  <c r="Q36" i="24" s="1"/>
  <c r="O36" i="24"/>
  <c r="N36" i="24"/>
  <c r="P35" i="24"/>
  <c r="Q35" i="24" s="1"/>
  <c r="O35" i="24"/>
  <c r="N35" i="24"/>
  <c r="P34" i="24"/>
  <c r="Q34" i="24" s="1"/>
  <c r="O34" i="24"/>
  <c r="N34" i="24"/>
  <c r="P33" i="24"/>
  <c r="Q33" i="24" s="1"/>
  <c r="O33" i="24"/>
  <c r="N33" i="24"/>
  <c r="P32" i="24"/>
  <c r="Q32" i="24" s="1"/>
  <c r="O32" i="24"/>
  <c r="N32" i="24"/>
  <c r="P31" i="24"/>
  <c r="Q31" i="24" s="1"/>
  <c r="O31" i="24"/>
  <c r="N31" i="24"/>
  <c r="P30" i="24"/>
  <c r="Q30" i="24" s="1"/>
  <c r="O30" i="24"/>
  <c r="N30" i="24"/>
  <c r="P29" i="24"/>
  <c r="Q29" i="24" s="1"/>
  <c r="O29" i="24"/>
  <c r="N29" i="24"/>
  <c r="P28" i="24"/>
  <c r="Q28" i="24" s="1"/>
  <c r="O28" i="24"/>
  <c r="N28" i="24"/>
  <c r="P27" i="24"/>
  <c r="Q27" i="24" s="1"/>
  <c r="O27" i="24"/>
  <c r="N27" i="24"/>
  <c r="P26" i="24"/>
  <c r="Q26" i="24" s="1"/>
  <c r="O26" i="24"/>
  <c r="N26" i="24"/>
  <c r="P25" i="24"/>
  <c r="Q25" i="24" s="1"/>
  <c r="O25" i="24"/>
  <c r="N25" i="24"/>
  <c r="P24" i="24"/>
  <c r="Q24" i="24" s="1"/>
  <c r="O24" i="24"/>
  <c r="N24" i="24"/>
  <c r="P23" i="24"/>
  <c r="Q23" i="24" s="1"/>
  <c r="O23" i="24"/>
  <c r="N23" i="24"/>
  <c r="P22" i="24"/>
  <c r="Q22" i="24" s="1"/>
  <c r="O22" i="24"/>
  <c r="N22" i="24"/>
  <c r="P21" i="24"/>
  <c r="Q21" i="24" s="1"/>
  <c r="O21" i="24"/>
  <c r="N21" i="24"/>
  <c r="P20" i="24"/>
  <c r="Q20" i="24" s="1"/>
  <c r="O20" i="24"/>
  <c r="N20" i="24"/>
  <c r="P19" i="24"/>
  <c r="Q19" i="24" s="1"/>
  <c r="O19" i="24"/>
  <c r="N19" i="24"/>
  <c r="P18" i="24"/>
  <c r="Q18" i="24" s="1"/>
  <c r="O18" i="24"/>
  <c r="N18" i="24"/>
  <c r="P17" i="24"/>
  <c r="Q17" i="24" s="1"/>
  <c r="O17" i="24"/>
  <c r="N17" i="24"/>
  <c r="P16" i="24"/>
  <c r="Q16" i="24" s="1"/>
  <c r="O16" i="24"/>
  <c r="N16" i="24"/>
  <c r="P15" i="24"/>
  <c r="Q15" i="24" s="1"/>
  <c r="Y29" i="3" s="1"/>
  <c r="O15" i="24"/>
  <c r="N15" i="24"/>
  <c r="O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P54" i="23"/>
  <c r="Q54" i="23" s="1"/>
  <c r="O54" i="23"/>
  <c r="N54" i="23"/>
  <c r="P53" i="23"/>
  <c r="Q53" i="23" s="1"/>
  <c r="O53" i="23"/>
  <c r="N53" i="23"/>
  <c r="P52" i="23"/>
  <c r="Q52" i="23" s="1"/>
  <c r="O52" i="23"/>
  <c r="N52" i="23"/>
  <c r="P51" i="23"/>
  <c r="Q51" i="23" s="1"/>
  <c r="O51" i="23"/>
  <c r="N51" i="23"/>
  <c r="P50" i="23"/>
  <c r="Q50" i="23" s="1"/>
  <c r="O50" i="23"/>
  <c r="N50" i="23"/>
  <c r="P49" i="23"/>
  <c r="Q49" i="23" s="1"/>
  <c r="O49" i="23"/>
  <c r="N49" i="23"/>
  <c r="P48" i="23"/>
  <c r="Q48" i="23" s="1"/>
  <c r="O48" i="23"/>
  <c r="N48" i="23"/>
  <c r="P47" i="23"/>
  <c r="Q47" i="23" s="1"/>
  <c r="O47" i="23"/>
  <c r="N47" i="23"/>
  <c r="P46" i="23"/>
  <c r="Q46" i="23" s="1"/>
  <c r="O46" i="23"/>
  <c r="N46" i="23"/>
  <c r="P45" i="23"/>
  <c r="Q45" i="23" s="1"/>
  <c r="O45" i="23"/>
  <c r="N45" i="23"/>
  <c r="P44" i="23"/>
  <c r="Q44" i="23" s="1"/>
  <c r="O44" i="23"/>
  <c r="N44" i="23"/>
  <c r="P43" i="23"/>
  <c r="Q43" i="23" s="1"/>
  <c r="O43" i="23"/>
  <c r="N43" i="23"/>
  <c r="P42" i="23"/>
  <c r="Q42" i="23" s="1"/>
  <c r="O42" i="23"/>
  <c r="N42" i="23"/>
  <c r="P41" i="23"/>
  <c r="Q41" i="23" s="1"/>
  <c r="O41" i="23"/>
  <c r="N41" i="23"/>
  <c r="P40" i="23"/>
  <c r="Q40" i="23" s="1"/>
  <c r="O40" i="23"/>
  <c r="N40" i="23"/>
  <c r="P39" i="23"/>
  <c r="Q39" i="23" s="1"/>
  <c r="O39" i="23"/>
  <c r="N39" i="23"/>
  <c r="P38" i="23"/>
  <c r="Q38" i="23" s="1"/>
  <c r="O38" i="23"/>
  <c r="N38" i="23"/>
  <c r="P37" i="23"/>
  <c r="Q37" i="23" s="1"/>
  <c r="O37" i="23"/>
  <c r="N37" i="23"/>
  <c r="P36" i="23"/>
  <c r="Q36" i="23" s="1"/>
  <c r="O36" i="23"/>
  <c r="N36" i="23"/>
  <c r="P35" i="23"/>
  <c r="Q35" i="23" s="1"/>
  <c r="O35" i="23"/>
  <c r="N35" i="23"/>
  <c r="P34" i="23"/>
  <c r="Q34" i="23" s="1"/>
  <c r="O34" i="23"/>
  <c r="N34" i="23"/>
  <c r="P33" i="23"/>
  <c r="Q33" i="23" s="1"/>
  <c r="O33" i="23"/>
  <c r="N33" i="23"/>
  <c r="P32" i="23"/>
  <c r="Q32" i="23" s="1"/>
  <c r="O32" i="23"/>
  <c r="N32" i="23"/>
  <c r="P31" i="23"/>
  <c r="Q31" i="23" s="1"/>
  <c r="O31" i="23"/>
  <c r="N31" i="23"/>
  <c r="P30" i="23"/>
  <c r="Q30" i="23" s="1"/>
  <c r="O30" i="23"/>
  <c r="N30" i="23"/>
  <c r="P29" i="23"/>
  <c r="Q29" i="23" s="1"/>
  <c r="O29" i="23"/>
  <c r="N29" i="23"/>
  <c r="P28" i="23"/>
  <c r="Q28" i="23" s="1"/>
  <c r="O28" i="23"/>
  <c r="N28" i="23"/>
  <c r="P27" i="23"/>
  <c r="Q27" i="23" s="1"/>
  <c r="O27" i="23"/>
  <c r="N27" i="23"/>
  <c r="P26" i="23"/>
  <c r="Q26" i="23" s="1"/>
  <c r="O26" i="23"/>
  <c r="N26" i="23"/>
  <c r="P25" i="23"/>
  <c r="Q25" i="23" s="1"/>
  <c r="O25" i="23"/>
  <c r="N25" i="23"/>
  <c r="P24" i="23"/>
  <c r="Q24" i="23" s="1"/>
  <c r="O24" i="23"/>
  <c r="N24" i="23"/>
  <c r="P23" i="23"/>
  <c r="Q23" i="23" s="1"/>
  <c r="O23" i="23"/>
  <c r="N23" i="23"/>
  <c r="P22" i="23"/>
  <c r="Q22" i="23" s="1"/>
  <c r="O22" i="23"/>
  <c r="N22" i="23"/>
  <c r="P21" i="23"/>
  <c r="Q21" i="23" s="1"/>
  <c r="O21" i="23"/>
  <c r="N21" i="23"/>
  <c r="P20" i="23"/>
  <c r="Q20" i="23" s="1"/>
  <c r="O20" i="23"/>
  <c r="N20" i="23"/>
  <c r="P19" i="23"/>
  <c r="Q19" i="23" s="1"/>
  <c r="O19" i="23"/>
  <c r="N19" i="23"/>
  <c r="P18" i="23"/>
  <c r="Q18" i="23" s="1"/>
  <c r="O18" i="23"/>
  <c r="N18" i="23"/>
  <c r="P17" i="23"/>
  <c r="Q17" i="23" s="1"/>
  <c r="O17" i="23"/>
  <c r="N17" i="23"/>
  <c r="P16" i="23"/>
  <c r="Q16" i="23" s="1"/>
  <c r="O16" i="23"/>
  <c r="N16" i="23"/>
  <c r="P15" i="23"/>
  <c r="Q15" i="23" s="1"/>
  <c r="Y30" i="3" s="1"/>
  <c r="O15" i="23"/>
  <c r="N15" i="23"/>
  <c r="O14" i="23"/>
  <c r="L13" i="23"/>
  <c r="K13" i="23"/>
  <c r="J13" i="23"/>
  <c r="I13" i="23"/>
  <c r="H13" i="23"/>
  <c r="G13" i="23"/>
  <c r="F13" i="23"/>
  <c r="E13" i="23"/>
  <c r="L12" i="23"/>
  <c r="K12" i="23"/>
  <c r="J12" i="23"/>
  <c r="I12" i="23"/>
  <c r="H12" i="23"/>
  <c r="G12" i="23"/>
  <c r="F12" i="23"/>
  <c r="E12" i="23"/>
  <c r="P54" i="22"/>
  <c r="Q54" i="22" s="1"/>
  <c r="O54" i="22"/>
  <c r="N54" i="22"/>
  <c r="P53" i="22"/>
  <c r="Q53" i="22" s="1"/>
  <c r="O53" i="22"/>
  <c r="N53" i="22"/>
  <c r="P52" i="22"/>
  <c r="Q52" i="22" s="1"/>
  <c r="O52" i="22"/>
  <c r="N52" i="22"/>
  <c r="P51" i="22"/>
  <c r="Q51" i="22" s="1"/>
  <c r="O51" i="22"/>
  <c r="N51" i="22"/>
  <c r="P50" i="22"/>
  <c r="Q50" i="22" s="1"/>
  <c r="O50" i="22"/>
  <c r="N50" i="22"/>
  <c r="P49" i="22"/>
  <c r="Q49" i="22" s="1"/>
  <c r="O49" i="22"/>
  <c r="N49" i="22"/>
  <c r="P48" i="22"/>
  <c r="Q48" i="22" s="1"/>
  <c r="O48" i="22"/>
  <c r="N48" i="22"/>
  <c r="P47" i="22"/>
  <c r="Q47" i="22" s="1"/>
  <c r="O47" i="22"/>
  <c r="N47" i="22"/>
  <c r="P46" i="22"/>
  <c r="Q46" i="22" s="1"/>
  <c r="O46" i="22"/>
  <c r="N46" i="22"/>
  <c r="P45" i="22"/>
  <c r="Q45" i="22" s="1"/>
  <c r="O45" i="22"/>
  <c r="N45" i="22"/>
  <c r="P44" i="22"/>
  <c r="Q44" i="22" s="1"/>
  <c r="O44" i="22"/>
  <c r="N44" i="22"/>
  <c r="P43" i="22"/>
  <c r="Q43" i="22" s="1"/>
  <c r="O43" i="22"/>
  <c r="N43" i="22"/>
  <c r="P42" i="22"/>
  <c r="Q42" i="22" s="1"/>
  <c r="O42" i="22"/>
  <c r="N42" i="22"/>
  <c r="P41" i="22"/>
  <c r="Q41" i="22" s="1"/>
  <c r="O41" i="22"/>
  <c r="N41" i="22"/>
  <c r="P40" i="22"/>
  <c r="Q40" i="22" s="1"/>
  <c r="O40" i="22"/>
  <c r="N40" i="22"/>
  <c r="P39" i="22"/>
  <c r="Q39" i="22" s="1"/>
  <c r="O39" i="22"/>
  <c r="N39" i="22"/>
  <c r="P38" i="22"/>
  <c r="Q38" i="22" s="1"/>
  <c r="O38" i="22"/>
  <c r="N38" i="22"/>
  <c r="P37" i="22"/>
  <c r="Q37" i="22" s="1"/>
  <c r="O37" i="22"/>
  <c r="N37" i="22"/>
  <c r="P36" i="22"/>
  <c r="Q36" i="22" s="1"/>
  <c r="O36" i="22"/>
  <c r="N36" i="22"/>
  <c r="P35" i="22"/>
  <c r="Q35" i="22" s="1"/>
  <c r="O35" i="22"/>
  <c r="N35" i="22"/>
  <c r="P34" i="22"/>
  <c r="Q34" i="22" s="1"/>
  <c r="O34" i="22"/>
  <c r="N34" i="22"/>
  <c r="P33" i="22"/>
  <c r="Q33" i="22" s="1"/>
  <c r="O33" i="22"/>
  <c r="N33" i="22"/>
  <c r="P32" i="22"/>
  <c r="Q32" i="22" s="1"/>
  <c r="O32" i="22"/>
  <c r="N32" i="22"/>
  <c r="P31" i="22"/>
  <c r="Q31" i="22" s="1"/>
  <c r="O31" i="22"/>
  <c r="N31" i="22"/>
  <c r="P30" i="22"/>
  <c r="Q30" i="22" s="1"/>
  <c r="O30" i="22"/>
  <c r="N30" i="22"/>
  <c r="P29" i="22"/>
  <c r="Q29" i="22" s="1"/>
  <c r="O29" i="22"/>
  <c r="N29" i="22"/>
  <c r="P28" i="22"/>
  <c r="Q28" i="22" s="1"/>
  <c r="O28" i="22"/>
  <c r="N28" i="22"/>
  <c r="P27" i="22"/>
  <c r="Q27" i="22" s="1"/>
  <c r="O27" i="22"/>
  <c r="N27" i="22"/>
  <c r="P26" i="22"/>
  <c r="Q26" i="22" s="1"/>
  <c r="O26" i="22"/>
  <c r="N26" i="22"/>
  <c r="P25" i="22"/>
  <c r="Q25" i="22" s="1"/>
  <c r="O25" i="22"/>
  <c r="N25" i="22"/>
  <c r="P24" i="22"/>
  <c r="Q24" i="22" s="1"/>
  <c r="O24" i="22"/>
  <c r="N24" i="22"/>
  <c r="P23" i="22"/>
  <c r="Q23" i="22" s="1"/>
  <c r="O23" i="22"/>
  <c r="N23" i="22"/>
  <c r="P22" i="22"/>
  <c r="Q22" i="22" s="1"/>
  <c r="O22" i="22"/>
  <c r="N22" i="22"/>
  <c r="P21" i="22"/>
  <c r="Q21" i="22" s="1"/>
  <c r="O21" i="22"/>
  <c r="N21" i="22"/>
  <c r="P20" i="22"/>
  <c r="Q20" i="22" s="1"/>
  <c r="O20" i="22"/>
  <c r="N20" i="22"/>
  <c r="P19" i="22"/>
  <c r="Q19" i="22" s="1"/>
  <c r="O19" i="22"/>
  <c r="N19" i="22"/>
  <c r="P18" i="22"/>
  <c r="Q18" i="22" s="1"/>
  <c r="O18" i="22"/>
  <c r="N18" i="22"/>
  <c r="P17" i="22"/>
  <c r="Q17" i="22" s="1"/>
  <c r="O17" i="22"/>
  <c r="N17" i="22"/>
  <c r="P16" i="22"/>
  <c r="Q16" i="22" s="1"/>
  <c r="O16" i="22"/>
  <c r="N16" i="22"/>
  <c r="P15" i="22"/>
  <c r="Q15" i="22" s="1"/>
  <c r="Y31" i="3" s="1"/>
  <c r="O15" i="22"/>
  <c r="N15" i="22"/>
  <c r="O14" i="22"/>
  <c r="L13" i="22"/>
  <c r="K13" i="22"/>
  <c r="J13" i="22"/>
  <c r="I13" i="22"/>
  <c r="H13" i="22"/>
  <c r="G13" i="22"/>
  <c r="F13" i="22"/>
  <c r="E13" i="22"/>
  <c r="L12" i="22"/>
  <c r="K12" i="22"/>
  <c r="J12" i="22"/>
  <c r="I12" i="22"/>
  <c r="H12" i="22"/>
  <c r="G12" i="22"/>
  <c r="F12" i="22"/>
  <c r="E12" i="22"/>
  <c r="P54" i="21"/>
  <c r="Q54" i="21" s="1"/>
  <c r="O54" i="21"/>
  <c r="N54" i="21"/>
  <c r="P53" i="21"/>
  <c r="Q53" i="21" s="1"/>
  <c r="O53" i="21"/>
  <c r="N53" i="21"/>
  <c r="P52" i="21"/>
  <c r="Q52" i="21" s="1"/>
  <c r="O52" i="21"/>
  <c r="N52" i="21"/>
  <c r="P51" i="21"/>
  <c r="Q51" i="21" s="1"/>
  <c r="O51" i="21"/>
  <c r="N51" i="21"/>
  <c r="P50" i="21"/>
  <c r="Q50" i="21" s="1"/>
  <c r="O50" i="21"/>
  <c r="N50" i="21"/>
  <c r="P49" i="21"/>
  <c r="Q49" i="21" s="1"/>
  <c r="O49" i="21"/>
  <c r="N49" i="21"/>
  <c r="P48" i="21"/>
  <c r="Q48" i="21" s="1"/>
  <c r="O48" i="21"/>
  <c r="N48" i="21"/>
  <c r="P47" i="21"/>
  <c r="Q47" i="21" s="1"/>
  <c r="O47" i="21"/>
  <c r="N47" i="21"/>
  <c r="P46" i="21"/>
  <c r="Q46" i="21" s="1"/>
  <c r="O46" i="21"/>
  <c r="N46" i="21"/>
  <c r="P45" i="21"/>
  <c r="Q45" i="21" s="1"/>
  <c r="O45" i="21"/>
  <c r="N45" i="21"/>
  <c r="P44" i="21"/>
  <c r="Q44" i="21" s="1"/>
  <c r="O44" i="21"/>
  <c r="N44" i="21"/>
  <c r="P43" i="21"/>
  <c r="Q43" i="21" s="1"/>
  <c r="O43" i="21"/>
  <c r="N43" i="21"/>
  <c r="P42" i="21"/>
  <c r="Q42" i="21" s="1"/>
  <c r="O42" i="21"/>
  <c r="N42" i="21"/>
  <c r="P41" i="21"/>
  <c r="Q41" i="21" s="1"/>
  <c r="O41" i="21"/>
  <c r="N41" i="21"/>
  <c r="P40" i="21"/>
  <c r="Q40" i="21" s="1"/>
  <c r="O40" i="21"/>
  <c r="N40" i="21"/>
  <c r="P39" i="21"/>
  <c r="Q39" i="21" s="1"/>
  <c r="O39" i="21"/>
  <c r="N39" i="21"/>
  <c r="P38" i="21"/>
  <c r="Q38" i="21" s="1"/>
  <c r="O38" i="21"/>
  <c r="N38" i="21"/>
  <c r="P37" i="21"/>
  <c r="Q37" i="21" s="1"/>
  <c r="O37" i="21"/>
  <c r="N37" i="21"/>
  <c r="P36" i="21"/>
  <c r="Q36" i="21" s="1"/>
  <c r="O36" i="21"/>
  <c r="N36" i="21"/>
  <c r="P35" i="21"/>
  <c r="Q35" i="21" s="1"/>
  <c r="O35" i="21"/>
  <c r="N35" i="21"/>
  <c r="P34" i="21"/>
  <c r="Q34" i="21" s="1"/>
  <c r="O34" i="21"/>
  <c r="N34" i="21"/>
  <c r="P33" i="21"/>
  <c r="Q33" i="21" s="1"/>
  <c r="O33" i="21"/>
  <c r="N33" i="21"/>
  <c r="P32" i="21"/>
  <c r="Q32" i="21" s="1"/>
  <c r="O32" i="21"/>
  <c r="N32" i="21"/>
  <c r="P31" i="21"/>
  <c r="Q31" i="21" s="1"/>
  <c r="O31" i="21"/>
  <c r="N31" i="21"/>
  <c r="P30" i="21"/>
  <c r="Q30" i="21" s="1"/>
  <c r="O30" i="21"/>
  <c r="N30" i="21"/>
  <c r="P29" i="21"/>
  <c r="Q29" i="21" s="1"/>
  <c r="O29" i="21"/>
  <c r="N29" i="21"/>
  <c r="P28" i="21"/>
  <c r="Q28" i="21" s="1"/>
  <c r="O28" i="21"/>
  <c r="N28" i="21"/>
  <c r="P27" i="21"/>
  <c r="Q27" i="21" s="1"/>
  <c r="O27" i="21"/>
  <c r="N27" i="21"/>
  <c r="P26" i="21"/>
  <c r="Q26" i="21" s="1"/>
  <c r="O26" i="21"/>
  <c r="N26" i="21"/>
  <c r="P25" i="21"/>
  <c r="Q25" i="21" s="1"/>
  <c r="O25" i="21"/>
  <c r="N25" i="21"/>
  <c r="P24" i="21"/>
  <c r="Q24" i="21" s="1"/>
  <c r="O24" i="21"/>
  <c r="N24" i="21"/>
  <c r="P23" i="21"/>
  <c r="Q23" i="21" s="1"/>
  <c r="O23" i="21"/>
  <c r="N23" i="21"/>
  <c r="P22" i="21"/>
  <c r="Q22" i="21" s="1"/>
  <c r="O22" i="21"/>
  <c r="N22" i="21"/>
  <c r="P21" i="21"/>
  <c r="Q21" i="21" s="1"/>
  <c r="O21" i="21"/>
  <c r="N21" i="21"/>
  <c r="P20" i="21"/>
  <c r="Q20" i="21" s="1"/>
  <c r="O20" i="21"/>
  <c r="N20" i="21"/>
  <c r="P19" i="21"/>
  <c r="Q19" i="21" s="1"/>
  <c r="O19" i="21"/>
  <c r="N19" i="21"/>
  <c r="P18" i="21"/>
  <c r="Q18" i="21" s="1"/>
  <c r="O18" i="21"/>
  <c r="N18" i="21"/>
  <c r="P17" i="21"/>
  <c r="Q17" i="21" s="1"/>
  <c r="O17" i="21"/>
  <c r="N17" i="21"/>
  <c r="P16" i="21"/>
  <c r="Q16" i="21" s="1"/>
  <c r="O16" i="21"/>
  <c r="N16" i="21"/>
  <c r="P15" i="21"/>
  <c r="Q15" i="21" s="1"/>
  <c r="Y32" i="3" s="1"/>
  <c r="O15" i="21"/>
  <c r="N15" i="21"/>
  <c r="O14" i="21"/>
  <c r="L13" i="21"/>
  <c r="K13" i="21"/>
  <c r="J13" i="21"/>
  <c r="I13" i="21"/>
  <c r="H13" i="21"/>
  <c r="G13" i="21"/>
  <c r="F13" i="21"/>
  <c r="E13" i="21"/>
  <c r="L12" i="21"/>
  <c r="K12" i="21"/>
  <c r="J12" i="21"/>
  <c r="I12" i="21"/>
  <c r="H12" i="21"/>
  <c r="G12" i="21"/>
  <c r="F12" i="21"/>
  <c r="E12" i="21"/>
  <c r="Y23" i="3" l="1"/>
  <c r="O15" i="39"/>
  <c r="O16" i="39"/>
  <c r="O17" i="39"/>
  <c r="O18" i="39"/>
  <c r="O19" i="39"/>
  <c r="O20" i="39"/>
  <c r="O21" i="39"/>
  <c r="O23" i="39"/>
  <c r="O24" i="39"/>
  <c r="O25" i="39"/>
  <c r="O27" i="39"/>
  <c r="O28" i="39"/>
  <c r="O29" i="39"/>
  <c r="O31" i="39"/>
  <c r="O32" i="39"/>
  <c r="O33" i="39"/>
  <c r="O34" i="39"/>
  <c r="O35" i="39"/>
  <c r="O36" i="39"/>
  <c r="O37" i="39"/>
  <c r="O38" i="39"/>
  <c r="O39" i="39"/>
  <c r="O40" i="39"/>
  <c r="O42" i="39"/>
  <c r="Y14" i="3"/>
  <c r="J10" i="3"/>
  <c r="K10" i="3"/>
  <c r="L10" i="3"/>
  <c r="M10" i="3"/>
  <c r="N10" i="3"/>
  <c r="O10" i="3"/>
  <c r="P10" i="3"/>
  <c r="Q10" i="3"/>
  <c r="R10" i="3"/>
  <c r="S10" i="3"/>
  <c r="T10" i="3"/>
  <c r="I10" i="3"/>
  <c r="T13" i="3" l="1"/>
  <c r="S13" i="3"/>
  <c r="R13" i="3"/>
  <c r="Q13" i="3"/>
  <c r="P13" i="3"/>
  <c r="O13" i="3"/>
  <c r="N13" i="3"/>
  <c r="M13" i="3"/>
  <c r="L13" i="3"/>
  <c r="K13" i="3"/>
  <c r="J13" i="3"/>
  <c r="I13" i="3"/>
  <c r="O18" i="1"/>
  <c r="O20" i="1"/>
  <c r="O21" i="1"/>
  <c r="O24" i="1"/>
  <c r="O40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F13" i="1" l="1"/>
  <c r="G13" i="1"/>
  <c r="H13" i="1"/>
  <c r="I13" i="1"/>
  <c r="J13" i="1"/>
  <c r="K13" i="1"/>
  <c r="L13" i="1"/>
  <c r="P8" i="3" l="1"/>
  <c r="S8" i="3"/>
  <c r="N8" i="3" l="1"/>
  <c r="L12" i="1" l="1"/>
  <c r="B13" i="3" l="1"/>
  <c r="F12" i="1" l="1"/>
  <c r="G12" i="1"/>
  <c r="H12" i="1"/>
  <c r="I12" i="1"/>
  <c r="J12" i="1"/>
  <c r="K12" i="1"/>
  <c r="E12" i="1"/>
  <c r="E13" i="1" s="1"/>
  <c r="Q8" i="3" l="1"/>
  <c r="L8" i="3"/>
  <c r="J8" i="3"/>
  <c r="K8" i="3"/>
  <c r="M8" i="3"/>
  <c r="O8" i="3"/>
  <c r="R8" i="3"/>
  <c r="N40" i="1" l="1"/>
  <c r="P40" i="1" s="1"/>
  <c r="Q40" i="1" s="1"/>
  <c r="N41" i="1"/>
  <c r="N42" i="1"/>
  <c r="N43" i="1"/>
  <c r="Q43" i="1"/>
  <c r="N44" i="1"/>
  <c r="Q44" i="1"/>
  <c r="N45" i="1"/>
  <c r="Q45" i="1"/>
  <c r="N46" i="1"/>
  <c r="Q46" i="1"/>
  <c r="N47" i="1"/>
  <c r="Q47" i="1"/>
  <c r="N48" i="1"/>
  <c r="Q48" i="1"/>
  <c r="N49" i="1"/>
  <c r="Q49" i="1"/>
  <c r="N50" i="1"/>
  <c r="Q50" i="1"/>
  <c r="N51" i="1"/>
  <c r="Q51" i="1"/>
  <c r="N52" i="1"/>
  <c r="Q52" i="1"/>
  <c r="N53" i="1"/>
  <c r="Q53" i="1"/>
  <c r="N54" i="1"/>
  <c r="Q54" i="1"/>
  <c r="P42" i="1" l="1"/>
  <c r="Q42" i="1" s="1"/>
  <c r="O42" i="1"/>
  <c r="P41" i="1"/>
  <c r="Q41" i="1" s="1"/>
  <c r="O41" i="1"/>
  <c r="AI3" i="3"/>
  <c r="N16" i="1" l="1"/>
  <c r="N17" i="1"/>
  <c r="N18" i="1"/>
  <c r="P18" i="1" s="1"/>
  <c r="N19" i="1"/>
  <c r="N20" i="1"/>
  <c r="P20" i="1" s="1"/>
  <c r="N21" i="1"/>
  <c r="P21" i="1" s="1"/>
  <c r="N22" i="1"/>
  <c r="N23" i="1"/>
  <c r="N24" i="1"/>
  <c r="P24" i="1" s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15" i="1"/>
  <c r="P39" i="1" l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3" i="1"/>
  <c r="O23" i="1"/>
  <c r="P22" i="1"/>
  <c r="O22" i="1"/>
  <c r="P19" i="1"/>
  <c r="O19" i="1"/>
  <c r="P17" i="1"/>
  <c r="O17" i="1"/>
  <c r="P15" i="1"/>
  <c r="O15" i="1"/>
  <c r="O16" i="1"/>
  <c r="P16" i="1"/>
  <c r="D13" i="3"/>
  <c r="T8" i="3" l="1"/>
  <c r="H13" i="3"/>
  <c r="F13" i="3"/>
  <c r="E13" i="3"/>
  <c r="C13" i="3"/>
  <c r="E11" i="3" l="1"/>
  <c r="X12" i="3"/>
  <c r="AC12" i="3" s="1"/>
  <c r="W12" i="3"/>
  <c r="AB12" i="3" s="1"/>
  <c r="V12" i="3"/>
  <c r="AA12" i="3" s="1"/>
  <c r="U12" i="3"/>
  <c r="Z12" i="3" s="1"/>
  <c r="G13" i="3" l="1"/>
  <c r="O14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X9" i="3"/>
  <c r="U9" i="3"/>
  <c r="V9" i="3"/>
  <c r="W9" i="3"/>
  <c r="V31" i="3" l="1"/>
  <c r="V29" i="3"/>
  <c r="V27" i="3"/>
  <c r="V25" i="3"/>
  <c r="V21" i="3"/>
  <c r="V19" i="3"/>
  <c r="V17" i="3"/>
  <c r="V15" i="3"/>
  <c r="V32" i="3"/>
  <c r="V30" i="3"/>
  <c r="V28" i="3"/>
  <c r="V26" i="3"/>
  <c r="V24" i="3"/>
  <c r="V22" i="3"/>
  <c r="V20" i="3"/>
  <c r="V18" i="3"/>
  <c r="V16" i="3"/>
  <c r="V23" i="3"/>
  <c r="V14" i="3"/>
  <c r="W32" i="3"/>
  <c r="W30" i="3"/>
  <c r="W28" i="3"/>
  <c r="W26" i="3"/>
  <c r="W24" i="3"/>
  <c r="W22" i="3"/>
  <c r="W20" i="3"/>
  <c r="W18" i="3"/>
  <c r="W16" i="3"/>
  <c r="W31" i="3"/>
  <c r="W29" i="3"/>
  <c r="W27" i="3"/>
  <c r="W25" i="3"/>
  <c r="W21" i="3"/>
  <c r="W19" i="3"/>
  <c r="W17" i="3"/>
  <c r="W15" i="3"/>
  <c r="W23" i="3"/>
  <c r="W14" i="3"/>
  <c r="U32" i="3"/>
  <c r="U30" i="3"/>
  <c r="U28" i="3"/>
  <c r="U26" i="3"/>
  <c r="U24" i="3"/>
  <c r="U22" i="3"/>
  <c r="U20" i="3"/>
  <c r="U18" i="3"/>
  <c r="U16" i="3"/>
  <c r="U31" i="3"/>
  <c r="U29" i="3"/>
  <c r="U27" i="3"/>
  <c r="U25" i="3"/>
  <c r="U21" i="3"/>
  <c r="U19" i="3"/>
  <c r="U17" i="3"/>
  <c r="U15" i="3"/>
  <c r="U23" i="3"/>
  <c r="U14" i="3"/>
  <c r="X31" i="3"/>
  <c r="X29" i="3"/>
  <c r="X27" i="3"/>
  <c r="X25" i="3"/>
  <c r="X21" i="3"/>
  <c r="X19" i="3"/>
  <c r="X17" i="3"/>
  <c r="X15" i="3"/>
  <c r="X32" i="3"/>
  <c r="X30" i="3"/>
  <c r="X28" i="3"/>
  <c r="X26" i="3"/>
  <c r="X24" i="3"/>
  <c r="X23" i="3"/>
  <c r="X22" i="3"/>
  <c r="X20" i="3"/>
  <c r="X18" i="3"/>
  <c r="X16" i="3"/>
  <c r="X14" i="3"/>
  <c r="Y13" i="3"/>
  <c r="U13" i="3"/>
  <c r="I8" i="3"/>
  <c r="G8" i="3"/>
  <c r="F8" i="3"/>
  <c r="H8" i="3"/>
  <c r="I4" i="3"/>
  <c r="AA23" i="3" l="1"/>
  <c r="AB23" i="3"/>
  <c r="AC23" i="3"/>
  <c r="B23" i="3"/>
  <c r="Z23" i="3"/>
  <c r="AD23" i="3" s="1"/>
  <c r="V13" i="3"/>
  <c r="I6" i="3"/>
  <c r="S6" i="3"/>
  <c r="P6" i="3"/>
  <c r="N6" i="3"/>
  <c r="R6" i="3"/>
  <c r="L6" i="3"/>
  <c r="K6" i="3"/>
  <c r="M6" i="3"/>
  <c r="J6" i="3"/>
  <c r="Q6" i="3"/>
  <c r="O6" i="3"/>
  <c r="T6" i="3"/>
  <c r="X13" i="3"/>
  <c r="W13" i="3"/>
  <c r="Z18" i="3"/>
  <c r="AB28" i="3"/>
  <c r="AC18" i="3"/>
  <c r="U8" i="3"/>
  <c r="Z8" i="3" s="1"/>
  <c r="AA28" i="3"/>
  <c r="Z28" i="3"/>
  <c r="AB18" i="3"/>
  <c r="Y8" i="3"/>
  <c r="AA18" i="3"/>
  <c r="V8" i="3" l="1"/>
  <c r="AA8" i="3" s="1"/>
  <c r="W8" i="3"/>
  <c r="AB8" i="3" s="1"/>
  <c r="X8" i="3"/>
  <c r="AC8" i="3" s="1"/>
  <c r="B28" i="3"/>
  <c r="B18" i="3"/>
  <c r="AC28" i="3"/>
  <c r="AD28" i="3" s="1"/>
  <c r="AA13" i="3"/>
  <c r="Z13" i="3"/>
  <c r="AC13" i="3"/>
  <c r="AB13" i="3"/>
  <c r="AD18" i="3"/>
  <c r="AD13" i="3" l="1"/>
</calcChain>
</file>

<file path=xl/comments1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Ниже в таблице выберите тип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sharedStrings.xml><?xml version="1.0" encoding="utf-8"?>
<sst xmlns="http://schemas.openxmlformats.org/spreadsheetml/2006/main" count="1186" uniqueCount="152">
  <si>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</si>
  <si>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</si>
  <si>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</si>
  <si>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</si>
  <si>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</si>
  <si>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</si>
  <si>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</si>
  <si>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</si>
  <si>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</si>
  <si>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</si>
  <si>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Выбрал предмет (да/нет)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</si>
  <si>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</si>
  <si>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</si>
  <si>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</si>
  <si>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</si>
  <si>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</si>
  <si>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</si>
  <si>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</si>
  <si>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Форма № 2 ( Все классы )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</si>
  <si>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</si>
  <si>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</si>
  <si>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</si>
  <si>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</si>
  <si>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</si>
  <si>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</si>
  <si>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</si>
  <si>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</si>
  <si>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</si>
  <si>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</si>
  <si>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</si>
  <si>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</si>
  <si>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</si>
  <si>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</si>
  <si>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</si>
  <si>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</si>
  <si>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</si>
  <si>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</si>
  <si>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</si>
  <si>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</si>
  <si>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t>ОО</t>
  </si>
  <si>
    <r>
      <t xml:space="preserve">Кол-во
</t>
    </r>
    <r>
      <rPr>
        <b/>
        <sz val="9"/>
        <rFont val="Arial"/>
        <family val="2"/>
        <charset val="204"/>
      </rPr>
      <t>выбр-х</t>
    </r>
    <r>
      <rPr>
        <b/>
        <sz val="6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в</t>
    </r>
    <r>
      <rPr>
        <b/>
        <sz val="10"/>
        <rFont val="Arial"/>
        <family val="2"/>
        <charset val="204"/>
      </rPr>
      <t xml:space="preserve">
классе </t>
    </r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</si>
  <si>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</si>
  <si>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</si>
  <si>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</si>
  <si>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</si>
  <si>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</si>
  <si>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</si>
  <si>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</si>
  <si>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</si>
  <si>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</si>
  <si>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</si>
  <si>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</si>
  <si>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</si>
  <si>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</si>
  <si>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</si>
  <si>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</si>
  <si>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</si>
  <si>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</si>
  <si>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</si>
  <si>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</si>
  <si>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</si>
  <si>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</si>
  <si>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</si>
  <si>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</si>
  <si>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</si>
  <si>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</si>
  <si>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</si>
  <si>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</si>
  <si>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</si>
  <si>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</si>
  <si>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</si>
  <si>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</si>
  <si>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</si>
  <si>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</si>
  <si>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</si>
  <si>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</si>
  <si>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</si>
  <si>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</si>
  <si>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</si>
  <si>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</si>
  <si>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</si>
  <si>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</si>
  <si>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</si>
  <si>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</si>
  <si>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</si>
  <si>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</si>
  <si>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</si>
  <si>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</si>
  <si>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</si>
  <si>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</si>
  <si>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</si>
  <si>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</si>
  <si>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</si>
  <si>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</si>
  <si>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</si>
  <si>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</si>
  <si>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</si>
  <si>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</si>
  <si>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</si>
  <si>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</si>
  <si>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</si>
  <si>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</si>
  <si>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</si>
  <si>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</si>
  <si>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</si>
  <si>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</si>
  <si>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</si>
  <si>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</si>
  <si>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</si>
  <si>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</si>
  <si>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</si>
  <si>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</si>
  <si>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</si>
  <si>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</si>
  <si>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</si>
  <si>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</si>
  <si>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Средние баллы за задание</t>
  </si>
  <si>
    <t>ИК 1
1 б</t>
  </si>
  <si>
    <t>ИК 1
2 б</t>
  </si>
  <si>
    <t>ИК 3
1 б</t>
  </si>
  <si>
    <t>ИК 3
2 б</t>
  </si>
  <si>
    <t>ГК1</t>
  </si>
  <si>
    <t>ГК2</t>
  </si>
  <si>
    <t>ГК3</t>
  </si>
  <si>
    <t>ГК4</t>
  </si>
  <si>
    <t>ФГК</t>
  </si>
  <si>
    <t>ИК 1</t>
  </si>
  <si>
    <t>ИК 2</t>
  </si>
  <si>
    <t>ИК 3</t>
  </si>
  <si>
    <t>Результаты проведения краевой диагностической работы по русскому языку в  </t>
  </si>
  <si>
    <t>Кол. слов (менее 50  / 50-70 / более 70)</t>
  </si>
  <si>
    <t>менее 50 слов в изложении, но выставлены положительные баллы за задания</t>
  </si>
  <si>
    <t>не указано количество слов в изложении</t>
  </si>
  <si>
    <t>РУС</t>
  </si>
  <si>
    <t>Приморско-Ахтарский р-н</t>
  </si>
  <si>
    <t>% успешности (от макс.балла)</t>
  </si>
  <si>
    <t>ИК 2
1 б</t>
  </si>
  <si>
    <t>ИК 2
2 б</t>
  </si>
  <si>
    <t>ИК 2
3 б</t>
  </si>
  <si>
    <t>№ задания</t>
  </si>
  <si>
    <t>Анализ результатов КДР по русскому языку (14.12.2018) обучающихся 9 классов</t>
  </si>
  <si>
    <t>14122018</t>
  </si>
  <si>
    <t>14 декабря 2018 г.</t>
  </si>
  <si>
    <t>Бородавка С.А.</t>
  </si>
  <si>
    <t>8-918-0450807</t>
  </si>
  <si>
    <t>9а</t>
  </si>
  <si>
    <t>СОШ № 7</t>
  </si>
  <si>
    <t>Каранда Н.Л.</t>
  </si>
  <si>
    <t>9б</t>
  </si>
  <si>
    <t>более 70</t>
  </si>
  <si>
    <t>50-70</t>
  </si>
  <si>
    <t>менее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</si>
</sst>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6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242">
    <xf numFmtId="0" fontId="0" fillId="0" borderId="0" xfId="0"/>
    <xf numFmtId="0" fontId="16" fillId="0" borderId="0" xfId="0" applyFont="1" applyProtection="1">
      <protection hidden="1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1" fontId="10" fillId="0" borderId="2" xfId="0" applyNumberFormat="1" applyFont="1" applyFill="1" applyBorder="1" applyAlignment="1" applyProtection="1">
      <alignment horizontal="center" vertical="center"/>
      <protection hidden="1"/>
    </xf>
    <xf numFmtId="164" fontId="10" fillId="0" borderId="2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Protection="1"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Alignment="1" applyProtection="1">
      <alignment horizontal="right"/>
      <protection hidden="1"/>
    </xf>
    <xf numFmtId="0" fontId="17" fillId="0" borderId="0" xfId="0" applyFont="1" applyAlignment="1" applyProtection="1">
      <alignment horizontal="left" vertical="center" indent="2"/>
      <protection hidden="1"/>
    </xf>
    <xf numFmtId="0" fontId="0" fillId="0" borderId="9" xfId="0" applyBorder="1" applyProtection="1">
      <protection hidden="1"/>
    </xf>
    <xf numFmtId="0" fontId="18" fillId="0" borderId="0" xfId="0" applyFont="1" applyAlignment="1" applyProtection="1">
      <alignment horizontal="left" vertical="center" indent="2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0" fillId="3" borderId="15" xfId="0" applyFont="1" applyFill="1" applyBorder="1" applyAlignment="1" applyProtection="1">
      <alignment horizontal="center" vertical="center" wrapText="1"/>
      <protection hidden="1"/>
    </xf>
    <xf numFmtId="0" fontId="20" fillId="3" borderId="13" xfId="0" applyFont="1" applyFill="1" applyBorder="1" applyAlignment="1" applyProtection="1">
      <alignment horizontal="center" vertical="center" wrapText="1"/>
      <protection hidden="1"/>
    </xf>
    <xf numFmtId="0" fontId="20" fillId="3" borderId="16" xfId="0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19" fillId="3" borderId="18" xfId="0" applyFont="1" applyFill="1" applyBorder="1" applyAlignment="1" applyProtection="1">
      <alignment horizontal="center" vertical="center" wrapText="1"/>
      <protection hidden="1"/>
    </xf>
    <xf numFmtId="0" fontId="19" fillId="3" borderId="21" xfId="0" applyFont="1" applyFill="1" applyBorder="1" applyAlignment="1" applyProtection="1">
      <alignment horizontal="center" vertical="center" wrapText="1"/>
      <protection hidden="1"/>
    </xf>
    <xf numFmtId="0" fontId="0" fillId="3" borderId="22" xfId="0" applyFill="1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19" fillId="3" borderId="24" xfId="0" applyFont="1" applyFill="1" applyBorder="1" applyAlignment="1" applyProtection="1">
      <alignment horizontal="center" vertical="center" wrapText="1"/>
      <protection hidden="1"/>
    </xf>
    <xf numFmtId="0" fontId="19" fillId="3" borderId="26" xfId="0" applyFont="1" applyFill="1" applyBorder="1" applyAlignment="1" applyProtection="1">
      <alignment horizontal="center" vertical="center" wrapText="1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19" fillId="3" borderId="29" xfId="0" applyFont="1" applyFill="1" applyBorder="1" applyAlignment="1" applyProtection="1">
      <alignment horizontal="center" vertical="center" wrapText="1"/>
      <protection hidden="1"/>
    </xf>
    <xf numFmtId="0" fontId="19" fillId="3" borderId="32" xfId="0" applyFont="1" applyFill="1" applyBorder="1" applyAlignment="1" applyProtection="1">
      <alignment horizontal="center" vertical="center" wrapText="1"/>
      <protection hidden="1"/>
    </xf>
    <xf numFmtId="0" fontId="0" fillId="3" borderId="33" xfId="0" applyFill="1" applyBorder="1" applyAlignment="1" applyProtection="1">
      <alignment horizontal="center" vertical="center" wrapText="1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19" fillId="3" borderId="35" xfId="0" applyFont="1" applyFill="1" applyBorder="1" applyAlignment="1" applyProtection="1">
      <alignment horizontal="center" vertical="center" wrapText="1"/>
      <protection hidden="1"/>
    </xf>
    <xf numFmtId="0" fontId="19" fillId="3" borderId="36" xfId="0" applyFont="1" applyFill="1" applyBorder="1" applyAlignment="1" applyProtection="1">
      <alignment horizontal="center" vertical="center" wrapText="1"/>
      <protection hidden="1"/>
    </xf>
    <xf numFmtId="0" fontId="19" fillId="3" borderId="37" xfId="0" applyFont="1" applyFill="1" applyBorder="1" applyAlignment="1" applyProtection="1">
      <alignment horizontal="center" vertical="center" wrapText="1"/>
      <protection hidden="1"/>
    </xf>
    <xf numFmtId="0" fontId="19" fillId="3" borderId="38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3" fillId="0" borderId="0" xfId="0" applyFont="1" applyAlignment="1" applyProtection="1">
      <alignment horizontal="left" vertical="center" indent="2"/>
      <protection locked="0" hidden="1"/>
    </xf>
    <xf numFmtId="0" fontId="17" fillId="0" borderId="0" xfId="0" applyFont="1" applyAlignment="1" applyProtection="1">
      <alignment horizontal="right" vertical="center"/>
      <protection locked="0" hidden="1"/>
    </xf>
    <xf numFmtId="0" fontId="0" fillId="0" borderId="8" xfId="0" applyBorder="1" applyProtection="1">
      <protection locked="0" hidden="1"/>
    </xf>
    <xf numFmtId="0" fontId="17" fillId="0" borderId="0" xfId="0" applyFont="1" applyAlignment="1" applyProtection="1">
      <alignment horizontal="right" vertical="center" indent="2"/>
      <protection locked="0" hidden="1"/>
    </xf>
    <xf numFmtId="0" fontId="19" fillId="0" borderId="22" xfId="0" applyFont="1" applyBorder="1" applyAlignment="1" applyProtection="1">
      <alignment horizontal="center" vertical="center" wrapText="1"/>
      <protection locked="0" hidden="1"/>
    </xf>
    <xf numFmtId="0" fontId="19" fillId="0" borderId="39" xfId="0" applyFont="1" applyBorder="1" applyAlignment="1" applyProtection="1">
      <alignment vertical="center" wrapText="1"/>
      <protection locked="0" hidden="1"/>
    </xf>
    <xf numFmtId="0" fontId="19" fillId="0" borderId="19" xfId="0" applyFont="1" applyBorder="1" applyAlignment="1" applyProtection="1">
      <alignment vertical="center" wrapText="1"/>
      <protection locked="0" hidden="1"/>
    </xf>
    <xf numFmtId="0" fontId="21" fillId="0" borderId="19" xfId="0" applyFont="1" applyBorder="1" applyAlignment="1" applyProtection="1">
      <alignment horizontal="center" vertical="center" wrapText="1"/>
      <protection locked="0" hidden="1"/>
    </xf>
    <xf numFmtId="0" fontId="21" fillId="4" borderId="19" xfId="0" applyFont="1" applyFill="1" applyBorder="1" applyAlignment="1" applyProtection="1">
      <alignment horizontal="center" vertical="center" wrapText="1"/>
      <protection locked="0" hidden="1"/>
    </xf>
    <xf numFmtId="0" fontId="21" fillId="0" borderId="21" xfId="0" applyFont="1" applyBorder="1" applyAlignment="1" applyProtection="1">
      <alignment horizontal="center" vertical="center" wrapText="1"/>
      <protection locked="0" hidden="1"/>
    </xf>
    <xf numFmtId="0" fontId="21" fillId="4" borderId="39" xfId="0" applyFont="1" applyFill="1" applyBorder="1" applyAlignment="1" applyProtection="1">
      <alignment horizontal="center" vertical="center" wrapText="1"/>
      <protection locked="0" hidden="1"/>
    </xf>
    <xf numFmtId="0" fontId="19" fillId="0" borderId="27" xfId="0" applyFont="1" applyBorder="1" applyAlignment="1" applyProtection="1">
      <alignment horizontal="center" vertical="center" wrapText="1"/>
      <protection locked="0" hidden="1"/>
    </xf>
    <xf numFmtId="0" fontId="19" fillId="0" borderId="40" xfId="0" applyFont="1" applyBorder="1" applyAlignment="1" applyProtection="1">
      <alignment vertical="center" wrapText="1"/>
      <protection locked="0" hidden="1"/>
    </xf>
    <xf numFmtId="0" fontId="19" fillId="0" borderId="9" xfId="0" applyFont="1" applyBorder="1" applyAlignment="1" applyProtection="1">
      <alignment vertical="center" wrapText="1"/>
      <protection locked="0" hidden="1"/>
    </xf>
    <xf numFmtId="0" fontId="21" fillId="0" borderId="9" xfId="0" applyFont="1" applyBorder="1" applyAlignment="1" applyProtection="1">
      <alignment horizontal="center" vertical="center" wrapText="1"/>
      <protection locked="0" hidden="1"/>
    </xf>
    <xf numFmtId="0" fontId="21" fillId="4" borderId="9" xfId="0" applyFont="1" applyFill="1" applyBorder="1" applyAlignment="1" applyProtection="1">
      <alignment horizontal="center" vertical="center" wrapText="1"/>
      <protection locked="0" hidden="1"/>
    </xf>
    <xf numFmtId="0" fontId="21" fillId="0" borderId="26" xfId="0" applyFont="1" applyBorder="1" applyAlignment="1" applyProtection="1">
      <alignment horizontal="center" vertical="center" wrapText="1"/>
      <protection locked="0" hidden="1"/>
    </xf>
    <xf numFmtId="0" fontId="21" fillId="4" borderId="40" xfId="0" applyFont="1" applyFill="1" applyBorder="1" applyAlignment="1" applyProtection="1">
      <alignment horizontal="center" vertical="center" wrapText="1"/>
      <protection locked="0" hidden="1"/>
    </xf>
    <xf numFmtId="0" fontId="19" fillId="0" borderId="33" xfId="0" applyFont="1" applyBorder="1" applyAlignment="1" applyProtection="1">
      <alignment horizontal="center" vertical="center" wrapText="1"/>
      <protection locked="0" hidden="1"/>
    </xf>
    <xf numFmtId="0" fontId="19" fillId="0" borderId="41" xfId="0" applyFont="1" applyBorder="1" applyAlignment="1" applyProtection="1">
      <alignment vertical="center" wrapText="1"/>
      <protection locked="0" hidden="1"/>
    </xf>
    <xf numFmtId="0" fontId="19" fillId="0" borderId="30" xfId="0" applyFont="1" applyBorder="1" applyAlignment="1" applyProtection="1">
      <alignment vertical="center" wrapText="1"/>
      <protection locked="0" hidden="1"/>
    </xf>
    <xf numFmtId="0" fontId="21" fillId="0" borderId="30" xfId="0" applyFont="1" applyBorder="1" applyAlignment="1" applyProtection="1">
      <alignment horizontal="center" vertical="center" wrapText="1"/>
      <protection locked="0" hidden="1"/>
    </xf>
    <xf numFmtId="0" fontId="21" fillId="4" borderId="30" xfId="0" applyFont="1" applyFill="1" applyBorder="1" applyAlignment="1" applyProtection="1">
      <alignment horizontal="center" vertical="center" wrapText="1"/>
      <protection locked="0" hidden="1"/>
    </xf>
    <xf numFmtId="0" fontId="21" fillId="0" borderId="32" xfId="0" applyFont="1" applyBorder="1" applyAlignment="1" applyProtection="1">
      <alignment horizontal="center" vertical="center" wrapText="1"/>
      <protection locked="0" hidden="1"/>
    </xf>
    <xf numFmtId="0" fontId="21" fillId="4" borderId="41" xfId="0" applyFont="1" applyFill="1" applyBorder="1" applyAlignment="1" applyProtection="1">
      <alignment horizontal="center" vertical="center" wrapText="1"/>
      <protection locked="0" hidden="1"/>
    </xf>
    <xf numFmtId="0" fontId="19" fillId="0" borderId="42" xfId="0" applyFont="1" applyBorder="1" applyAlignment="1" applyProtection="1">
      <alignment horizontal="center" vertical="center" wrapText="1"/>
      <protection locked="0" hidden="1"/>
    </xf>
    <xf numFmtId="0" fontId="19" fillId="0" borderId="43" xfId="0" applyFont="1" applyBorder="1" applyAlignment="1" applyProtection="1">
      <alignment horizontal="center" vertical="center" wrapText="1"/>
      <protection locked="0" hidden="1"/>
    </xf>
    <xf numFmtId="49" fontId="1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16" fillId="0" borderId="0" xfId="0" applyNumberFormat="1" applyFont="1" applyProtection="1">
      <protection hidden="1"/>
    </xf>
    <xf numFmtId="49" fontId="16" fillId="0" borderId="0" xfId="0" applyNumberFormat="1" applyFont="1" applyFill="1" applyProtection="1">
      <protection hidden="1"/>
    </xf>
    <xf numFmtId="0" fontId="16" fillId="2" borderId="23" xfId="0" applyFont="1" applyFill="1" applyBorder="1" applyAlignment="1" applyProtection="1">
      <alignment horizontal="center" vertical="center"/>
      <protection hidden="1"/>
    </xf>
    <xf numFmtId="0" fontId="16" fillId="2" borderId="28" xfId="0" applyFont="1" applyFill="1" applyBorder="1" applyAlignment="1" applyProtection="1">
      <alignment horizontal="center" vertical="center"/>
      <protection hidden="1"/>
    </xf>
    <xf numFmtId="0" fontId="16" fillId="2" borderId="44" xfId="0" applyFont="1" applyFill="1" applyBorder="1" applyAlignment="1" applyProtection="1">
      <alignment horizontal="center" vertical="center"/>
      <protection hidden="1"/>
    </xf>
    <xf numFmtId="0" fontId="16" fillId="2" borderId="34" xfId="0" applyFont="1" applyFill="1" applyBorder="1" applyAlignment="1" applyProtection="1">
      <alignment horizontal="center" vertical="center"/>
      <protection hidden="1"/>
    </xf>
    <xf numFmtId="0" fontId="16" fillId="2" borderId="45" xfId="0" applyFont="1" applyFill="1" applyBorder="1" applyAlignment="1" applyProtection="1">
      <alignment horizontal="center" vertical="center"/>
      <protection hidden="1"/>
    </xf>
    <xf numFmtId="0" fontId="24" fillId="0" borderId="0" xfId="0" applyFont="1" applyProtection="1">
      <protection hidden="1"/>
    </xf>
    <xf numFmtId="0" fontId="16" fillId="2" borderId="18" xfId="0" applyNumberFormat="1" applyFont="1" applyFill="1" applyBorder="1" applyAlignment="1" applyProtection="1">
      <protection locked="0" hidden="1"/>
    </xf>
    <xf numFmtId="0" fontId="16" fillId="2" borderId="46" xfId="0" applyNumberFormat="1" applyFont="1" applyFill="1" applyBorder="1" applyAlignment="1" applyProtection="1">
      <protection locked="0" hidden="1"/>
    </xf>
    <xf numFmtId="0" fontId="16" fillId="5" borderId="39" xfId="0" applyFont="1" applyFill="1" applyBorder="1" applyAlignment="1" applyProtection="1">
      <alignment horizontal="center" vertical="center"/>
      <protection locked="0" hidden="1"/>
    </xf>
    <xf numFmtId="0" fontId="16" fillId="5" borderId="47" xfId="0" applyFont="1" applyFill="1" applyBorder="1" applyAlignment="1" applyProtection="1">
      <alignment horizontal="center" vertical="center"/>
      <protection locked="0" hidden="1"/>
    </xf>
    <xf numFmtId="0" fontId="16" fillId="2" borderId="24" xfId="0" applyNumberFormat="1" applyFont="1" applyFill="1" applyBorder="1" applyAlignment="1" applyProtection="1">
      <protection locked="0" hidden="1"/>
    </xf>
    <xf numFmtId="0" fontId="16" fillId="5" borderId="40" xfId="0" applyFont="1" applyFill="1" applyBorder="1" applyAlignment="1" applyProtection="1">
      <alignment horizontal="center" vertical="center"/>
      <protection locked="0" hidden="1"/>
    </xf>
    <xf numFmtId="0" fontId="16" fillId="5" borderId="46" xfId="0" applyFont="1" applyFill="1" applyBorder="1" applyAlignment="1" applyProtection="1">
      <alignment horizontal="center" vertical="center"/>
      <protection locked="0" hidden="1"/>
    </xf>
    <xf numFmtId="0" fontId="16" fillId="2" borderId="29" xfId="0" applyNumberFormat="1" applyFont="1" applyFill="1" applyBorder="1" applyAlignment="1" applyProtection="1">
      <protection locked="0" hidden="1"/>
    </xf>
    <xf numFmtId="0" fontId="16" fillId="2" borderId="48" xfId="0" applyNumberFormat="1" applyFont="1" applyFill="1" applyBorder="1" applyAlignment="1" applyProtection="1">
      <protection locked="0" hidden="1"/>
    </xf>
    <xf numFmtId="0" fontId="16" fillId="5" borderId="41" xfId="0" applyFont="1" applyFill="1" applyBorder="1" applyAlignment="1" applyProtection="1">
      <alignment horizontal="center" vertical="center"/>
      <protection locked="0" hidden="1"/>
    </xf>
    <xf numFmtId="0" fontId="16" fillId="5" borderId="48" xfId="0" applyFont="1" applyFill="1" applyBorder="1" applyAlignment="1" applyProtection="1">
      <alignment horizontal="center" vertical="center"/>
      <protection locked="0" hidden="1"/>
    </xf>
    <xf numFmtId="0" fontId="16" fillId="7" borderId="0" xfId="0" applyNumberFormat="1" applyFont="1" applyFill="1" applyProtection="1">
      <protection hidden="1"/>
    </xf>
    <xf numFmtId="164" fontId="16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vertical="center"/>
      <protection locked="0" hidden="1"/>
    </xf>
    <xf numFmtId="0" fontId="21" fillId="0" borderId="40" xfId="0" applyFont="1" applyBorder="1" applyAlignment="1" applyProtection="1">
      <alignment horizontal="center" vertical="center" wrapText="1"/>
      <protection locked="0" hidden="1"/>
    </xf>
    <xf numFmtId="0" fontId="21" fillId="0" borderId="41" xfId="0" applyFont="1" applyBorder="1" applyAlignment="1" applyProtection="1">
      <alignment horizontal="center" vertical="center" wrapText="1"/>
      <protection locked="0" hidden="1"/>
    </xf>
    <xf numFmtId="0" fontId="21" fillId="0" borderId="39" xfId="0" applyFont="1" applyBorder="1" applyAlignment="1" applyProtection="1">
      <alignment horizontal="center" vertical="center" wrapText="1"/>
      <protection locked="0" hidden="1"/>
    </xf>
    <xf numFmtId="0" fontId="19" fillId="0" borderId="21" xfId="0" applyFont="1" applyBorder="1" applyAlignment="1" applyProtection="1">
      <alignment horizontal="center" vertical="center" wrapText="1"/>
      <protection locked="0" hidden="1"/>
    </xf>
    <xf numFmtId="0" fontId="19" fillId="0" borderId="26" xfId="0" applyFont="1" applyBorder="1" applyAlignment="1" applyProtection="1">
      <alignment horizontal="center" vertical="center" wrapText="1"/>
      <protection locked="0" hidden="1"/>
    </xf>
    <xf numFmtId="0" fontId="19" fillId="0" borderId="32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wrapText="1"/>
      <protection locked="0" hidden="1"/>
    </xf>
    <xf numFmtId="0" fontId="20" fillId="0" borderId="61" xfId="0" applyFont="1" applyBorder="1" applyAlignment="1" applyProtection="1">
      <alignment horizontal="center" vertical="center" wrapText="1"/>
      <protection hidden="1"/>
    </xf>
    <xf numFmtId="0" fontId="20" fillId="4" borderId="6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0" borderId="62" xfId="0" applyFont="1" applyBorder="1" applyAlignment="1" applyProtection="1">
      <alignment horizontal="center" vertical="center" wrapText="1"/>
      <protection hidden="1"/>
    </xf>
    <xf numFmtId="0" fontId="20" fillId="4" borderId="61" xfId="0" applyFont="1" applyFill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2" fontId="2" fillId="0" borderId="9" xfId="0" applyNumberFormat="1" applyFont="1" applyBorder="1" applyAlignment="1" applyProtection="1">
      <alignment horizontal="center" vertical="center"/>
      <protection hidden="1"/>
    </xf>
    <xf numFmtId="9" fontId="15" fillId="0" borderId="9" xfId="1" applyFont="1" applyBorder="1" applyAlignment="1" applyProtection="1">
      <alignment horizontal="center" vertical="center"/>
      <protection hidden="1"/>
    </xf>
    <xf numFmtId="0" fontId="0" fillId="0" borderId="63" xfId="0" applyBorder="1" applyProtection="1">
      <protection hidden="1"/>
    </xf>
    <xf numFmtId="0" fontId="0" fillId="0" borderId="63" xfId="0" applyBorder="1" applyAlignment="1" applyProtection="1">
      <alignment horizontal="right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30" fillId="0" borderId="6" xfId="0" applyFont="1" applyFill="1" applyBorder="1" applyAlignment="1" applyProtection="1">
      <alignment vertical="center"/>
      <protection hidden="1"/>
    </xf>
    <xf numFmtId="0" fontId="30" fillId="0" borderId="6" xfId="0" applyFont="1" applyFill="1" applyBorder="1" applyAlignment="1" applyProtection="1">
      <alignment horizontal="center" vertical="center"/>
      <protection hidden="1"/>
    </xf>
    <xf numFmtId="0" fontId="29" fillId="0" borderId="6" xfId="0" applyFont="1" applyFill="1" applyBorder="1" applyAlignment="1" applyProtection="1">
      <alignment vertical="center"/>
      <protection hidden="1"/>
    </xf>
    <xf numFmtId="0" fontId="29" fillId="0" borderId="6" xfId="0" applyFont="1" applyFill="1" applyBorder="1" applyAlignment="1" applyProtection="1">
      <alignment horizontal="right" vertical="center"/>
      <protection hidden="1"/>
    </xf>
    <xf numFmtId="0" fontId="30" fillId="0" borderId="6" xfId="0" applyFont="1" applyFill="1" applyBorder="1" applyAlignment="1" applyProtection="1">
      <alignment horizontal="center" wrapText="1"/>
      <protection hidden="1"/>
    </xf>
    <xf numFmtId="0" fontId="30" fillId="0" borderId="6" xfId="0" applyFont="1" applyFill="1" applyBorder="1" applyAlignment="1" applyProtection="1">
      <alignment horizontal="center" vertical="center" wrapText="1"/>
      <protection hidden="1"/>
    </xf>
    <xf numFmtId="0" fontId="16" fillId="0" borderId="9" xfId="0" applyFont="1" applyBorder="1" applyAlignment="1" applyProtection="1">
      <alignment horizontal="left" vertical="center"/>
      <protection hidden="1"/>
    </xf>
    <xf numFmtId="0" fontId="16" fillId="0" borderId="9" xfId="0" applyFont="1" applyFill="1" applyBorder="1" applyAlignment="1" applyProtection="1">
      <alignment horizontal="left" vertical="center"/>
      <protection hidden="1"/>
    </xf>
    <xf numFmtId="0" fontId="26" fillId="0" borderId="12" xfId="0" applyFont="1" applyBorder="1" applyAlignment="1" applyProtection="1">
      <alignment horizontal="center" vertical="center" wrapText="1"/>
      <protection hidden="1"/>
    </xf>
    <xf numFmtId="0" fontId="26" fillId="4" borderId="63" xfId="0" applyFont="1" applyFill="1" applyBorder="1" applyAlignment="1" applyProtection="1">
      <alignment horizontal="center" vertical="center" wrapText="1"/>
      <protection hidden="1"/>
    </xf>
    <xf numFmtId="0" fontId="26" fillId="4" borderId="12" xfId="0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Fill="1" applyBorder="1" applyAlignment="1" applyProtection="1">
      <alignment horizontal="center" vertical="center"/>
      <protection hidden="1"/>
    </xf>
    <xf numFmtId="0" fontId="31" fillId="2" borderId="20" xfId="0" applyFont="1" applyFill="1" applyBorder="1" applyAlignment="1" applyProtection="1">
      <alignment wrapText="1"/>
      <protection locked="0" hidden="1"/>
    </xf>
    <xf numFmtId="0" fontId="16" fillId="5" borderId="21" xfId="0" applyFont="1" applyFill="1" applyBorder="1" applyAlignment="1" applyProtection="1">
      <alignment horizontal="center" vertical="center"/>
      <protection locked="0" hidden="1"/>
    </xf>
    <xf numFmtId="0" fontId="16" fillId="0" borderId="39" xfId="0" applyFont="1" applyFill="1" applyBorder="1" applyAlignment="1" applyProtection="1">
      <alignment horizontal="center" vertical="center"/>
      <protection locked="0" hidden="1"/>
    </xf>
    <xf numFmtId="0" fontId="16" fillId="0" borderId="19" xfId="0" applyFont="1" applyFill="1" applyBorder="1" applyAlignment="1" applyProtection="1">
      <alignment horizontal="center" vertical="center"/>
      <protection locked="0" hidden="1"/>
    </xf>
    <xf numFmtId="0" fontId="16" fillId="8" borderId="19" xfId="0" applyFont="1" applyFill="1" applyBorder="1" applyAlignment="1" applyProtection="1">
      <alignment horizontal="center" vertical="center"/>
      <protection locked="0" hidden="1"/>
    </xf>
    <xf numFmtId="0" fontId="16" fillId="8" borderId="20" xfId="0" applyFont="1" applyFill="1" applyBorder="1" applyAlignment="1" applyProtection="1">
      <alignment horizontal="center" vertical="center"/>
      <protection locked="0" hidden="1"/>
    </xf>
    <xf numFmtId="0" fontId="16" fillId="5" borderId="18" xfId="0" applyFont="1" applyFill="1" applyBorder="1" applyAlignment="1" applyProtection="1">
      <alignment horizontal="center" vertical="center"/>
      <protection locked="0" hidden="1"/>
    </xf>
    <xf numFmtId="0" fontId="16" fillId="2" borderId="19" xfId="0" applyFont="1" applyFill="1" applyBorder="1" applyAlignment="1" applyProtection="1">
      <alignment horizontal="center" vertical="center"/>
      <protection locked="0" hidden="1"/>
    </xf>
    <xf numFmtId="0" fontId="16" fillId="2" borderId="21" xfId="0" applyFont="1" applyFill="1" applyBorder="1" applyAlignment="1" applyProtection="1">
      <alignment horizontal="center" vertical="center"/>
      <protection locked="0" hidden="1"/>
    </xf>
    <xf numFmtId="0" fontId="31" fillId="2" borderId="25" xfId="0" applyFont="1" applyFill="1" applyBorder="1" applyAlignment="1" applyProtection="1">
      <alignment wrapText="1"/>
      <protection locked="0" hidden="1"/>
    </xf>
    <xf numFmtId="0" fontId="16" fillId="5" borderId="26" xfId="0" applyFont="1" applyFill="1" applyBorder="1" applyAlignment="1" applyProtection="1">
      <alignment horizontal="center" vertical="center"/>
      <protection locked="0" hidden="1"/>
    </xf>
    <xf numFmtId="0" fontId="16" fillId="0" borderId="40" xfId="0" applyFont="1" applyFill="1" applyBorder="1" applyAlignment="1" applyProtection="1">
      <alignment horizontal="center" vertical="center"/>
      <protection locked="0" hidden="1"/>
    </xf>
    <xf numFmtId="0" fontId="16" fillId="0" borderId="9" xfId="0" applyFont="1" applyFill="1" applyBorder="1" applyAlignment="1" applyProtection="1">
      <alignment horizontal="center" vertical="center"/>
      <protection locked="0" hidden="1"/>
    </xf>
    <xf numFmtId="0" fontId="16" fillId="8" borderId="9" xfId="0" applyFont="1" applyFill="1" applyBorder="1" applyAlignment="1" applyProtection="1">
      <alignment horizontal="center" vertical="center"/>
      <protection locked="0" hidden="1"/>
    </xf>
    <xf numFmtId="0" fontId="16" fillId="8" borderId="25" xfId="0" applyFont="1" applyFill="1" applyBorder="1" applyAlignment="1" applyProtection="1">
      <alignment horizontal="center" vertical="center"/>
      <protection locked="0" hidden="1"/>
    </xf>
    <xf numFmtId="0" fontId="16" fillId="5" borderId="24" xfId="0" applyFont="1" applyFill="1" applyBorder="1" applyAlignment="1" applyProtection="1">
      <alignment horizontal="center" vertical="center"/>
      <protection locked="0" hidden="1"/>
    </xf>
    <xf numFmtId="0" fontId="16" fillId="2" borderId="9" xfId="0" applyFont="1" applyFill="1" applyBorder="1" applyAlignment="1" applyProtection="1">
      <alignment horizontal="center" vertical="center"/>
      <protection locked="0" hidden="1"/>
    </xf>
    <xf numFmtId="0" fontId="16" fillId="2" borderId="26" xfId="0" applyFont="1" applyFill="1" applyBorder="1" applyAlignment="1" applyProtection="1">
      <alignment horizontal="center" vertical="center"/>
      <protection locked="0" hidden="1"/>
    </xf>
    <xf numFmtId="0" fontId="31" fillId="2" borderId="31" xfId="0" applyFont="1" applyFill="1" applyBorder="1" applyAlignment="1" applyProtection="1">
      <alignment wrapText="1"/>
      <protection locked="0" hidden="1"/>
    </xf>
    <xf numFmtId="0" fontId="16" fillId="5" borderId="32" xfId="0" applyFont="1" applyFill="1" applyBorder="1" applyAlignment="1" applyProtection="1">
      <alignment horizontal="center" vertical="center"/>
      <protection locked="0" hidden="1"/>
    </xf>
    <xf numFmtId="0" fontId="16" fillId="0" borderId="41" xfId="0" applyFont="1" applyFill="1" applyBorder="1" applyAlignment="1" applyProtection="1">
      <alignment horizontal="center" vertical="center"/>
      <protection locked="0" hidden="1"/>
    </xf>
    <xf numFmtId="0" fontId="16" fillId="0" borderId="30" xfId="0" applyFont="1" applyFill="1" applyBorder="1" applyAlignment="1" applyProtection="1">
      <alignment horizontal="center" vertical="center"/>
      <protection locked="0" hidden="1"/>
    </xf>
    <xf numFmtId="0" fontId="16" fillId="8" borderId="30" xfId="0" applyFont="1" applyFill="1" applyBorder="1" applyAlignment="1" applyProtection="1">
      <alignment horizontal="center" vertical="center"/>
      <protection locked="0" hidden="1"/>
    </xf>
    <xf numFmtId="0" fontId="16" fillId="8" borderId="31" xfId="0" applyFont="1" applyFill="1" applyBorder="1" applyAlignment="1" applyProtection="1">
      <alignment horizontal="center" vertical="center"/>
      <protection locked="0" hidden="1"/>
    </xf>
    <xf numFmtId="0" fontId="16" fillId="5" borderId="29" xfId="0" applyFont="1" applyFill="1" applyBorder="1" applyAlignment="1" applyProtection="1">
      <alignment horizontal="center" vertical="center"/>
      <protection locked="0" hidden="1"/>
    </xf>
    <xf numFmtId="0" fontId="16" fillId="2" borderId="30" xfId="0" applyFont="1" applyFill="1" applyBorder="1" applyAlignment="1" applyProtection="1">
      <alignment horizontal="center" vertical="center"/>
      <protection locked="0" hidden="1"/>
    </xf>
    <xf numFmtId="0" fontId="16" fillId="2" borderId="32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right"/>
      <protection locked="0" hidden="1"/>
    </xf>
    <xf numFmtId="0" fontId="15" fillId="0" borderId="0" xfId="0" applyFont="1" applyBorder="1" applyAlignment="1" applyProtection="1">
      <alignment horizontal="center" vertical="center"/>
      <protection hidden="1"/>
    </xf>
    <xf numFmtId="2" fontId="2" fillId="0" borderId="0" xfId="0" applyNumberFormat="1" applyFont="1" applyBorder="1" applyAlignment="1" applyProtection="1">
      <alignment horizontal="center" vertical="center"/>
      <protection hidden="1"/>
    </xf>
    <xf numFmtId="9" fontId="15" fillId="0" borderId="0" xfId="1" applyFont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alignment horizontal="center" vertical="center" wrapText="1"/>
      <protection locked="0" hidden="1"/>
    </xf>
    <xf numFmtId="0" fontId="21" fillId="0" borderId="24" xfId="0" applyFont="1" applyFill="1" applyBorder="1" applyAlignment="1" applyProtection="1">
      <alignment horizontal="center" vertical="center" wrapText="1"/>
      <protection locked="0" hidden="1"/>
    </xf>
    <xf numFmtId="0" fontId="21" fillId="0" borderId="29" xfId="0" applyFont="1" applyFill="1" applyBorder="1" applyAlignment="1" applyProtection="1">
      <alignment horizontal="center" vertical="center" wrapText="1"/>
      <protection locked="0" hidden="1"/>
    </xf>
    <xf numFmtId="0" fontId="21" fillId="0" borderId="35" xfId="0" applyFont="1" applyFill="1" applyBorder="1" applyAlignment="1" applyProtection="1">
      <alignment horizontal="center" vertical="center" wrapText="1"/>
      <protection locked="0" hidden="1"/>
    </xf>
    <xf numFmtId="0" fontId="21" fillId="0" borderId="37" xfId="0" applyFont="1" applyFill="1" applyBorder="1" applyAlignment="1" applyProtection="1">
      <alignment horizontal="center" vertical="center" wrapText="1"/>
      <protection locked="0" hidden="1"/>
    </xf>
    <xf numFmtId="0" fontId="20" fillId="0" borderId="30" xfId="0" applyFont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30" fillId="0" borderId="64" xfId="0" applyFont="1" applyFill="1" applyBorder="1" applyAlignment="1" applyProtection="1">
      <alignment vertical="center"/>
      <protection hidden="1"/>
    </xf>
    <xf numFmtId="0" fontId="30" fillId="0" borderId="62" xfId="0" applyFont="1" applyFill="1" applyBorder="1" applyAlignment="1" applyProtection="1">
      <alignment horizontal="center" vertical="center"/>
      <protection hidden="1"/>
    </xf>
    <xf numFmtId="0" fontId="29" fillId="0" borderId="64" xfId="0" applyFont="1" applyFill="1" applyBorder="1" applyAlignment="1" applyProtection="1">
      <alignment vertical="center"/>
      <protection hidden="1"/>
    </xf>
    <xf numFmtId="0" fontId="29" fillId="0" borderId="62" xfId="0" applyFont="1" applyFill="1" applyBorder="1" applyAlignment="1" applyProtection="1">
      <alignment horizontal="right" vertical="center"/>
      <protection hidden="1"/>
    </xf>
    <xf numFmtId="0" fontId="30" fillId="0" borderId="0" xfId="0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vertical="center"/>
      <protection locked="0"/>
    </xf>
    <xf numFmtId="0" fontId="19" fillId="0" borderId="2" xfId="0" applyFont="1" applyBorder="1" applyAlignment="1" applyProtection="1">
      <alignment vertical="center" wrapText="1"/>
      <protection locked="0"/>
    </xf>
    <xf numFmtId="0" fontId="19" fillId="0" borderId="49" xfId="0" applyFont="1" applyBorder="1" applyAlignment="1" applyProtection="1">
      <alignment vertical="center" wrapText="1"/>
      <protection locked="0"/>
    </xf>
    <xf numFmtId="0" fontId="19" fillId="0" borderId="57" xfId="0" applyFont="1" applyBorder="1" applyAlignment="1" applyProtection="1">
      <alignment vertical="center" wrapText="1"/>
      <protection locked="0"/>
    </xf>
    <xf numFmtId="0" fontId="32" fillId="0" borderId="17" xfId="0" applyFont="1" applyBorder="1" applyAlignment="1" applyProtection="1">
      <alignment vertical="center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32" fillId="0" borderId="49" xfId="0" applyFont="1" applyBorder="1" applyAlignment="1" applyProtection="1">
      <alignment vertical="center" wrapText="1"/>
      <protection locked="0"/>
    </xf>
    <xf numFmtId="164" fontId="16" fillId="0" borderId="17" xfId="0" applyNumberFormat="1" applyFont="1" applyFill="1" applyBorder="1" applyAlignment="1" applyProtection="1">
      <alignment horizontal="center" vertical="center"/>
      <protection hidden="1"/>
    </xf>
    <xf numFmtId="164" fontId="16" fillId="0" borderId="57" xfId="0" applyNumberFormat="1" applyFont="1" applyFill="1" applyBorder="1" applyAlignment="1" applyProtection="1">
      <alignment horizontal="center" vertical="center"/>
      <protection hidden="1"/>
    </xf>
    <xf numFmtId="164" fontId="16" fillId="0" borderId="49" xfId="0" applyNumberFormat="1" applyFont="1" applyFill="1" applyBorder="1" applyAlignment="1" applyProtection="1">
      <alignment horizontal="center" vertical="center"/>
      <protection hidden="1"/>
    </xf>
    <xf numFmtId="0" fontId="16" fillId="2" borderId="23" xfId="0" applyFont="1" applyFill="1" applyBorder="1" applyAlignment="1" applyProtection="1">
      <alignment horizontal="center" vertical="center" wrapText="1"/>
      <protection hidden="1"/>
    </xf>
    <xf numFmtId="0" fontId="16" fillId="2" borderId="28" xfId="0" applyFont="1" applyFill="1" applyBorder="1" applyAlignment="1" applyProtection="1">
      <alignment horizontal="center" vertical="center" wrapText="1"/>
      <protection hidden="1"/>
    </xf>
    <xf numFmtId="0" fontId="16" fillId="2" borderId="34" xfId="0" applyFont="1" applyFill="1" applyBorder="1" applyAlignment="1" applyProtection="1">
      <alignment horizontal="center" vertical="center" wrapText="1"/>
      <protection hidden="1"/>
    </xf>
    <xf numFmtId="164" fontId="16" fillId="0" borderId="11" xfId="0" applyNumberFormat="1" applyFont="1" applyFill="1" applyBorder="1" applyAlignment="1" applyProtection="1">
      <alignment horizontal="center" vertical="center"/>
      <protection hidden="1"/>
    </xf>
    <xf numFmtId="164" fontId="16" fillId="0" borderId="61" xfId="0" applyNumberFormat="1" applyFont="1" applyFill="1" applyBorder="1" applyAlignment="1" applyProtection="1">
      <alignment horizontal="center" vertical="center"/>
      <protection hidden="1"/>
    </xf>
    <xf numFmtId="164" fontId="16" fillId="0" borderId="56" xfId="0" applyNumberFormat="1" applyFont="1" applyFill="1" applyBorder="1" applyAlignment="1" applyProtection="1">
      <alignment horizontal="center" vertical="center"/>
      <protection hidden="1"/>
    </xf>
    <xf numFmtId="164" fontId="16" fillId="0" borderId="12" xfId="0" applyNumberFormat="1" applyFont="1" applyFill="1" applyBorder="1" applyAlignment="1" applyProtection="1">
      <alignment horizontal="center" vertical="center"/>
      <protection hidden="1"/>
    </xf>
    <xf numFmtId="164" fontId="16" fillId="0" borderId="6" xfId="0" applyNumberFormat="1" applyFont="1" applyFill="1" applyBorder="1" applyAlignment="1" applyProtection="1">
      <alignment horizontal="center" vertical="center"/>
      <protection hidden="1"/>
    </xf>
    <xf numFmtId="164" fontId="16" fillId="0" borderId="50" xfId="0" applyNumberFormat="1" applyFont="1" applyFill="1" applyBorder="1" applyAlignment="1" applyProtection="1">
      <alignment horizontal="center" vertical="center"/>
      <protection hidden="1"/>
    </xf>
    <xf numFmtId="164" fontId="16" fillId="0" borderId="14" xfId="0" applyNumberFormat="1" applyFont="1" applyFill="1" applyBorder="1" applyAlignment="1" applyProtection="1">
      <alignment horizontal="center" vertical="center"/>
      <protection hidden="1"/>
    </xf>
    <xf numFmtId="164" fontId="16" fillId="0" borderId="52" xfId="0" applyNumberFormat="1" applyFont="1" applyFill="1" applyBorder="1" applyAlignment="1" applyProtection="1">
      <alignment horizontal="center" vertical="center"/>
      <protection hidden="1"/>
    </xf>
    <xf numFmtId="164" fontId="16" fillId="0" borderId="53" xfId="0" applyNumberFormat="1" applyFont="1" applyFill="1" applyBorder="1" applyAlignment="1" applyProtection="1">
      <alignment horizontal="center" vertical="center"/>
      <protection hidden="1"/>
    </xf>
    <xf numFmtId="0" fontId="16" fillId="2" borderId="23" xfId="0" applyFont="1" applyFill="1" applyBorder="1" applyAlignment="1" applyProtection="1">
      <alignment horizontal="center" vertical="center" wrapText="1"/>
      <protection locked="0" hidden="1"/>
    </xf>
    <xf numFmtId="0" fontId="16" fillId="2" borderId="28" xfId="0" applyFont="1" applyFill="1" applyBorder="1" applyAlignment="1" applyProtection="1">
      <alignment horizontal="center" vertical="center" wrapText="1"/>
      <protection locked="0" hidden="1"/>
    </xf>
    <xf numFmtId="0" fontId="16" fillId="2" borderId="34" xfId="0" applyFont="1" applyFill="1" applyBorder="1" applyAlignment="1" applyProtection="1">
      <alignment horizontal="center" vertical="center" wrapText="1"/>
      <protection locked="0" hidden="1"/>
    </xf>
    <xf numFmtId="0" fontId="10" fillId="0" borderId="17" xfId="0" applyFont="1" applyFill="1" applyBorder="1" applyAlignment="1" applyProtection="1">
      <alignment horizontal="center" vertical="center" wrapText="1"/>
      <protection hidden="1"/>
    </xf>
    <xf numFmtId="0" fontId="10" fillId="0" borderId="57" xfId="0" applyFont="1" applyFill="1" applyBorder="1" applyAlignment="1" applyProtection="1">
      <alignment horizontal="center" vertical="center" wrapText="1"/>
      <protection hidden="1"/>
    </xf>
    <xf numFmtId="0" fontId="10" fillId="0" borderId="49" xfId="0" applyFont="1" applyFill="1" applyBorder="1" applyAlignment="1" applyProtection="1">
      <alignment horizontal="center" vertical="center" wrapText="1"/>
      <protection hidden="1"/>
    </xf>
    <xf numFmtId="0" fontId="7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locked="0" hidden="1"/>
    </xf>
    <xf numFmtId="0" fontId="8" fillId="2" borderId="51" xfId="0" applyFont="1" applyFill="1" applyBorder="1" applyAlignment="1" applyProtection="1">
      <alignment horizontal="center" vertical="center" wrapText="1"/>
      <protection locked="0" hidden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16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12" fillId="0" borderId="16" xfId="0" applyFont="1" applyFill="1" applyBorder="1" applyAlignment="1" applyProtection="1">
      <alignment horizontal="center" vertical="center" wrapText="1"/>
      <protection hidden="1"/>
    </xf>
    <xf numFmtId="0" fontId="10" fillId="0" borderId="51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center" wrapText="1"/>
      <protection hidden="1"/>
    </xf>
    <xf numFmtId="0" fontId="9" fillId="0" borderId="57" xfId="0" applyFont="1" applyFill="1" applyBorder="1" applyAlignment="1" applyProtection="1">
      <alignment horizontal="center" vertical="center" wrapText="1"/>
      <protection hidden="1"/>
    </xf>
    <xf numFmtId="0" fontId="9" fillId="0" borderId="49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0" fontId="10" fillId="0" borderId="56" xfId="0" applyFont="1" applyFill="1" applyBorder="1" applyAlignment="1" applyProtection="1">
      <alignment horizontal="center" vertical="center" wrapText="1"/>
      <protection hidden="1"/>
    </xf>
    <xf numFmtId="0" fontId="10" fillId="0" borderId="50" xfId="0" applyFont="1" applyFill="1" applyBorder="1" applyAlignment="1" applyProtection="1">
      <alignment horizontal="center" vertical="center" wrapText="1"/>
      <protection hidden="1"/>
    </xf>
    <xf numFmtId="0" fontId="4" fillId="6" borderId="16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4" fillId="6" borderId="51" xfId="0" applyFont="1" applyFill="1" applyBorder="1" applyAlignment="1" applyProtection="1">
      <alignment horizontal="center" vertical="center" wrapText="1"/>
      <protection hidden="1"/>
    </xf>
    <xf numFmtId="0" fontId="5" fillId="0" borderId="16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27" fillId="0" borderId="16" xfId="0" applyFont="1" applyFill="1" applyBorder="1" applyAlignment="1" applyProtection="1">
      <alignment horizontal="center" vertical="center"/>
      <protection hidden="1"/>
    </xf>
    <xf numFmtId="0" fontId="25" fillId="0" borderId="1" xfId="0" applyFont="1" applyFill="1" applyBorder="1" applyAlignment="1" applyProtection="1">
      <alignment horizontal="center" vertical="center"/>
      <protection hidden="1"/>
    </xf>
    <xf numFmtId="0" fontId="25" fillId="0" borderId="51" xfId="0" applyFont="1" applyFill="1" applyBorder="1" applyAlignment="1" applyProtection="1">
      <alignment horizontal="center" vertical="center"/>
      <protection hidden="1"/>
    </xf>
    <xf numFmtId="49" fontId="4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54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5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58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59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6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5" fillId="2" borderId="16" xfId="0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 applyProtection="1">
      <alignment horizontal="center" vertical="center" wrapText="1"/>
      <protection locked="0" hidden="1"/>
    </xf>
    <xf numFmtId="0" fontId="5" fillId="2" borderId="51" xfId="0" applyFont="1" applyFill="1" applyBorder="1" applyAlignment="1" applyProtection="1">
      <alignment horizontal="center" vertical="center" wrapText="1"/>
      <protection locked="0" hidden="1"/>
    </xf>
  </cellXfs>
  <cellStyles count="2">
    <cellStyle name="Обычный" xfId="0" builtinId="0"/>
    <cellStyle name="Процентный" xfId="1" builtinId="5"/>
  </cellStyles>
  <dxfs count="1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hartsheet" Target="chartsheets/sheet1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Форма2!$I$12:$T$12</c:f>
              <c:strCache>
                <c:ptCount val="12"/>
                <c:pt idx="0">
                  <c:v>ИК 1
1 б</c:v>
                </c:pt>
                <c:pt idx="1">
                  <c:v>ИК 1
2 б</c:v>
                </c:pt>
                <c:pt idx="2">
                  <c:v>ИК 2
1 б</c:v>
                </c:pt>
                <c:pt idx="3">
                  <c:v>ИК 2
2 б</c:v>
                </c:pt>
                <c:pt idx="4">
                  <c:v>ИК 2
3 б</c:v>
                </c:pt>
                <c:pt idx="5">
                  <c:v>ИК 3
1 б</c:v>
                </c:pt>
                <c:pt idx="6">
                  <c:v>ИК 3
2 б</c:v>
                </c:pt>
                <c:pt idx="7">
                  <c:v>ГК1</c:v>
                </c:pt>
                <c:pt idx="8">
                  <c:v>ГК2</c:v>
                </c:pt>
                <c:pt idx="9">
                  <c:v>ГК3</c:v>
                </c:pt>
                <c:pt idx="10">
                  <c:v>ГК4</c:v>
                </c:pt>
                <c:pt idx="11">
                  <c:v>ФГК</c:v>
                </c:pt>
              </c:strCache>
            </c:strRef>
          </c:cat>
          <c:val>
            <c:numRef>
              <c:f>Форма2!$I$6:$T$6</c:f>
              <c:numCache>
                <c:formatCode>0.0</c:formatCode>
                <c:ptCount val="12"/>
                <c:pt idx="0">
                  <c:v>31.25</c:v>
                </c:pt>
                <c:pt idx="1">
                  <c:v>60.416666666666664</c:v>
                </c:pt>
                <c:pt idx="2">
                  <c:v>31.25</c:v>
                </c:pt>
                <c:pt idx="3">
                  <c:v>45.833333333333329</c:v>
                </c:pt>
                <c:pt idx="4">
                  <c:v>16.666666666666664</c:v>
                </c:pt>
                <c:pt idx="5">
                  <c:v>29.166666666666668</c:v>
                </c:pt>
                <c:pt idx="6">
                  <c:v>56.25</c:v>
                </c:pt>
                <c:pt idx="7">
                  <c:v>70.833333333333343</c:v>
                </c:pt>
                <c:pt idx="8">
                  <c:v>47.916666666666671</c:v>
                </c:pt>
                <c:pt idx="9">
                  <c:v>70.833333333333343</c:v>
                </c:pt>
                <c:pt idx="10">
                  <c:v>70.833333333333343</c:v>
                </c:pt>
                <c:pt idx="11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88480"/>
        <c:axId val="45590016"/>
      </c:barChart>
      <c:catAx>
        <c:axId val="455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590016"/>
        <c:crosses val="autoZero"/>
        <c:auto val="1"/>
        <c:lblAlgn val="ctr"/>
        <c:lblOffset val="100"/>
        <c:noMultiLvlLbl val="0"/>
      </c:catAx>
      <c:valAx>
        <c:axId val="4559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58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Форма2!$U$12:$X$12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Форма2!$Z$8:$AC$8</c:f>
              <c:numCache>
                <c:formatCode>0.0</c:formatCode>
                <c:ptCount val="4"/>
                <c:pt idx="0">
                  <c:v>2.083333333333333</c:v>
                </c:pt>
                <c:pt idx="1">
                  <c:v>27.083333333333332</c:v>
                </c:pt>
                <c:pt idx="2">
                  <c:v>58.333333333333336</c:v>
                </c:pt>
                <c:pt idx="3">
                  <c:v>12.5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B1:AJ52"/>
  <sheetViews>
    <sheetView topLeftCell="C1" zoomScale="60" zoomScaleNormal="60" workbookViewId="0">
      <selection activeCell="Y13" sqref="Y13"/>
    </sheetView>
  </sheetViews>
  <sheetFormatPr defaultRowHeight="14.25" x14ac:dyDescent="0.2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5" style="1" customWidth="1"/>
    <col min="6" max="6" width="8.42578125" style="1" customWidth="1"/>
    <col min="7" max="7" width="8.42578125" style="1" hidden="1" customWidth="1"/>
    <col min="8" max="8" width="8.42578125" style="1" customWidth="1"/>
    <col min="9" max="20" width="9.5703125" style="1" customWidth="1"/>
    <col min="21" max="21" width="11.7109375" style="1" bestFit="1" customWidth="1"/>
    <col min="22" max="22" width="12.5703125" style="1" bestFit="1" customWidth="1"/>
    <col min="23" max="23" width="11.7109375" style="1" bestFit="1" customWidth="1"/>
    <col min="24" max="24" width="9.5703125" style="1" bestFit="1" customWidth="1"/>
    <col min="25" max="25" width="9.5703125" style="1" customWidth="1"/>
    <col min="26" max="26" width="11.7109375" style="1" bestFit="1" customWidth="1"/>
    <col min="27" max="27" width="12.5703125" style="1" bestFit="1" customWidth="1"/>
    <col min="28" max="28" width="11.7109375" style="1" bestFit="1" customWidth="1"/>
    <col min="29" max="29" width="9.5703125" style="1" bestFit="1" customWidth="1"/>
    <col min="30" max="30" width="7.5703125" style="1" customWidth="1"/>
    <col min="31" max="31" width="9.140625" style="1"/>
    <col min="32" max="32" width="3.42578125" style="1" customWidth="1"/>
    <col min="33" max="33" width="30.5703125" style="1" customWidth="1"/>
    <col min="34" max="34" width="10.5703125" style="1" customWidth="1"/>
    <col min="35" max="35" width="13.28515625" style="1" customWidth="1"/>
    <col min="36" max="16384" width="9.140625" style="1"/>
  </cols>
  <sheetData>
    <row r="1" spans="2:36" ht="21.95" customHeight="1" thickBot="1" x14ac:dyDescent="0.25">
      <c r="B1" s="223" t="s">
        <v>18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5"/>
      <c r="AH1" s="1" t="s">
        <v>8</v>
      </c>
    </row>
    <row r="2" spans="2:36" ht="33" customHeight="1" thickBot="1" x14ac:dyDescent="0.25">
      <c r="B2" s="226" t="s">
        <v>140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8" t="s">
        <v>19</v>
      </c>
      <c r="V2" s="229"/>
      <c r="W2" s="229"/>
      <c r="X2" s="229"/>
      <c r="Y2" s="229"/>
      <c r="Z2" s="229"/>
      <c r="AA2" s="229"/>
      <c r="AB2" s="229"/>
      <c r="AC2" s="230"/>
      <c r="AF2" s="68"/>
      <c r="AG2" s="121" t="s">
        <v>20</v>
      </c>
      <c r="AH2" s="69"/>
      <c r="AI2" s="70" t="s">
        <v>96</v>
      </c>
    </row>
    <row r="3" spans="2:36" ht="21.95" customHeight="1" thickBot="1" x14ac:dyDescent="0.3">
      <c r="B3" s="213" t="s">
        <v>21</v>
      </c>
      <c r="C3" s="213"/>
      <c r="D3" s="213"/>
      <c r="E3" s="231" t="s">
        <v>78</v>
      </c>
      <c r="F3" s="232"/>
      <c r="G3" s="232"/>
      <c r="H3" s="233"/>
      <c r="I3" s="237" t="s">
        <v>22</v>
      </c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9" t="s">
        <v>143</v>
      </c>
      <c r="V3" s="240"/>
      <c r="W3" s="240"/>
      <c r="X3" s="240"/>
      <c r="Y3" s="240"/>
      <c r="Z3" s="240"/>
      <c r="AA3" s="240"/>
      <c r="AB3" s="240"/>
      <c r="AC3" s="241"/>
      <c r="AF3" s="68"/>
      <c r="AG3" s="121" t="s">
        <v>23</v>
      </c>
      <c r="AH3" s="9" t="s">
        <v>24</v>
      </c>
      <c r="AI3" s="89" t="str">
        <f>IF(AND(E3&lt;&gt;"",B13&lt;&gt;"Введите название ОО в эту ячейку"),CONCATENATE("Форма 2 (",E3,", ",B13,") ",AI5," ",AI7," ",AI10,""),"")</f>
        <v>Форма 2 (Тимашевский р-н, СОШ № 7) 9 РУС 14122018</v>
      </c>
    </row>
    <row r="4" spans="2:36" ht="21.95" customHeight="1" thickBot="1" x14ac:dyDescent="0.3">
      <c r="B4" s="213"/>
      <c r="C4" s="213"/>
      <c r="D4" s="213"/>
      <c r="E4" s="234"/>
      <c r="F4" s="235"/>
      <c r="G4" s="235"/>
      <c r="H4" s="236"/>
      <c r="I4" s="199" t="str">
        <f>IF(E3&lt;&gt;"",AI3,"")</f>
        <v>Форма 2 (Тимашевский р-н, СОШ № 7) 9 РУС 14122018</v>
      </c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1" t="s">
        <v>25</v>
      </c>
      <c r="V4" s="201"/>
      <c r="W4" s="201"/>
      <c r="X4" s="202" t="s">
        <v>144</v>
      </c>
      <c r="Y4" s="203"/>
      <c r="Z4" s="203"/>
      <c r="AA4" s="203"/>
      <c r="AB4" s="203"/>
      <c r="AC4" s="204"/>
      <c r="AF4" s="68"/>
      <c r="AG4" s="121" t="s">
        <v>32</v>
      </c>
      <c r="AH4" s="9" t="s">
        <v>110</v>
      </c>
      <c r="AI4" s="1" t="s">
        <v>97</v>
      </c>
    </row>
    <row r="5" spans="2:36" ht="24.95" customHeight="1" thickBot="1" x14ac:dyDescent="0.3">
      <c r="B5" s="213" t="s">
        <v>27</v>
      </c>
      <c r="C5" s="213"/>
      <c r="D5" s="213"/>
      <c r="E5" s="213"/>
      <c r="F5" s="214" t="s">
        <v>28</v>
      </c>
      <c r="G5" s="214" t="s">
        <v>29</v>
      </c>
      <c r="H5" s="217" t="s">
        <v>30</v>
      </c>
      <c r="I5" s="206" t="s">
        <v>31</v>
      </c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5" t="s">
        <v>106</v>
      </c>
      <c r="V5" s="205"/>
      <c r="W5" s="205"/>
      <c r="X5" s="205"/>
      <c r="Y5" s="196" t="s">
        <v>87</v>
      </c>
      <c r="Z5" s="205" t="s">
        <v>107</v>
      </c>
      <c r="AA5" s="205"/>
      <c r="AB5" s="205"/>
      <c r="AC5" s="205"/>
      <c r="AF5" s="68"/>
      <c r="AG5" s="121" t="s">
        <v>33</v>
      </c>
      <c r="AH5" s="9" t="s">
        <v>111</v>
      </c>
      <c r="AI5" s="1">
        <v>9</v>
      </c>
    </row>
    <row r="6" spans="2:36" ht="21.95" customHeight="1" thickBot="1" x14ac:dyDescent="0.3">
      <c r="B6" s="213"/>
      <c r="C6" s="213"/>
      <c r="D6" s="213"/>
      <c r="E6" s="213"/>
      <c r="F6" s="215"/>
      <c r="G6" s="215"/>
      <c r="H6" s="217"/>
      <c r="I6" s="90">
        <f t="shared" ref="I6:T6" si="0">I8/$H$8*100</f>
        <v>31.25</v>
      </c>
      <c r="J6" s="90">
        <f t="shared" si="0"/>
        <v>60.416666666666664</v>
      </c>
      <c r="K6" s="90">
        <f t="shared" si="0"/>
        <v>31.25</v>
      </c>
      <c r="L6" s="90">
        <f t="shared" si="0"/>
        <v>45.833333333333329</v>
      </c>
      <c r="M6" s="90">
        <f t="shared" si="0"/>
        <v>16.666666666666664</v>
      </c>
      <c r="N6" s="90">
        <f t="shared" si="0"/>
        <v>29.166666666666668</v>
      </c>
      <c r="O6" s="90">
        <f t="shared" si="0"/>
        <v>56.25</v>
      </c>
      <c r="P6" s="90">
        <f t="shared" si="0"/>
        <v>70.833333333333343</v>
      </c>
      <c r="Q6" s="90">
        <f t="shared" si="0"/>
        <v>47.916666666666671</v>
      </c>
      <c r="R6" s="90">
        <f t="shared" si="0"/>
        <v>70.833333333333343</v>
      </c>
      <c r="S6" s="90">
        <f t="shared" si="0"/>
        <v>70.833333333333343</v>
      </c>
      <c r="T6" s="90">
        <f t="shared" si="0"/>
        <v>75</v>
      </c>
      <c r="U6" s="205"/>
      <c r="V6" s="205"/>
      <c r="W6" s="205"/>
      <c r="X6" s="205"/>
      <c r="Y6" s="197"/>
      <c r="Z6" s="205"/>
      <c r="AA6" s="205"/>
      <c r="AB6" s="205"/>
      <c r="AC6" s="205"/>
      <c r="AF6" s="68"/>
      <c r="AG6" s="121" t="s">
        <v>35</v>
      </c>
      <c r="AH6" s="9" t="s">
        <v>112</v>
      </c>
      <c r="AI6" s="1" t="s">
        <v>98</v>
      </c>
    </row>
    <row r="7" spans="2:36" ht="24.95" customHeight="1" thickBot="1" x14ac:dyDescent="0.3">
      <c r="B7" s="213"/>
      <c r="C7" s="213"/>
      <c r="D7" s="213"/>
      <c r="E7" s="213"/>
      <c r="F7" s="216"/>
      <c r="G7" s="216"/>
      <c r="H7" s="217"/>
      <c r="I7" s="206" t="s">
        <v>34</v>
      </c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5"/>
      <c r="V7" s="205"/>
      <c r="W7" s="205"/>
      <c r="X7" s="205"/>
      <c r="Y7" s="198"/>
      <c r="Z7" s="205"/>
      <c r="AA7" s="205"/>
      <c r="AB7" s="205"/>
      <c r="AC7" s="205"/>
      <c r="AF7" s="68"/>
      <c r="AG7" s="122" t="s">
        <v>38</v>
      </c>
      <c r="AH7" s="9" t="s">
        <v>113</v>
      </c>
      <c r="AI7" s="1" t="s">
        <v>133</v>
      </c>
    </row>
    <row r="8" spans="2:36" ht="21.95" customHeight="1" thickBot="1" x14ac:dyDescent="0.3">
      <c r="B8" s="213"/>
      <c r="C8" s="213"/>
      <c r="D8" s="213"/>
      <c r="E8" s="213"/>
      <c r="F8" s="2">
        <f>SUM(F13:F5006)</f>
        <v>0</v>
      </c>
      <c r="G8" s="2">
        <f>SUM(G13:G5006)</f>
        <v>0</v>
      </c>
      <c r="H8" s="2">
        <f t="shared" ref="H8:T8" si="1">SUM(H13:H5006)</f>
        <v>48</v>
      </c>
      <c r="I8" s="3">
        <f t="shared" si="1"/>
        <v>15</v>
      </c>
      <c r="J8" s="3">
        <f t="shared" si="1"/>
        <v>29</v>
      </c>
      <c r="K8" s="3">
        <f t="shared" si="1"/>
        <v>15</v>
      </c>
      <c r="L8" s="3">
        <f t="shared" si="1"/>
        <v>22</v>
      </c>
      <c r="M8" s="3">
        <f t="shared" si="1"/>
        <v>8</v>
      </c>
      <c r="N8" s="3">
        <f t="shared" si="1"/>
        <v>14</v>
      </c>
      <c r="O8" s="3">
        <f t="shared" si="1"/>
        <v>27</v>
      </c>
      <c r="P8" s="3">
        <f t="shared" si="1"/>
        <v>34</v>
      </c>
      <c r="Q8" s="3">
        <f t="shared" si="1"/>
        <v>23</v>
      </c>
      <c r="R8" s="3">
        <f t="shared" si="1"/>
        <v>34</v>
      </c>
      <c r="S8" s="3">
        <f t="shared" si="1"/>
        <v>34</v>
      </c>
      <c r="T8" s="3">
        <f t="shared" si="1"/>
        <v>36</v>
      </c>
      <c r="U8" s="2">
        <f>SUM(U13:U5006)</f>
        <v>1</v>
      </c>
      <c r="V8" s="2">
        <f>SUM(V13:V5006)</f>
        <v>13</v>
      </c>
      <c r="W8" s="2">
        <f>SUM(W13:W5006)</f>
        <v>28</v>
      </c>
      <c r="X8" s="2">
        <f>SUM(X13:X5006)</f>
        <v>6</v>
      </c>
      <c r="Y8" s="2">
        <f>SUM(Y13:Y5006)</f>
        <v>0</v>
      </c>
      <c r="Z8" s="4">
        <f>U8/$H$8*100</f>
        <v>2.083333333333333</v>
      </c>
      <c r="AA8" s="4">
        <f>V8/$H$8*100</f>
        <v>27.083333333333332</v>
      </c>
      <c r="AB8" s="4">
        <f>W8/$H$8*100</f>
        <v>58.333333333333336</v>
      </c>
      <c r="AC8" s="4">
        <f>X8/$H$8*100</f>
        <v>12.5</v>
      </c>
      <c r="AF8" s="68"/>
      <c r="AG8" s="121" t="s">
        <v>42</v>
      </c>
      <c r="AH8" s="9" t="s">
        <v>114</v>
      </c>
      <c r="AI8" s="1" t="s">
        <v>99</v>
      </c>
    </row>
    <row r="9" spans="2:36" s="5" customFormat="1" ht="15.75" customHeight="1" x14ac:dyDescent="0.25">
      <c r="B9" s="126"/>
      <c r="C9" s="115"/>
      <c r="D9" s="115"/>
      <c r="E9" s="116"/>
      <c r="F9" s="117"/>
      <c r="G9" s="117"/>
      <c r="H9" s="118" t="s">
        <v>37</v>
      </c>
      <c r="I9" s="119">
        <v>1</v>
      </c>
      <c r="J9" s="119">
        <v>2</v>
      </c>
      <c r="K9" s="119">
        <v>1</v>
      </c>
      <c r="L9" s="119">
        <v>2</v>
      </c>
      <c r="M9" s="119">
        <v>3</v>
      </c>
      <c r="N9" s="119">
        <v>1</v>
      </c>
      <c r="O9" s="119">
        <v>2</v>
      </c>
      <c r="P9" s="119">
        <v>1</v>
      </c>
      <c r="Q9" s="119">
        <v>1</v>
      </c>
      <c r="R9" s="119">
        <v>1</v>
      </c>
      <c r="S9" s="119">
        <v>1</v>
      </c>
      <c r="T9" s="119">
        <v>1</v>
      </c>
      <c r="U9" s="116" t="str">
        <f>U12</f>
        <v>"5"</v>
      </c>
      <c r="V9" s="116" t="str">
        <f>V12</f>
        <v>"4"</v>
      </c>
      <c r="W9" s="116" t="str">
        <f>W12</f>
        <v>"3"</v>
      </c>
      <c r="X9" s="116" t="str">
        <f>X12</f>
        <v>"2"</v>
      </c>
      <c r="Y9" s="116" t="s">
        <v>89</v>
      </c>
      <c r="Z9" s="120"/>
      <c r="AA9" s="120"/>
      <c r="AB9" s="120"/>
      <c r="AC9" s="120"/>
      <c r="AF9" s="71"/>
      <c r="AG9" s="121" t="s">
        <v>43</v>
      </c>
      <c r="AH9" s="9" t="s">
        <v>115</v>
      </c>
    </row>
    <row r="10" spans="2:36" s="5" customFormat="1" ht="15.75" customHeight="1" thickBot="1" x14ac:dyDescent="0.25">
      <c r="B10" s="164"/>
      <c r="C10" s="165"/>
      <c r="D10" s="115"/>
      <c r="E10" s="166"/>
      <c r="F10" s="167"/>
      <c r="G10" s="117"/>
      <c r="H10" s="168" t="s">
        <v>139</v>
      </c>
      <c r="I10" s="170" t="str">
        <f>IF(LEN(I12)&lt;4,I12,LEFT(I12,LEN(I12)-4))</f>
        <v>ИК 1</v>
      </c>
      <c r="J10" s="170" t="str">
        <f t="shared" ref="J10:T10" si="2">IF(LEN(J12)&lt;4,J12,LEFT(J12,LEN(J12)-4))</f>
        <v>ИК 1</v>
      </c>
      <c r="K10" s="170" t="str">
        <f t="shared" si="2"/>
        <v>ИК 2</v>
      </c>
      <c r="L10" s="170" t="str">
        <f t="shared" si="2"/>
        <v>ИК 2</v>
      </c>
      <c r="M10" s="170" t="str">
        <f t="shared" si="2"/>
        <v>ИК 2</v>
      </c>
      <c r="N10" s="170" t="str">
        <f t="shared" si="2"/>
        <v>ИК 3</v>
      </c>
      <c r="O10" s="170" t="str">
        <f t="shared" si="2"/>
        <v>ИК 3</v>
      </c>
      <c r="P10" s="170" t="str">
        <f t="shared" si="2"/>
        <v>ГК1</v>
      </c>
      <c r="Q10" s="170" t="str">
        <f t="shared" si="2"/>
        <v>ГК2</v>
      </c>
      <c r="R10" s="170" t="str">
        <f t="shared" si="2"/>
        <v>ГК3</v>
      </c>
      <c r="S10" s="170" t="str">
        <f t="shared" si="2"/>
        <v>ГК4</v>
      </c>
      <c r="T10" s="170" t="str">
        <f t="shared" si="2"/>
        <v>ФГК</v>
      </c>
      <c r="U10" s="169"/>
      <c r="V10" s="169"/>
      <c r="W10" s="169"/>
      <c r="X10" s="169"/>
      <c r="Y10" s="169"/>
      <c r="Z10" s="170"/>
      <c r="AA10" s="170"/>
      <c r="AB10" s="170"/>
      <c r="AC10" s="170"/>
      <c r="AF10" s="71"/>
      <c r="AG10" s="121" t="s">
        <v>44</v>
      </c>
      <c r="AH10" s="1"/>
      <c r="AI10" s="68" t="s">
        <v>141</v>
      </c>
      <c r="AJ10" s="1"/>
    </row>
    <row r="11" spans="2:36" ht="37.5" customHeight="1" thickBot="1" x14ac:dyDescent="0.25">
      <c r="B11" s="205" t="s">
        <v>39</v>
      </c>
      <c r="C11" s="218" t="s">
        <v>9</v>
      </c>
      <c r="D11" s="220" t="s">
        <v>8</v>
      </c>
      <c r="E11" s="211" t="str">
        <f>'1'!D5</f>
        <v>Ф.И.О.  учителя</v>
      </c>
      <c r="F11" s="219" t="s">
        <v>7</v>
      </c>
      <c r="G11" s="220" t="s">
        <v>40</v>
      </c>
      <c r="H11" s="211" t="s">
        <v>6</v>
      </c>
      <c r="I11" s="205" t="s">
        <v>41</v>
      </c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 t="s">
        <v>105</v>
      </c>
      <c r="V11" s="208"/>
      <c r="W11" s="208"/>
      <c r="X11" s="208"/>
      <c r="Y11" s="196" t="s">
        <v>88</v>
      </c>
      <c r="Z11" s="209" t="s">
        <v>108</v>
      </c>
      <c r="AA11" s="207"/>
      <c r="AB11" s="207"/>
      <c r="AC11" s="210"/>
      <c r="AF11" s="68"/>
      <c r="AG11" s="121" t="s">
        <v>46</v>
      </c>
    </row>
    <row r="12" spans="2:36" ht="26.25" thickBot="1" x14ac:dyDescent="0.25">
      <c r="B12" s="205"/>
      <c r="C12" s="219"/>
      <c r="D12" s="220"/>
      <c r="E12" s="211"/>
      <c r="F12" s="221"/>
      <c r="G12" s="222"/>
      <c r="H12" s="212"/>
      <c r="I12" s="123" t="s">
        <v>117</v>
      </c>
      <c r="J12" s="123" t="s">
        <v>118</v>
      </c>
      <c r="K12" s="124" t="s">
        <v>136</v>
      </c>
      <c r="L12" s="124" t="s">
        <v>137</v>
      </c>
      <c r="M12" s="124" t="s">
        <v>138</v>
      </c>
      <c r="N12" s="123" t="s">
        <v>119</v>
      </c>
      <c r="O12" s="123" t="s">
        <v>120</v>
      </c>
      <c r="P12" s="125" t="s">
        <v>121</v>
      </c>
      <c r="Q12" s="123" t="s">
        <v>122</v>
      </c>
      <c r="R12" s="125" t="s">
        <v>123</v>
      </c>
      <c r="S12" s="123" t="s">
        <v>124</v>
      </c>
      <c r="T12" s="125" t="s">
        <v>125</v>
      </c>
      <c r="U12" s="6" t="str">
        <f>'1'!O7</f>
        <v>"5"</v>
      </c>
      <c r="V12" s="7" t="str">
        <f>'1'!O8</f>
        <v>"4"</v>
      </c>
      <c r="W12" s="7" t="str">
        <f>'1'!O9</f>
        <v>"3"</v>
      </c>
      <c r="X12" s="8" t="str">
        <f>'1'!O10</f>
        <v>"2"</v>
      </c>
      <c r="Y12" s="198"/>
      <c r="Z12" s="91" t="str">
        <f t="shared" ref="Z12:AC12" si="3">U12</f>
        <v>"5"</v>
      </c>
      <c r="AA12" s="7" t="str">
        <f t="shared" si="3"/>
        <v>"4"</v>
      </c>
      <c r="AB12" s="7" t="str">
        <f t="shared" si="3"/>
        <v>"3"</v>
      </c>
      <c r="AC12" s="8" t="str">
        <f t="shared" si="3"/>
        <v>"2"</v>
      </c>
      <c r="AF12" s="68"/>
      <c r="AG12" s="121" t="s">
        <v>26</v>
      </c>
      <c r="AH12" s="1" t="s">
        <v>45</v>
      </c>
    </row>
    <row r="13" spans="2:36" ht="17.100000000000001" customHeight="1" x14ac:dyDescent="0.2">
      <c r="B13" s="193" t="str">
        <f>IF('1'!N1="","Введите название ОО в эту ячейку",'1'!N1)</f>
        <v>СОШ № 7</v>
      </c>
      <c r="C13" s="78" t="str">
        <f>IF('1'!K$1="","",'1'!K$1)</f>
        <v>9а</v>
      </c>
      <c r="D13" s="79" t="str">
        <f>IF('1'!D$6="","",'1'!D$6)</f>
        <v>общ</v>
      </c>
      <c r="E13" s="127" t="str">
        <f>IF('1'!E$5="","",'1'!E$5)</f>
        <v>Каранда Н.Л.</v>
      </c>
      <c r="F13" s="80">
        <f>COUNTA('1'!B$15:B$54)</f>
        <v>0</v>
      </c>
      <c r="G13" s="81">
        <f>COUNTIF('1'!C$15:C$54,"да")</f>
        <v>0</v>
      </c>
      <c r="H13" s="128">
        <f>COUNTIF('1'!D$15:D$54,"&gt;0")</f>
        <v>23</v>
      </c>
      <c r="I13" s="129">
        <f>COUNTIF('1'!E$15:E$54,I$9)</f>
        <v>9</v>
      </c>
      <c r="J13" s="130">
        <f>COUNTIF('1'!E$15:E$54,J$9)</f>
        <v>14</v>
      </c>
      <c r="K13" s="131">
        <f>COUNTIF('1'!F$15:F$54,K$9)</f>
        <v>7</v>
      </c>
      <c r="L13" s="131">
        <f>COUNTIF('1'!F$15:F$54,L$9)</f>
        <v>11</v>
      </c>
      <c r="M13" s="131">
        <f>COUNTIF('1'!F$15:F$54,M$9)</f>
        <v>5</v>
      </c>
      <c r="N13" s="130">
        <f>COUNTIF('1'!G$15:G$54,N$9)</f>
        <v>6</v>
      </c>
      <c r="O13" s="130">
        <f>COUNTIF('1'!G$15:G$54,O$9)</f>
        <v>15</v>
      </c>
      <c r="P13" s="131">
        <f>COUNTIF('1'!H$15:H$54,P$9)</f>
        <v>16</v>
      </c>
      <c r="Q13" s="130">
        <f>COUNTIF('1'!I$15:I$54,Q$9)</f>
        <v>10</v>
      </c>
      <c r="R13" s="131">
        <f>COUNTIF('1'!J$15:J$54,R$9)</f>
        <v>17</v>
      </c>
      <c r="S13" s="130">
        <f>COUNTIF('1'!K$15:K$54,S$9)</f>
        <v>18</v>
      </c>
      <c r="T13" s="132">
        <f>COUNTIF('1'!L$15:L$54,T$9)</f>
        <v>19</v>
      </c>
      <c r="U13" s="133">
        <f>COUNTIF('1'!$O$15:$O54,U$9)</f>
        <v>0</v>
      </c>
      <c r="V13" s="134">
        <f>COUNTIF('1'!$O$15:$O54,V$9)</f>
        <v>7</v>
      </c>
      <c r="W13" s="134">
        <f>COUNTIF('1'!$O$15:$O54,W$9)</f>
        <v>16</v>
      </c>
      <c r="X13" s="135">
        <f>COUNTIF('1'!$O$15:$O54,X$9)</f>
        <v>0</v>
      </c>
      <c r="Y13" s="72">
        <f>COUNTIF('1'!Q$15:Q$54,1)</f>
        <v>0</v>
      </c>
      <c r="Z13" s="184">
        <f>SUM(U13:U17)/SUM($H13:$H17)*100</f>
        <v>2.083333333333333</v>
      </c>
      <c r="AA13" s="187">
        <f>SUM(V13:V17)/SUM($H13:$H17)*100</f>
        <v>27.083333333333332</v>
      </c>
      <c r="AB13" s="187">
        <f>SUM(W13:W17)/SUM($H13:$H17)*100</f>
        <v>58.333333333333336</v>
      </c>
      <c r="AC13" s="190">
        <f>SUM(X13:X17)/SUM($H13:$H17)*100</f>
        <v>12.5</v>
      </c>
      <c r="AD13" s="178">
        <f>SUM(Z13:AC17)</f>
        <v>100</v>
      </c>
      <c r="AF13" s="68"/>
      <c r="AG13" s="121" t="s">
        <v>48</v>
      </c>
      <c r="AH13" s="1" t="s">
        <v>47</v>
      </c>
    </row>
    <row r="14" spans="2:36" ht="17.100000000000001" customHeight="1" x14ac:dyDescent="0.2">
      <c r="B14" s="194"/>
      <c r="C14" s="82" t="str">
        <f>IF('2'!K$1="","",'2'!K$1)</f>
        <v>9б</v>
      </c>
      <c r="D14" s="79" t="str">
        <f>IF('2'!D$6="","",'2'!D$6)</f>
        <v>общ</v>
      </c>
      <c r="E14" s="136" t="str">
        <f>IF('2'!E$5="","",'2'!E$5)</f>
        <v>Каранда Н.Л.</v>
      </c>
      <c r="F14" s="83">
        <f>COUNTA('2'!B$15:B$54)</f>
        <v>0</v>
      </c>
      <c r="G14" s="84">
        <f>COUNTIF('2'!C$15:C$54,"да")</f>
        <v>0</v>
      </c>
      <c r="H14" s="137">
        <f>COUNTIF('2'!D$15:D$54,"&gt;0")</f>
        <v>25</v>
      </c>
      <c r="I14" s="138">
        <f>COUNTIF('2'!E$15:E$54,I$9)</f>
        <v>6</v>
      </c>
      <c r="J14" s="139">
        <f>COUNTIF('2'!E$15:E$54,J$9)</f>
        <v>15</v>
      </c>
      <c r="K14" s="140">
        <f>COUNTIF('2'!F$15:F$54,K$9)</f>
        <v>8</v>
      </c>
      <c r="L14" s="140">
        <f>COUNTIF('2'!F$15:F$54,L$9)</f>
        <v>11</v>
      </c>
      <c r="M14" s="140">
        <f>COUNTIF('2'!F$15:F$54,M$9)</f>
        <v>3</v>
      </c>
      <c r="N14" s="139">
        <f>COUNTIF('2'!G$15:G$54,N$9)</f>
        <v>8</v>
      </c>
      <c r="O14" s="139">
        <f>COUNTIF('2'!G$15:G$54,O$9)</f>
        <v>12</v>
      </c>
      <c r="P14" s="140">
        <f>COUNTIF('2'!H$15:H$54,P$9)</f>
        <v>18</v>
      </c>
      <c r="Q14" s="139">
        <f>COUNTIF('2'!I$15:I$54,Q$9)</f>
        <v>13</v>
      </c>
      <c r="R14" s="140">
        <f>COUNTIF('2'!J$15:J$54,R$9)</f>
        <v>17</v>
      </c>
      <c r="S14" s="139">
        <f>COUNTIF('2'!K$15:K$54,S$9)</f>
        <v>16</v>
      </c>
      <c r="T14" s="141">
        <f>COUNTIF('2'!L$15:L$54,T$9)</f>
        <v>17</v>
      </c>
      <c r="U14" s="142">
        <f>COUNTIF('2'!$O$15:$O55,U$9)</f>
        <v>1</v>
      </c>
      <c r="V14" s="143">
        <f>COUNTIF('2'!$O$15:$O55,V$9)</f>
        <v>6</v>
      </c>
      <c r="W14" s="143">
        <f>COUNTIF('2'!$O$15:$O55,W$9)</f>
        <v>12</v>
      </c>
      <c r="X14" s="144">
        <f>COUNTIF('2'!$O$15:$O55,X$9)</f>
        <v>6</v>
      </c>
      <c r="Y14" s="73">
        <f>COUNTIF('2'!Q$15:Q$54,1)</f>
        <v>0</v>
      </c>
      <c r="Z14" s="185"/>
      <c r="AA14" s="188"/>
      <c r="AB14" s="188"/>
      <c r="AC14" s="191"/>
      <c r="AD14" s="179"/>
      <c r="AF14" s="68"/>
      <c r="AG14" s="121" t="s">
        <v>50</v>
      </c>
      <c r="AH14" s="1" t="s">
        <v>49</v>
      </c>
    </row>
    <row r="15" spans="2:36" ht="17.100000000000001" customHeight="1" x14ac:dyDescent="0.2">
      <c r="B15" s="194"/>
      <c r="C15" s="82" t="str">
        <f>IF('3'!K$1="","",'3'!K$1)</f>
        <v/>
      </c>
      <c r="D15" s="79" t="str">
        <f>IF('3'!D$6="","",'3'!D$6)</f>
        <v/>
      </c>
      <c r="E15" s="136" t="str">
        <f>IF('3'!E$5="","",'3'!E$5)</f>
        <v/>
      </c>
      <c r="F15" s="83">
        <f>COUNTA('3'!B$15:B$54)</f>
        <v>0</v>
      </c>
      <c r="G15" s="84">
        <f>COUNTIF('3'!C$15:C$54,"да")</f>
        <v>0</v>
      </c>
      <c r="H15" s="137">
        <f>COUNTIF('3'!D$15:D$54,"&gt;0")</f>
        <v>0</v>
      </c>
      <c r="I15" s="138">
        <f>COUNTIF('3'!E$15:E$54,I$9)</f>
        <v>0</v>
      </c>
      <c r="J15" s="139">
        <f>COUNTIF('3'!E$15:E$54,J$9)</f>
        <v>0</v>
      </c>
      <c r="K15" s="140">
        <f>COUNTIF('3'!F$15:F$54,K$9)</f>
        <v>0</v>
      </c>
      <c r="L15" s="140">
        <f>COUNTIF('3'!F$15:F$54,L$9)</f>
        <v>0</v>
      </c>
      <c r="M15" s="140">
        <f>COUNTIF('3'!F$15:F$54,M$9)</f>
        <v>0</v>
      </c>
      <c r="N15" s="139">
        <f>COUNTIF('3'!G$15:G$54,N$9)</f>
        <v>0</v>
      </c>
      <c r="O15" s="139">
        <f>COUNTIF('3'!G$15:G$54,O$9)</f>
        <v>0</v>
      </c>
      <c r="P15" s="140">
        <f>COUNTIF('3'!H$15:H$54,P$9)</f>
        <v>0</v>
      </c>
      <c r="Q15" s="139">
        <f>COUNTIF('3'!I$15:I$54,Q$9)</f>
        <v>0</v>
      </c>
      <c r="R15" s="140">
        <f>COUNTIF('3'!J$15:J$54,R$9)</f>
        <v>0</v>
      </c>
      <c r="S15" s="139">
        <f>COUNTIF('3'!K$15:K$54,S$9)</f>
        <v>0</v>
      </c>
      <c r="T15" s="141">
        <f>COUNTIF('3'!L$15:L$54,T$9)</f>
        <v>0</v>
      </c>
      <c r="U15" s="142">
        <f>COUNTIF('3'!$O$15:$O56,U$9)</f>
        <v>0</v>
      </c>
      <c r="V15" s="143">
        <f>COUNTIF('3'!$O$15:$O56,V$9)</f>
        <v>0</v>
      </c>
      <c r="W15" s="143">
        <f>COUNTIF('3'!$O$15:$O56,W$9)</f>
        <v>0</v>
      </c>
      <c r="X15" s="144">
        <f>COUNTIF('3'!$O$15:$O56,X$9)</f>
        <v>0</v>
      </c>
      <c r="Y15" s="73">
        <f>COUNTIF('3'!Q$15:Q$54,1)</f>
        <v>0</v>
      </c>
      <c r="Z15" s="185"/>
      <c r="AA15" s="188"/>
      <c r="AB15" s="188"/>
      <c r="AC15" s="191"/>
      <c r="AD15" s="179"/>
      <c r="AF15" s="68"/>
      <c r="AG15" s="121" t="s">
        <v>52</v>
      </c>
      <c r="AH15" s="1" t="s">
        <v>51</v>
      </c>
    </row>
    <row r="16" spans="2:36" ht="17.100000000000001" customHeight="1" x14ac:dyDescent="0.2">
      <c r="B16" s="194"/>
      <c r="C16" s="82" t="str">
        <f>IF('4'!K$1="","",'4'!K$1)</f>
        <v/>
      </c>
      <c r="D16" s="79" t="str">
        <f>IF('4'!D$6="","",'4'!D$6)</f>
        <v/>
      </c>
      <c r="E16" s="136" t="str">
        <f>IF('4'!E$5="","",'4'!E$5)</f>
        <v/>
      </c>
      <c r="F16" s="83">
        <f>COUNTA('4'!B$15:B$54)</f>
        <v>0</v>
      </c>
      <c r="G16" s="84">
        <f>COUNTIF('4'!C$15:C$54,"да")</f>
        <v>0</v>
      </c>
      <c r="H16" s="137">
        <f>COUNTIF('4'!D$15:D$54,"&gt;0")</f>
        <v>0</v>
      </c>
      <c r="I16" s="138">
        <f>COUNTIF('4'!E$15:E$54,I$9)</f>
        <v>0</v>
      </c>
      <c r="J16" s="139">
        <f>COUNTIF('4'!E$15:E$54,J$9)</f>
        <v>0</v>
      </c>
      <c r="K16" s="140">
        <f>COUNTIF('4'!F$15:F$54,K$9)</f>
        <v>0</v>
      </c>
      <c r="L16" s="140">
        <f>COUNTIF('4'!F$15:F$54,L$9)</f>
        <v>0</v>
      </c>
      <c r="M16" s="140">
        <f>COUNTIF('4'!F$15:F$54,M$9)</f>
        <v>0</v>
      </c>
      <c r="N16" s="139">
        <f>COUNTIF('4'!G$15:G$54,N$9)</f>
        <v>0</v>
      </c>
      <c r="O16" s="139">
        <f>COUNTIF('4'!G$15:G$54,O$9)</f>
        <v>0</v>
      </c>
      <c r="P16" s="140">
        <f>COUNTIF('4'!H$15:H$54,P$9)</f>
        <v>0</v>
      </c>
      <c r="Q16" s="139">
        <f>COUNTIF('4'!I$15:I$54,Q$9)</f>
        <v>0</v>
      </c>
      <c r="R16" s="140">
        <f>COUNTIF('4'!J$15:J$54,R$9)</f>
        <v>0</v>
      </c>
      <c r="S16" s="139">
        <f>COUNTIF('4'!K$15:K$54,S$9)</f>
        <v>0</v>
      </c>
      <c r="T16" s="141">
        <f>COUNTIF('4'!L$15:L$54,T$9)</f>
        <v>0</v>
      </c>
      <c r="U16" s="142">
        <f>COUNTIF('4'!$O$15:$O57,U$9)</f>
        <v>0</v>
      </c>
      <c r="V16" s="143">
        <f>COUNTIF('4'!$O$15:$O57,V$9)</f>
        <v>0</v>
      </c>
      <c r="W16" s="143">
        <f>COUNTIF('4'!$O$15:$O57,W$9)</f>
        <v>0</v>
      </c>
      <c r="X16" s="144">
        <f>COUNTIF('4'!$O$15:$O57,X$9)</f>
        <v>0</v>
      </c>
      <c r="Y16" s="73">
        <f>COUNTIF('4'!Q$15:Q$54,1)</f>
        <v>0</v>
      </c>
      <c r="Z16" s="185"/>
      <c r="AA16" s="188"/>
      <c r="AB16" s="188"/>
      <c r="AC16" s="191"/>
      <c r="AD16" s="179"/>
      <c r="AF16" s="68"/>
      <c r="AG16" s="121" t="s">
        <v>54</v>
      </c>
      <c r="AH16" s="1" t="s">
        <v>53</v>
      </c>
    </row>
    <row r="17" spans="2:34" ht="17.100000000000001" customHeight="1" thickBot="1" x14ac:dyDescent="0.25">
      <c r="B17" s="195"/>
      <c r="C17" s="85" t="str">
        <f>IF('5'!K$1="","",'5'!K$1)</f>
        <v/>
      </c>
      <c r="D17" s="86" t="str">
        <f>IF('5'!D$6="","",'5'!D$6)</f>
        <v/>
      </c>
      <c r="E17" s="145" t="str">
        <f>IF('5'!E$5="","",'5'!E$5)</f>
        <v/>
      </c>
      <c r="F17" s="87">
        <f>COUNTA('5'!B$15:B$54)</f>
        <v>0</v>
      </c>
      <c r="G17" s="88">
        <f>COUNTIF('5'!C$15:C$54,"да")</f>
        <v>0</v>
      </c>
      <c r="H17" s="146">
        <f>COUNTIF('5'!D$15:D$54,"&gt;0")</f>
        <v>0</v>
      </c>
      <c r="I17" s="147">
        <f>COUNTIF('5'!E$15:E$54,I$9)</f>
        <v>0</v>
      </c>
      <c r="J17" s="148">
        <f>COUNTIF('5'!E$15:E$54,J$9)</f>
        <v>0</v>
      </c>
      <c r="K17" s="149">
        <f>COUNTIF('5'!F$15:F$54,K$9)</f>
        <v>0</v>
      </c>
      <c r="L17" s="149">
        <f>COUNTIF('5'!F$15:F$54,L$9)</f>
        <v>0</v>
      </c>
      <c r="M17" s="149">
        <f>COUNTIF('5'!F$15:F$54,M$9)</f>
        <v>0</v>
      </c>
      <c r="N17" s="148">
        <f>COUNTIF('5'!G$15:G$54,N$9)</f>
        <v>0</v>
      </c>
      <c r="O17" s="148">
        <f>COUNTIF('5'!G$15:G$54,O$9)</f>
        <v>0</v>
      </c>
      <c r="P17" s="149">
        <f>COUNTIF('5'!H$15:H$54,P$9)</f>
        <v>0</v>
      </c>
      <c r="Q17" s="148">
        <f>COUNTIF('5'!I$15:I$54,Q$9)</f>
        <v>0</v>
      </c>
      <c r="R17" s="149">
        <f>COUNTIF('5'!J$15:J$54,R$9)</f>
        <v>0</v>
      </c>
      <c r="S17" s="148">
        <f>COUNTIF('5'!K$15:K$54,S$9)</f>
        <v>0</v>
      </c>
      <c r="T17" s="150">
        <f>COUNTIF('5'!L$15:L$54,T$9)</f>
        <v>0</v>
      </c>
      <c r="U17" s="151">
        <f>COUNTIF('5'!$O$15:$O58,U$9)</f>
        <v>0</v>
      </c>
      <c r="V17" s="152">
        <f>COUNTIF('5'!$O$15:$O58,V$9)</f>
        <v>0</v>
      </c>
      <c r="W17" s="152">
        <f>COUNTIF('5'!$O$15:$O58,W$9)</f>
        <v>0</v>
      </c>
      <c r="X17" s="153">
        <f>COUNTIF('5'!$O$15:$O58,X$9)</f>
        <v>0</v>
      </c>
      <c r="Y17" s="74">
        <f>COUNTIF('5'!Q$15:Q$54,1)</f>
        <v>0</v>
      </c>
      <c r="Z17" s="186"/>
      <c r="AA17" s="189"/>
      <c r="AB17" s="189"/>
      <c r="AC17" s="192"/>
      <c r="AD17" s="180"/>
      <c r="AF17" s="68"/>
      <c r="AG17" s="121" t="s">
        <v>56</v>
      </c>
      <c r="AH17" s="1" t="s">
        <v>55</v>
      </c>
    </row>
    <row r="18" spans="2:34" ht="17.100000000000001" customHeight="1" x14ac:dyDescent="0.2">
      <c r="B18" s="181" t="str">
        <f>IF(SUM(U18:X22)=0,"",B13)</f>
        <v/>
      </c>
      <c r="C18" s="78" t="str">
        <f>IF('6'!K$1="","",'6'!K$1)</f>
        <v/>
      </c>
      <c r="D18" s="79" t="str">
        <f>IF('6'!D$6="","",'6'!D$6)</f>
        <v/>
      </c>
      <c r="E18" s="127" t="str">
        <f>IF('6'!E$5="","",'6'!E$5)</f>
        <v/>
      </c>
      <c r="F18" s="80">
        <f>COUNTA('6'!B$15:B$54)</f>
        <v>0</v>
      </c>
      <c r="G18" s="81">
        <f>COUNTIF('6'!C$15:C$54,"да")</f>
        <v>0</v>
      </c>
      <c r="H18" s="128">
        <f>COUNTIF('6'!D$15:D$54,"&gt;0")</f>
        <v>0</v>
      </c>
      <c r="I18" s="129">
        <f>COUNTIF('6'!E$15:E$54,I$9)</f>
        <v>0</v>
      </c>
      <c r="J18" s="130">
        <f>COUNTIF('6'!E$15:E$54,J$9)</f>
        <v>0</v>
      </c>
      <c r="K18" s="131">
        <f>COUNTIF('6'!F$15:F$54,K$9)</f>
        <v>0</v>
      </c>
      <c r="L18" s="131">
        <f>COUNTIF('6'!F$15:F$54,L$9)</f>
        <v>0</v>
      </c>
      <c r="M18" s="131">
        <f>COUNTIF('6'!F$15:F$54,M$9)</f>
        <v>0</v>
      </c>
      <c r="N18" s="130">
        <f>COUNTIF('6'!G$15:G$54,N$9)</f>
        <v>0</v>
      </c>
      <c r="O18" s="130">
        <f>COUNTIF('6'!G$15:G$54,O$9)</f>
        <v>0</v>
      </c>
      <c r="P18" s="131">
        <f>COUNTIF('6'!H$15:H$54,P$9)</f>
        <v>0</v>
      </c>
      <c r="Q18" s="130">
        <f>COUNTIF('6'!I$15:I$54,Q$9)</f>
        <v>0</v>
      </c>
      <c r="R18" s="131">
        <f>COUNTIF('6'!J$15:J$54,R$9)</f>
        <v>0</v>
      </c>
      <c r="S18" s="130">
        <f>COUNTIF('6'!K$15:K$54,S$9)</f>
        <v>0</v>
      </c>
      <c r="T18" s="132">
        <f>COUNTIF('6'!L$15:L$54,T$9)</f>
        <v>0</v>
      </c>
      <c r="U18" s="133">
        <f>COUNTIF('6'!$O$15:$O59,U$9)</f>
        <v>0</v>
      </c>
      <c r="V18" s="134">
        <f>COUNTIF('6'!$O$15:$O59,V$9)</f>
        <v>0</v>
      </c>
      <c r="W18" s="134">
        <f>COUNTIF('6'!$O$15:$O59,W$9)</f>
        <v>0</v>
      </c>
      <c r="X18" s="135">
        <f>COUNTIF('6'!$O$15:$O59,X$9)</f>
        <v>0</v>
      </c>
      <c r="Y18" s="72">
        <f>COUNTIF('6'!Q$15:Q$54,1)</f>
        <v>0</v>
      </c>
      <c r="Z18" s="184" t="e">
        <f>SUM(U18:U22)/SUM($H18:$H22)*100</f>
        <v>#DIV/0!</v>
      </c>
      <c r="AA18" s="187" t="e">
        <f>SUM(V18:V22)/SUM($H18:$H22)*100</f>
        <v>#DIV/0!</v>
      </c>
      <c r="AB18" s="187" t="e">
        <f>SUM(W18:W22)/SUM($H18:$H22)*100</f>
        <v>#DIV/0!</v>
      </c>
      <c r="AC18" s="190" t="e">
        <f>SUM(X18:X22)/SUM($H18:$H22)*100</f>
        <v>#DIV/0!</v>
      </c>
      <c r="AD18" s="178" t="e">
        <f>SUM(Z18:AC22)</f>
        <v>#DIV/0!</v>
      </c>
      <c r="AF18" s="68"/>
      <c r="AG18" s="121" t="s">
        <v>58</v>
      </c>
      <c r="AH18" s="1" t="s">
        <v>57</v>
      </c>
    </row>
    <row r="19" spans="2:34" ht="17.100000000000001" customHeight="1" x14ac:dyDescent="0.2">
      <c r="B19" s="182"/>
      <c r="C19" s="82" t="str">
        <f>IF('7'!K$1="","",'7'!K$1)</f>
        <v/>
      </c>
      <c r="D19" s="79" t="str">
        <f>IF('7'!D$6="","",'7'!D$6)</f>
        <v/>
      </c>
      <c r="E19" s="136" t="str">
        <f>IF('7'!E$5="","",'7'!E$5)</f>
        <v/>
      </c>
      <c r="F19" s="83">
        <f>COUNTA('7'!B$15:B$54)</f>
        <v>0</v>
      </c>
      <c r="G19" s="84">
        <f>COUNTIF('7'!C$15:C$54,"да")</f>
        <v>0</v>
      </c>
      <c r="H19" s="137">
        <f>COUNTIF('7'!D$15:D$54,"&gt;0")</f>
        <v>0</v>
      </c>
      <c r="I19" s="138">
        <f>COUNTIF('7'!E$15:E$54,I$9)</f>
        <v>0</v>
      </c>
      <c r="J19" s="139">
        <f>COUNTIF('7'!E$15:E$54,J$9)</f>
        <v>0</v>
      </c>
      <c r="K19" s="140">
        <f>COUNTIF('7'!F$15:F$54,K$9)</f>
        <v>0</v>
      </c>
      <c r="L19" s="140">
        <f>COUNTIF('7'!F$15:F$54,L$9)</f>
        <v>0</v>
      </c>
      <c r="M19" s="140">
        <f>COUNTIF('7'!F$15:F$54,M$9)</f>
        <v>0</v>
      </c>
      <c r="N19" s="139">
        <f>COUNTIF('7'!G$15:G$54,N$9)</f>
        <v>0</v>
      </c>
      <c r="O19" s="139">
        <f>COUNTIF('7'!G$15:G$54,O$9)</f>
        <v>0</v>
      </c>
      <c r="P19" s="140">
        <f>COUNTIF('7'!H$15:H$54,P$9)</f>
        <v>0</v>
      </c>
      <c r="Q19" s="139">
        <f>COUNTIF('7'!I$15:I$54,Q$9)</f>
        <v>0</v>
      </c>
      <c r="R19" s="140">
        <f>COUNTIF('7'!J$15:J$54,R$9)</f>
        <v>0</v>
      </c>
      <c r="S19" s="139">
        <f>COUNTIF('7'!K$15:K$54,S$9)</f>
        <v>0</v>
      </c>
      <c r="T19" s="141">
        <f>COUNTIF('7'!L$15:L$54,T$9)</f>
        <v>0</v>
      </c>
      <c r="U19" s="142">
        <f>COUNTIF('7'!$O$15:$O60,U$9)</f>
        <v>0</v>
      </c>
      <c r="V19" s="143">
        <f>COUNTIF('7'!$O$15:$O60,V$9)</f>
        <v>0</v>
      </c>
      <c r="W19" s="143">
        <f>COUNTIF('7'!$O$15:$O60,W$9)</f>
        <v>0</v>
      </c>
      <c r="X19" s="144">
        <f>COUNTIF('7'!$O$15:$O60,X$9)</f>
        <v>0</v>
      </c>
      <c r="Y19" s="73">
        <f>COUNTIF('7'!Q$15:Q$54,1)</f>
        <v>0</v>
      </c>
      <c r="Z19" s="185"/>
      <c r="AA19" s="188"/>
      <c r="AB19" s="188"/>
      <c r="AC19" s="191"/>
      <c r="AD19" s="179"/>
      <c r="AF19" s="68"/>
      <c r="AG19" s="121" t="s">
        <v>59</v>
      </c>
    </row>
    <row r="20" spans="2:34" ht="17.100000000000001" customHeight="1" x14ac:dyDescent="0.2">
      <c r="B20" s="182"/>
      <c r="C20" s="82" t="str">
        <f>IF('8'!K$1="","",'8'!K$1)</f>
        <v/>
      </c>
      <c r="D20" s="79" t="str">
        <f>IF('8'!D$6="","",'8'!D$6)</f>
        <v/>
      </c>
      <c r="E20" s="136" t="str">
        <f>IF('8'!E$5="","",'8'!E$5)</f>
        <v/>
      </c>
      <c r="F20" s="83">
        <f>COUNTA('8'!B$15:B$54)</f>
        <v>0</v>
      </c>
      <c r="G20" s="84">
        <f>COUNTIF('8'!C$15:C$54,"да")</f>
        <v>0</v>
      </c>
      <c r="H20" s="137">
        <f>COUNTIF('8'!D$15:D$54,"&gt;0")</f>
        <v>0</v>
      </c>
      <c r="I20" s="138">
        <f>COUNTIF('8'!E$15:E$54,I$9)</f>
        <v>0</v>
      </c>
      <c r="J20" s="139">
        <f>COUNTIF('8'!E$15:E$54,J$9)</f>
        <v>0</v>
      </c>
      <c r="K20" s="140">
        <f>COUNTIF('8'!F$15:F$54,K$9)</f>
        <v>0</v>
      </c>
      <c r="L20" s="140">
        <f>COUNTIF('8'!F$15:F$54,L$9)</f>
        <v>0</v>
      </c>
      <c r="M20" s="140">
        <f>COUNTIF('8'!F$15:F$54,M$9)</f>
        <v>0</v>
      </c>
      <c r="N20" s="139">
        <f>COUNTIF('8'!G$15:G$54,N$9)</f>
        <v>0</v>
      </c>
      <c r="O20" s="139">
        <f>COUNTIF('8'!G$15:G$54,O$9)</f>
        <v>0</v>
      </c>
      <c r="P20" s="140">
        <f>COUNTIF('8'!H$15:H$54,P$9)</f>
        <v>0</v>
      </c>
      <c r="Q20" s="139">
        <f>COUNTIF('8'!I$15:I$54,Q$9)</f>
        <v>0</v>
      </c>
      <c r="R20" s="140">
        <f>COUNTIF('8'!J$15:J$54,R$9)</f>
        <v>0</v>
      </c>
      <c r="S20" s="139">
        <f>COUNTIF('8'!K$15:K$54,S$9)</f>
        <v>0</v>
      </c>
      <c r="T20" s="141">
        <f>COUNTIF('8'!L$15:L$54,T$9)</f>
        <v>0</v>
      </c>
      <c r="U20" s="142">
        <f>COUNTIF('8'!$O$15:$O61,U$9)</f>
        <v>0</v>
      </c>
      <c r="V20" s="143">
        <f>COUNTIF('8'!$O$15:$O61,V$9)</f>
        <v>0</v>
      </c>
      <c r="W20" s="143">
        <f>COUNTIF('8'!$O$15:$O61,W$9)</f>
        <v>0</v>
      </c>
      <c r="X20" s="144">
        <f>COUNTIF('8'!$O$15:$O61,X$9)</f>
        <v>0</v>
      </c>
      <c r="Y20" s="73">
        <f>COUNTIF('8'!Q$15:Q$54,1)</f>
        <v>0</v>
      </c>
      <c r="Z20" s="185"/>
      <c r="AA20" s="188"/>
      <c r="AB20" s="188"/>
      <c r="AC20" s="191"/>
      <c r="AD20" s="179"/>
      <c r="AF20" s="68"/>
      <c r="AG20" s="121" t="s">
        <v>60</v>
      </c>
    </row>
    <row r="21" spans="2:34" ht="16.5" customHeight="1" x14ac:dyDescent="0.2">
      <c r="B21" s="182"/>
      <c r="C21" s="82" t="str">
        <f>IF('9'!K$1="","",'9'!K$1)</f>
        <v/>
      </c>
      <c r="D21" s="79" t="str">
        <f>IF('9'!D$6="","",'9'!D$6)</f>
        <v/>
      </c>
      <c r="E21" s="136" t="str">
        <f>IF('9'!E$5="","",'9'!E$5)</f>
        <v/>
      </c>
      <c r="F21" s="83">
        <f>COUNTA('9'!B$15:B$54)</f>
        <v>0</v>
      </c>
      <c r="G21" s="84">
        <f>COUNTIF('9'!C$15:C$54,"да")</f>
        <v>0</v>
      </c>
      <c r="H21" s="137">
        <f>COUNTIF('9'!D$15:D$54,"&gt;0")</f>
        <v>0</v>
      </c>
      <c r="I21" s="138">
        <f>COUNTIF('9'!E$15:E$54,I$9)</f>
        <v>0</v>
      </c>
      <c r="J21" s="139">
        <f>COUNTIF('9'!E$15:E$54,J$9)</f>
        <v>0</v>
      </c>
      <c r="K21" s="140">
        <f>COUNTIF('9'!F$15:F$54,K$9)</f>
        <v>0</v>
      </c>
      <c r="L21" s="140">
        <f>COUNTIF('9'!F$15:F$54,L$9)</f>
        <v>0</v>
      </c>
      <c r="M21" s="140">
        <f>COUNTIF('9'!F$15:F$54,M$9)</f>
        <v>0</v>
      </c>
      <c r="N21" s="139">
        <f>COUNTIF('9'!G$15:G$54,N$9)</f>
        <v>0</v>
      </c>
      <c r="O21" s="139">
        <f>COUNTIF('9'!G$15:G$54,O$9)</f>
        <v>0</v>
      </c>
      <c r="P21" s="140">
        <f>COUNTIF('9'!H$15:H$54,P$9)</f>
        <v>0</v>
      </c>
      <c r="Q21" s="139">
        <f>COUNTIF('9'!I$15:I$54,Q$9)</f>
        <v>0</v>
      </c>
      <c r="R21" s="140">
        <f>COUNTIF('9'!J$15:J$54,R$9)</f>
        <v>0</v>
      </c>
      <c r="S21" s="139">
        <f>COUNTIF('9'!K$15:K$54,S$9)</f>
        <v>0</v>
      </c>
      <c r="T21" s="141">
        <f>COUNTIF('9'!L$15:L$54,T$9)</f>
        <v>0</v>
      </c>
      <c r="U21" s="142">
        <f>COUNTIF('9'!$O$15:$O62,U$9)</f>
        <v>0</v>
      </c>
      <c r="V21" s="143">
        <f>COUNTIF('9'!$O$15:$O62,V$9)</f>
        <v>0</v>
      </c>
      <c r="W21" s="143">
        <f>COUNTIF('9'!$O$15:$O62,W$9)</f>
        <v>0</v>
      </c>
      <c r="X21" s="144">
        <f>COUNTIF('9'!$O$15:$O62,X$9)</f>
        <v>0</v>
      </c>
      <c r="Y21" s="73">
        <f>COUNTIF('9'!Q$15:Q$54,1)</f>
        <v>0</v>
      </c>
      <c r="Z21" s="185"/>
      <c r="AA21" s="188"/>
      <c r="AB21" s="188"/>
      <c r="AC21" s="191"/>
      <c r="AD21" s="179"/>
      <c r="AF21" s="68"/>
      <c r="AG21" s="121" t="s">
        <v>61</v>
      </c>
    </row>
    <row r="22" spans="2:34" ht="17.100000000000001" customHeight="1" thickBot="1" x14ac:dyDescent="0.25">
      <c r="B22" s="183"/>
      <c r="C22" s="85" t="str">
        <f>IF('10'!K$1="","",'10'!K$1)</f>
        <v/>
      </c>
      <c r="D22" s="86" t="str">
        <f>IF('10'!D$6="","",'10'!D$6)</f>
        <v/>
      </c>
      <c r="E22" s="145" t="str">
        <f>IF('10'!E$5="","",'10'!E$5)</f>
        <v/>
      </c>
      <c r="F22" s="87">
        <f>COUNTA('10'!B$15:B$54)</f>
        <v>0</v>
      </c>
      <c r="G22" s="88">
        <f>COUNTIF('10'!C$15:C$54,"да")</f>
        <v>0</v>
      </c>
      <c r="H22" s="146">
        <f>COUNTIF('10'!D$15:D$54,"&gt;0")</f>
        <v>0</v>
      </c>
      <c r="I22" s="147">
        <f>COUNTIF('10'!E$15:E$54,I$9)</f>
        <v>0</v>
      </c>
      <c r="J22" s="148">
        <f>COUNTIF('10'!E$15:E$54,J$9)</f>
        <v>0</v>
      </c>
      <c r="K22" s="149">
        <f>COUNTIF('10'!F$15:F$54,K$9)</f>
        <v>0</v>
      </c>
      <c r="L22" s="149">
        <f>COUNTIF('10'!F$15:F$54,L$9)</f>
        <v>0</v>
      </c>
      <c r="M22" s="149">
        <f>COUNTIF('10'!F$15:F$54,M$9)</f>
        <v>0</v>
      </c>
      <c r="N22" s="148">
        <f>COUNTIF('10'!G$15:G$54,N$9)</f>
        <v>0</v>
      </c>
      <c r="O22" s="148">
        <f>COUNTIF('10'!G$15:G$54,O$9)</f>
        <v>0</v>
      </c>
      <c r="P22" s="149">
        <f>COUNTIF('10'!H$15:H$54,P$9)</f>
        <v>0</v>
      </c>
      <c r="Q22" s="148">
        <f>COUNTIF('10'!I$15:I$54,Q$9)</f>
        <v>0</v>
      </c>
      <c r="R22" s="149">
        <f>COUNTIF('10'!J$15:J$54,R$9)</f>
        <v>0</v>
      </c>
      <c r="S22" s="148">
        <f>COUNTIF('10'!K$15:K$54,S$9)</f>
        <v>0</v>
      </c>
      <c r="T22" s="150">
        <f>COUNTIF('10'!L$15:L$54,T$9)</f>
        <v>0</v>
      </c>
      <c r="U22" s="151">
        <f>COUNTIF('10'!$O$15:$O63,U$9)</f>
        <v>0</v>
      </c>
      <c r="V22" s="152">
        <f>COUNTIF('10'!$O$15:$O63,V$9)</f>
        <v>0</v>
      </c>
      <c r="W22" s="152">
        <f>COUNTIF('10'!$O$15:$O63,W$9)</f>
        <v>0</v>
      </c>
      <c r="X22" s="153">
        <f>COUNTIF('10'!$O$15:$O63,X$9)</f>
        <v>0</v>
      </c>
      <c r="Y22" s="75">
        <f>COUNTIF('10'!Q$15:Q$54,1)</f>
        <v>0</v>
      </c>
      <c r="Z22" s="186"/>
      <c r="AA22" s="189"/>
      <c r="AB22" s="189"/>
      <c r="AC22" s="192"/>
      <c r="AD22" s="180"/>
      <c r="AF22" s="68"/>
      <c r="AG22" s="121" t="s">
        <v>62</v>
      </c>
    </row>
    <row r="23" spans="2:34" ht="17.100000000000001" customHeight="1" x14ac:dyDescent="0.2">
      <c r="B23" s="181" t="str">
        <f>IF(SUM(U23:X27)=0,"",B18)</f>
        <v/>
      </c>
      <c r="C23" s="78" t="str">
        <f>IF('11'!K$1="","",'11'!K$1)</f>
        <v/>
      </c>
      <c r="D23" s="79" t="str">
        <f>IF('11'!D$6="","",'11'!D$6)</f>
        <v/>
      </c>
      <c r="E23" s="127" t="str">
        <f>IF('11'!E$5="","",'11'!E$5)</f>
        <v/>
      </c>
      <c r="F23" s="80">
        <f>COUNTA('11'!B$15:B$54)</f>
        <v>0</v>
      </c>
      <c r="G23" s="81">
        <f>COUNTIF('11'!C$15:C$54,"да")</f>
        <v>0</v>
      </c>
      <c r="H23" s="128">
        <f>COUNTIF('11'!D$15:D$54,"&gt;0")</f>
        <v>0</v>
      </c>
      <c r="I23" s="129">
        <f>COUNTIF('11'!E$15:E$54,I$9)</f>
        <v>0</v>
      </c>
      <c r="J23" s="130">
        <f>COUNTIF('11'!E$15:E$54,J$9)</f>
        <v>0</v>
      </c>
      <c r="K23" s="131">
        <f>COUNTIF('11'!F$15:F$54,K$9)</f>
        <v>0</v>
      </c>
      <c r="L23" s="131">
        <f>COUNTIF('11'!F$15:F$54,L$9)</f>
        <v>0</v>
      </c>
      <c r="M23" s="131">
        <f>COUNTIF('11'!F$15:F$54,M$9)</f>
        <v>0</v>
      </c>
      <c r="N23" s="130">
        <f>COUNTIF('11'!G$15:G$54,N$9)</f>
        <v>0</v>
      </c>
      <c r="O23" s="130">
        <f>COUNTIF('11'!G$15:G$54,O$9)</f>
        <v>0</v>
      </c>
      <c r="P23" s="131">
        <f>COUNTIF('11'!H$15:H$54,P$9)</f>
        <v>0</v>
      </c>
      <c r="Q23" s="130">
        <f>COUNTIF('11'!I$15:I$54,Q$9)</f>
        <v>0</v>
      </c>
      <c r="R23" s="131">
        <f>COUNTIF('11'!J$15:J$54,R$9)</f>
        <v>0</v>
      </c>
      <c r="S23" s="130">
        <f>COUNTIF('11'!K$15:K$54,S$9)</f>
        <v>0</v>
      </c>
      <c r="T23" s="132">
        <f>COUNTIF('11'!L$15:L$54,T$9)</f>
        <v>0</v>
      </c>
      <c r="U23" s="133">
        <f>COUNTIF('11'!$O$15:$O64,U$9)</f>
        <v>0</v>
      </c>
      <c r="V23" s="134">
        <f>COUNTIF('11'!$O$15:$O64,V$9)</f>
        <v>0</v>
      </c>
      <c r="W23" s="134">
        <f>COUNTIF('11'!$O$15:$O64,W$9)</f>
        <v>0</v>
      </c>
      <c r="X23" s="135">
        <f>COUNTIF('11'!$O$15:$O64,X$9)</f>
        <v>0</v>
      </c>
      <c r="Y23" s="72">
        <f>COUNTIF('11'!Q$15:Q$54,1)</f>
        <v>0</v>
      </c>
      <c r="Z23" s="184" t="e">
        <f>SUM(U23:U27)/SUM($H23:$H27)*100</f>
        <v>#DIV/0!</v>
      </c>
      <c r="AA23" s="187" t="e">
        <f>SUM(V23:V27)/SUM($H23:$H27)*100</f>
        <v>#DIV/0!</v>
      </c>
      <c r="AB23" s="187" t="e">
        <f>SUM(W23:W27)/SUM($H23:$H27)*100</f>
        <v>#DIV/0!</v>
      </c>
      <c r="AC23" s="190" t="e">
        <f>SUM(X23:X27)/SUM($H23:$H27)*100</f>
        <v>#DIV/0!</v>
      </c>
      <c r="AD23" s="178" t="e">
        <f>SUM(Z23:AC27)</f>
        <v>#DIV/0!</v>
      </c>
      <c r="AF23" s="68"/>
      <c r="AG23" s="121" t="s">
        <v>64</v>
      </c>
    </row>
    <row r="24" spans="2:34" ht="17.100000000000001" customHeight="1" x14ac:dyDescent="0.2">
      <c r="B24" s="182"/>
      <c r="C24" s="82" t="str">
        <f>IF('12'!K$1="","",'12'!K$1)</f>
        <v/>
      </c>
      <c r="D24" s="79" t="str">
        <f>IF('12'!D$6="","",'12'!D$6)</f>
        <v/>
      </c>
      <c r="E24" s="136" t="str">
        <f>IF('12'!E$5="","",'12'!E$5)</f>
        <v/>
      </c>
      <c r="F24" s="83">
        <f>COUNTA('12'!B$15:B$54)</f>
        <v>0</v>
      </c>
      <c r="G24" s="84">
        <f>COUNTIF('12'!C$15:C$54,"да")</f>
        <v>0</v>
      </c>
      <c r="H24" s="137">
        <f>COUNTIF('12'!D$15:D$54,"&gt;0")</f>
        <v>0</v>
      </c>
      <c r="I24" s="138">
        <f>COUNTIF('12'!E$15:E$54,I$9)</f>
        <v>0</v>
      </c>
      <c r="J24" s="139">
        <f>COUNTIF('12'!E$15:E$54,J$9)</f>
        <v>0</v>
      </c>
      <c r="K24" s="140">
        <f>COUNTIF('12'!F$15:F$54,K$9)</f>
        <v>0</v>
      </c>
      <c r="L24" s="140">
        <f>COUNTIF('12'!F$15:F$54,L$9)</f>
        <v>0</v>
      </c>
      <c r="M24" s="140">
        <f>COUNTIF('12'!F$15:F$54,M$9)</f>
        <v>0</v>
      </c>
      <c r="N24" s="139">
        <f>COUNTIF('12'!G$15:G$54,N$9)</f>
        <v>0</v>
      </c>
      <c r="O24" s="139">
        <f>COUNTIF('12'!G$15:G$54,O$9)</f>
        <v>0</v>
      </c>
      <c r="P24" s="140">
        <f>COUNTIF('12'!H$15:H$54,P$9)</f>
        <v>0</v>
      </c>
      <c r="Q24" s="139">
        <f>COUNTIF('12'!I$15:I$54,Q$9)</f>
        <v>0</v>
      </c>
      <c r="R24" s="140">
        <f>COUNTIF('12'!J$15:J$54,R$9)</f>
        <v>0</v>
      </c>
      <c r="S24" s="139">
        <f>COUNTIF('12'!K$15:K$54,S$9)</f>
        <v>0</v>
      </c>
      <c r="T24" s="141">
        <f>COUNTIF('12'!L$15:L$54,T$9)</f>
        <v>0</v>
      </c>
      <c r="U24" s="142">
        <f>COUNTIF('12'!$O$15:$O65,U$9)</f>
        <v>0</v>
      </c>
      <c r="V24" s="143">
        <f>COUNTIF('12'!$O$15:$O65,V$9)</f>
        <v>0</v>
      </c>
      <c r="W24" s="143">
        <f>COUNTIF('12'!$O$15:$O65,W$9)</f>
        <v>0</v>
      </c>
      <c r="X24" s="144">
        <f>COUNTIF('12'!$O$15:$O65,X$9)</f>
        <v>0</v>
      </c>
      <c r="Y24" s="73">
        <f>COUNTIF('12'!Q$15:Q$54,1)</f>
        <v>0</v>
      </c>
      <c r="Z24" s="185"/>
      <c r="AA24" s="188"/>
      <c r="AB24" s="188"/>
      <c r="AC24" s="191"/>
      <c r="AD24" s="179"/>
      <c r="AF24" s="68"/>
      <c r="AG24" s="121" t="s">
        <v>63</v>
      </c>
    </row>
    <row r="25" spans="2:34" ht="17.100000000000001" customHeight="1" x14ac:dyDescent="0.2">
      <c r="B25" s="182"/>
      <c r="C25" s="82" t="str">
        <f>IF('13'!K$1="","",'13'!K$1)</f>
        <v/>
      </c>
      <c r="D25" s="79" t="str">
        <f>IF('13'!D$6="","",'13'!D$6)</f>
        <v/>
      </c>
      <c r="E25" s="136" t="str">
        <f>IF('13'!E$5="","",'13'!E$5)</f>
        <v/>
      </c>
      <c r="F25" s="83">
        <f>COUNTA('13'!B$15:B$54)</f>
        <v>0</v>
      </c>
      <c r="G25" s="84">
        <f>COUNTIF('13'!C$15:C$54,"да")</f>
        <v>0</v>
      </c>
      <c r="H25" s="137">
        <f>COUNTIF('13'!D$15:D$54,"&gt;0")</f>
        <v>0</v>
      </c>
      <c r="I25" s="138">
        <f>COUNTIF('13'!E$15:E$54,I$9)</f>
        <v>0</v>
      </c>
      <c r="J25" s="139">
        <f>COUNTIF('13'!E$15:E$54,J$9)</f>
        <v>0</v>
      </c>
      <c r="K25" s="140">
        <f>COUNTIF('13'!F$15:F$54,K$9)</f>
        <v>0</v>
      </c>
      <c r="L25" s="140">
        <f>COUNTIF('13'!F$15:F$54,L$9)</f>
        <v>0</v>
      </c>
      <c r="M25" s="140">
        <f>COUNTIF('13'!F$15:F$54,M$9)</f>
        <v>0</v>
      </c>
      <c r="N25" s="139">
        <f>COUNTIF('13'!G$15:G$54,N$9)</f>
        <v>0</v>
      </c>
      <c r="O25" s="139">
        <f>COUNTIF('13'!G$15:G$54,O$9)</f>
        <v>0</v>
      </c>
      <c r="P25" s="140">
        <f>COUNTIF('13'!H$15:H$54,P$9)</f>
        <v>0</v>
      </c>
      <c r="Q25" s="139">
        <f>COUNTIF('13'!I$15:I$54,Q$9)</f>
        <v>0</v>
      </c>
      <c r="R25" s="140">
        <f>COUNTIF('13'!J$15:J$54,R$9)</f>
        <v>0</v>
      </c>
      <c r="S25" s="139">
        <f>COUNTIF('13'!K$15:K$54,S$9)</f>
        <v>0</v>
      </c>
      <c r="T25" s="141">
        <f>COUNTIF('13'!L$15:L$54,T$9)</f>
        <v>0</v>
      </c>
      <c r="U25" s="142">
        <f>COUNTIF('13'!$O$15:$O66,U$9)</f>
        <v>0</v>
      </c>
      <c r="V25" s="143">
        <f>COUNTIF('13'!$O$15:$O66,V$9)</f>
        <v>0</v>
      </c>
      <c r="W25" s="143">
        <f>COUNTIF('13'!$O$15:$O66,W$9)</f>
        <v>0</v>
      </c>
      <c r="X25" s="144">
        <f>COUNTIF('13'!$O$15:$O66,X$9)</f>
        <v>0</v>
      </c>
      <c r="Y25" s="73">
        <f>COUNTIF('13'!Q$15:Q$54,1)</f>
        <v>0</v>
      </c>
      <c r="Z25" s="185"/>
      <c r="AA25" s="188"/>
      <c r="AB25" s="188"/>
      <c r="AC25" s="191"/>
      <c r="AD25" s="179"/>
      <c r="AF25" s="68"/>
      <c r="AG25" s="121" t="s">
        <v>65</v>
      </c>
    </row>
    <row r="26" spans="2:34" ht="17.100000000000001" customHeight="1" x14ac:dyDescent="0.2">
      <c r="B26" s="182"/>
      <c r="C26" s="82" t="str">
        <f>IF('14'!K$1="","",'14'!K$1)</f>
        <v/>
      </c>
      <c r="D26" s="79" t="str">
        <f>IF('14'!D$6="","",'14'!D$6)</f>
        <v/>
      </c>
      <c r="E26" s="136" t="str">
        <f>IF('14'!E$5="","",'14'!E$5)</f>
        <v/>
      </c>
      <c r="F26" s="83">
        <f>COUNTA('14'!B$15:B$54)</f>
        <v>0</v>
      </c>
      <c r="G26" s="84">
        <f>COUNTIF('14'!C$15:C$54,"да")</f>
        <v>0</v>
      </c>
      <c r="H26" s="137">
        <f>COUNTIF('14'!D$15:D$54,"&gt;0")</f>
        <v>0</v>
      </c>
      <c r="I26" s="138">
        <f>COUNTIF('14'!E$15:E$54,I$9)</f>
        <v>0</v>
      </c>
      <c r="J26" s="139">
        <f>COUNTIF('14'!E$15:E$54,J$9)</f>
        <v>0</v>
      </c>
      <c r="K26" s="140">
        <f>COUNTIF('14'!F$15:F$54,K$9)</f>
        <v>0</v>
      </c>
      <c r="L26" s="140">
        <f>COUNTIF('14'!F$15:F$54,L$9)</f>
        <v>0</v>
      </c>
      <c r="M26" s="140">
        <f>COUNTIF('14'!F$15:F$54,M$9)</f>
        <v>0</v>
      </c>
      <c r="N26" s="139">
        <f>COUNTIF('14'!G$15:G$54,N$9)</f>
        <v>0</v>
      </c>
      <c r="O26" s="139">
        <f>COUNTIF('14'!G$15:G$54,O$9)</f>
        <v>0</v>
      </c>
      <c r="P26" s="140">
        <f>COUNTIF('14'!H$15:H$54,P$9)</f>
        <v>0</v>
      </c>
      <c r="Q26" s="139">
        <f>COUNTIF('14'!I$15:I$54,Q$9)</f>
        <v>0</v>
      </c>
      <c r="R26" s="140">
        <f>COUNTIF('14'!J$15:J$54,R$9)</f>
        <v>0</v>
      </c>
      <c r="S26" s="139">
        <f>COUNTIF('14'!K$15:K$54,S$9)</f>
        <v>0</v>
      </c>
      <c r="T26" s="141">
        <f>COUNTIF('14'!L$15:L$54,T$9)</f>
        <v>0</v>
      </c>
      <c r="U26" s="142">
        <f>COUNTIF('14'!$O$15:$O67,U$9)</f>
        <v>0</v>
      </c>
      <c r="V26" s="143">
        <f>COUNTIF('14'!$O$15:$O67,V$9)</f>
        <v>0</v>
      </c>
      <c r="W26" s="143">
        <f>COUNTIF('14'!$O$15:$O67,W$9)</f>
        <v>0</v>
      </c>
      <c r="X26" s="144">
        <f>COUNTIF('14'!$O$15:$O67,X$9)</f>
        <v>0</v>
      </c>
      <c r="Y26" s="73">
        <f>COUNTIF('14'!Q$15:Q$54,1)</f>
        <v>0</v>
      </c>
      <c r="Z26" s="185"/>
      <c r="AA26" s="188"/>
      <c r="AB26" s="188"/>
      <c r="AC26" s="191"/>
      <c r="AD26" s="179"/>
      <c r="AF26" s="68"/>
      <c r="AG26" s="121" t="s">
        <v>66</v>
      </c>
    </row>
    <row r="27" spans="2:34" ht="17.100000000000001" customHeight="1" thickBot="1" x14ac:dyDescent="0.25">
      <c r="B27" s="183"/>
      <c r="C27" s="85" t="str">
        <f>IF('15'!K$1="","",'15'!K$1)</f>
        <v/>
      </c>
      <c r="D27" s="86" t="str">
        <f>IF('15'!D$6="","",'15'!D$6)</f>
        <v/>
      </c>
      <c r="E27" s="145" t="str">
        <f>IF('15'!E$5="","",'15'!E$5)</f>
        <v/>
      </c>
      <c r="F27" s="87">
        <f>COUNTA('15'!B$15:B$54)</f>
        <v>0</v>
      </c>
      <c r="G27" s="88">
        <f>COUNTIF('15'!C$15:C$54,"да")</f>
        <v>0</v>
      </c>
      <c r="H27" s="146">
        <f>COUNTIF('15'!D$15:D$54,"&gt;0")</f>
        <v>0</v>
      </c>
      <c r="I27" s="147">
        <f>COUNTIF('15'!E$15:E$54,I$9)</f>
        <v>0</v>
      </c>
      <c r="J27" s="148">
        <f>COUNTIF('15'!E$15:E$54,J$9)</f>
        <v>0</v>
      </c>
      <c r="K27" s="149">
        <f>COUNTIF('15'!F$15:F$54,K$9)</f>
        <v>0</v>
      </c>
      <c r="L27" s="149">
        <f>COUNTIF('15'!F$15:F$54,L$9)</f>
        <v>0</v>
      </c>
      <c r="M27" s="149">
        <f>COUNTIF('15'!F$15:F$54,M$9)</f>
        <v>0</v>
      </c>
      <c r="N27" s="148">
        <f>COUNTIF('15'!G$15:G$54,N$9)</f>
        <v>0</v>
      </c>
      <c r="O27" s="148">
        <f>COUNTIF('15'!G$15:G$54,O$9)</f>
        <v>0</v>
      </c>
      <c r="P27" s="149">
        <f>COUNTIF('15'!H$15:H$54,P$9)</f>
        <v>0</v>
      </c>
      <c r="Q27" s="148">
        <f>COUNTIF('15'!I$15:I$54,Q$9)</f>
        <v>0</v>
      </c>
      <c r="R27" s="149">
        <f>COUNTIF('15'!J$15:J$54,R$9)</f>
        <v>0</v>
      </c>
      <c r="S27" s="148">
        <f>COUNTIF('15'!K$15:K$54,S$9)</f>
        <v>0</v>
      </c>
      <c r="T27" s="150">
        <f>COUNTIF('15'!L$15:L$54,T$9)</f>
        <v>0</v>
      </c>
      <c r="U27" s="151">
        <f>COUNTIF('15'!$O$15:$O68,U$9)</f>
        <v>0</v>
      </c>
      <c r="V27" s="152">
        <f>COUNTIF('15'!$O$15:$O68,V$9)</f>
        <v>0</v>
      </c>
      <c r="W27" s="152">
        <f>COUNTIF('15'!$O$15:$O68,W$9)</f>
        <v>0</v>
      </c>
      <c r="X27" s="153">
        <f>COUNTIF('15'!$O$15:$O68,X$9)</f>
        <v>0</v>
      </c>
      <c r="Y27" s="75">
        <f>COUNTIF('15'!Q$15:Q$54,1)</f>
        <v>0</v>
      </c>
      <c r="Z27" s="186"/>
      <c r="AA27" s="189"/>
      <c r="AB27" s="189"/>
      <c r="AC27" s="192"/>
      <c r="AD27" s="180"/>
      <c r="AF27" s="68"/>
      <c r="AG27" s="121" t="s">
        <v>36</v>
      </c>
    </row>
    <row r="28" spans="2:34" ht="17.100000000000001" customHeight="1" x14ac:dyDescent="0.2">
      <c r="B28" s="181" t="str">
        <f>IF(SUM(U28:X32)=0,"",B13)</f>
        <v/>
      </c>
      <c r="C28" s="78" t="str">
        <f>IF('16'!K$1="","",'16'!K$1)</f>
        <v/>
      </c>
      <c r="D28" s="79" t="str">
        <f>IF('16'!D$6="","",'16'!D$6)</f>
        <v/>
      </c>
      <c r="E28" s="127" t="str">
        <f>IF('16'!E$5="","",'16'!E$5)</f>
        <v/>
      </c>
      <c r="F28" s="80">
        <f>COUNTA('16'!B$15:B$54)</f>
        <v>0</v>
      </c>
      <c r="G28" s="81">
        <f>COUNTIF('16'!C$15:C$54,"да")</f>
        <v>0</v>
      </c>
      <c r="H28" s="128">
        <f>COUNTIF('16'!D$15:D$54,"&gt;0")</f>
        <v>0</v>
      </c>
      <c r="I28" s="129">
        <f>COUNTIF('16'!E$15:E$54,I$9)</f>
        <v>0</v>
      </c>
      <c r="J28" s="130">
        <f>COUNTIF('16'!E$15:E$54,J$9)</f>
        <v>0</v>
      </c>
      <c r="K28" s="131">
        <f>COUNTIF('16'!F$15:F$54,K$9)</f>
        <v>0</v>
      </c>
      <c r="L28" s="131">
        <f>COUNTIF('16'!F$15:F$54,L$9)</f>
        <v>0</v>
      </c>
      <c r="M28" s="131">
        <f>COUNTIF('16'!F$15:F$54,M$9)</f>
        <v>0</v>
      </c>
      <c r="N28" s="130">
        <f>COUNTIF('16'!G$15:G$54,N$9)</f>
        <v>0</v>
      </c>
      <c r="O28" s="130">
        <f>COUNTIF('16'!G$15:G$54,O$9)</f>
        <v>0</v>
      </c>
      <c r="P28" s="131">
        <f>COUNTIF('16'!H$15:H$54,P$9)</f>
        <v>0</v>
      </c>
      <c r="Q28" s="130">
        <f>COUNTIF('16'!I$15:I$54,Q$9)</f>
        <v>0</v>
      </c>
      <c r="R28" s="131">
        <f>COUNTIF('16'!J$15:J$54,R$9)</f>
        <v>0</v>
      </c>
      <c r="S28" s="130">
        <f>COUNTIF('16'!K$15:K$54,S$9)</f>
        <v>0</v>
      </c>
      <c r="T28" s="132">
        <f>COUNTIF('16'!L$15:L$54,T$9)</f>
        <v>0</v>
      </c>
      <c r="U28" s="133">
        <f>COUNTIF('16'!$O$15:$O69,U$9)</f>
        <v>0</v>
      </c>
      <c r="V28" s="134">
        <f>COUNTIF('16'!$O$15:$O69,V$9)</f>
        <v>0</v>
      </c>
      <c r="W28" s="134">
        <f>COUNTIF('16'!$O$15:$O69,W$9)</f>
        <v>0</v>
      </c>
      <c r="X28" s="135">
        <f>COUNTIF('16'!$O$15:$O69,X$9)</f>
        <v>0</v>
      </c>
      <c r="Y28" s="76">
        <f>COUNTIF('16'!Q$15:Q$54,1)</f>
        <v>0</v>
      </c>
      <c r="Z28" s="184" t="e">
        <f>SUM(U28:U32)/SUM($H28:$H32)*100</f>
        <v>#DIV/0!</v>
      </c>
      <c r="AA28" s="187" t="e">
        <f>SUM(V28:V32)/SUM($H28:$H32)*100</f>
        <v>#DIV/0!</v>
      </c>
      <c r="AB28" s="187" t="e">
        <f>SUM(W28:W32)/SUM($H28:$H32)*100</f>
        <v>#DIV/0!</v>
      </c>
      <c r="AC28" s="190" t="e">
        <f>SUM(X28:X32)/SUM($H28:$H32)*100</f>
        <v>#DIV/0!</v>
      </c>
      <c r="AD28" s="178" t="e">
        <f>SUM(Z28:AC32)</f>
        <v>#DIV/0!</v>
      </c>
      <c r="AF28" s="68"/>
      <c r="AG28" s="121" t="s">
        <v>67</v>
      </c>
    </row>
    <row r="29" spans="2:34" ht="17.100000000000001" customHeight="1" x14ac:dyDescent="0.2">
      <c r="B29" s="182"/>
      <c r="C29" s="82" t="str">
        <f>IF('17'!K$1="","",'17'!K$1)</f>
        <v/>
      </c>
      <c r="D29" s="79" t="str">
        <f>IF('17'!D$6="","",'17'!D$6)</f>
        <v/>
      </c>
      <c r="E29" s="136" t="str">
        <f>IF('17'!E$5="","",'17'!E$5)</f>
        <v/>
      </c>
      <c r="F29" s="83">
        <f>COUNTA('17'!B$15:B$54)</f>
        <v>0</v>
      </c>
      <c r="G29" s="84">
        <f>COUNTIF('17'!C$15:C$54,"да")</f>
        <v>0</v>
      </c>
      <c r="H29" s="137">
        <f>COUNTIF('17'!D$15:D$54,"&gt;0")</f>
        <v>0</v>
      </c>
      <c r="I29" s="138">
        <f>COUNTIF('17'!E$15:E$54,I$9)</f>
        <v>0</v>
      </c>
      <c r="J29" s="139">
        <f>COUNTIF('17'!E$15:E$54,J$9)</f>
        <v>0</v>
      </c>
      <c r="K29" s="140">
        <f>COUNTIF('17'!F$15:F$54,K$9)</f>
        <v>0</v>
      </c>
      <c r="L29" s="140">
        <f>COUNTIF('17'!F$15:F$54,L$9)</f>
        <v>0</v>
      </c>
      <c r="M29" s="140">
        <f>COUNTIF('17'!F$15:F$54,M$9)</f>
        <v>0</v>
      </c>
      <c r="N29" s="139">
        <f>COUNTIF('17'!G$15:G$54,N$9)</f>
        <v>0</v>
      </c>
      <c r="O29" s="139">
        <f>COUNTIF('17'!G$15:G$54,O$9)</f>
        <v>0</v>
      </c>
      <c r="P29" s="140">
        <f>COUNTIF('17'!H$15:H$54,P$9)</f>
        <v>0</v>
      </c>
      <c r="Q29" s="139">
        <f>COUNTIF('17'!I$15:I$54,Q$9)</f>
        <v>0</v>
      </c>
      <c r="R29" s="140">
        <f>COUNTIF('17'!J$15:J$54,R$9)</f>
        <v>0</v>
      </c>
      <c r="S29" s="139">
        <f>COUNTIF('17'!K$15:K$54,S$9)</f>
        <v>0</v>
      </c>
      <c r="T29" s="141">
        <f>COUNTIF('17'!L$15:L$54,T$9)</f>
        <v>0</v>
      </c>
      <c r="U29" s="142">
        <f>COUNTIF('17'!$O$15:$O70,U$9)</f>
        <v>0</v>
      </c>
      <c r="V29" s="143">
        <f>COUNTIF('17'!$O$15:$O70,V$9)</f>
        <v>0</v>
      </c>
      <c r="W29" s="143">
        <f>COUNTIF('17'!$O$15:$O70,W$9)</f>
        <v>0</v>
      </c>
      <c r="X29" s="144">
        <f>COUNTIF('17'!$O$15:$O70,X$9)</f>
        <v>0</v>
      </c>
      <c r="Y29" s="73">
        <f>COUNTIF('17'!Q$15:Q$54,1)</f>
        <v>0</v>
      </c>
      <c r="Z29" s="185"/>
      <c r="AA29" s="188"/>
      <c r="AB29" s="188"/>
      <c r="AC29" s="191"/>
      <c r="AD29" s="179"/>
      <c r="AF29" s="68"/>
      <c r="AG29" s="121" t="s">
        <v>68</v>
      </c>
    </row>
    <row r="30" spans="2:34" ht="17.100000000000001" customHeight="1" x14ac:dyDescent="0.2">
      <c r="B30" s="182"/>
      <c r="C30" s="82" t="str">
        <f>IF('18'!K$1="","",'18'!K$1)</f>
        <v/>
      </c>
      <c r="D30" s="79" t="str">
        <f>IF('18'!D$6="","",'18'!D$6)</f>
        <v/>
      </c>
      <c r="E30" s="136" t="str">
        <f>IF('18'!E$5="","",'18'!E$5)</f>
        <v/>
      </c>
      <c r="F30" s="83">
        <f>COUNTA('18'!B$15:B$54)</f>
        <v>0</v>
      </c>
      <c r="G30" s="84">
        <f>COUNTIF('18'!C$15:C$54,"да")</f>
        <v>0</v>
      </c>
      <c r="H30" s="137">
        <f>COUNTIF('18'!D$15:D$54,"&gt;0")</f>
        <v>0</v>
      </c>
      <c r="I30" s="138">
        <f>COUNTIF('18'!E$15:E$54,I$9)</f>
        <v>0</v>
      </c>
      <c r="J30" s="139">
        <f>COUNTIF('18'!E$15:E$54,J$9)</f>
        <v>0</v>
      </c>
      <c r="K30" s="140">
        <f>COUNTIF('18'!F$15:F$54,K$9)</f>
        <v>0</v>
      </c>
      <c r="L30" s="140">
        <f>COUNTIF('18'!F$15:F$54,L$9)</f>
        <v>0</v>
      </c>
      <c r="M30" s="140">
        <f>COUNTIF('18'!F$15:F$54,M$9)</f>
        <v>0</v>
      </c>
      <c r="N30" s="139">
        <f>COUNTIF('18'!G$15:G$54,N$9)</f>
        <v>0</v>
      </c>
      <c r="O30" s="139">
        <f>COUNTIF('18'!G$15:G$54,O$9)</f>
        <v>0</v>
      </c>
      <c r="P30" s="140">
        <f>COUNTIF('18'!H$15:H$54,P$9)</f>
        <v>0</v>
      </c>
      <c r="Q30" s="139">
        <f>COUNTIF('18'!I$15:I$54,Q$9)</f>
        <v>0</v>
      </c>
      <c r="R30" s="140">
        <f>COUNTIF('18'!J$15:J$54,R$9)</f>
        <v>0</v>
      </c>
      <c r="S30" s="139">
        <f>COUNTIF('18'!K$15:K$54,S$9)</f>
        <v>0</v>
      </c>
      <c r="T30" s="141">
        <f>COUNTIF('18'!L$15:L$54,T$9)</f>
        <v>0</v>
      </c>
      <c r="U30" s="142">
        <f>COUNTIF('18'!$O$15:$O71,U$9)</f>
        <v>0</v>
      </c>
      <c r="V30" s="143">
        <f>COUNTIF('18'!$O$15:$O71,V$9)</f>
        <v>0</v>
      </c>
      <c r="W30" s="143">
        <f>COUNTIF('18'!$O$15:$O71,W$9)</f>
        <v>0</v>
      </c>
      <c r="X30" s="144">
        <f>COUNTIF('18'!$O$15:$O71,X$9)</f>
        <v>0</v>
      </c>
      <c r="Y30" s="73">
        <f>COUNTIF('18'!Q$15:Q$54,1)</f>
        <v>0</v>
      </c>
      <c r="Z30" s="185"/>
      <c r="AA30" s="188"/>
      <c r="AB30" s="188"/>
      <c r="AC30" s="191"/>
      <c r="AD30" s="179"/>
      <c r="AF30" s="68"/>
      <c r="AG30" s="121" t="s">
        <v>69</v>
      </c>
    </row>
    <row r="31" spans="2:34" ht="17.100000000000001" customHeight="1" x14ac:dyDescent="0.2">
      <c r="B31" s="182"/>
      <c r="C31" s="82" t="str">
        <f>IF('19'!K$1="","",'19'!K$1)</f>
        <v/>
      </c>
      <c r="D31" s="79" t="str">
        <f>IF('19'!D$6="","",'19'!D$6)</f>
        <v/>
      </c>
      <c r="E31" s="136" t="str">
        <f>IF('19'!E$5="","",'19'!E$5)</f>
        <v/>
      </c>
      <c r="F31" s="83">
        <f>COUNTA('19'!B$15:B$54)</f>
        <v>0</v>
      </c>
      <c r="G31" s="84">
        <f>COUNTIF('19'!C$15:C$54,"да")</f>
        <v>0</v>
      </c>
      <c r="H31" s="137">
        <f>COUNTIF('19'!D$15:D$54,"&gt;0")</f>
        <v>0</v>
      </c>
      <c r="I31" s="138">
        <f>COUNTIF('19'!E$15:E$54,I$9)</f>
        <v>0</v>
      </c>
      <c r="J31" s="139">
        <f>COUNTIF('19'!E$15:E$54,J$9)</f>
        <v>0</v>
      </c>
      <c r="K31" s="140">
        <f>COUNTIF('19'!F$15:F$54,K$9)</f>
        <v>0</v>
      </c>
      <c r="L31" s="140">
        <f>COUNTIF('19'!F$15:F$54,L$9)</f>
        <v>0</v>
      </c>
      <c r="M31" s="140">
        <f>COUNTIF('19'!F$15:F$54,M$9)</f>
        <v>0</v>
      </c>
      <c r="N31" s="139">
        <f>COUNTIF('19'!G$15:G$54,N$9)</f>
        <v>0</v>
      </c>
      <c r="O31" s="139">
        <f>COUNTIF('19'!G$15:G$54,O$9)</f>
        <v>0</v>
      </c>
      <c r="P31" s="140">
        <f>COUNTIF('19'!H$15:H$54,P$9)</f>
        <v>0</v>
      </c>
      <c r="Q31" s="139">
        <f>COUNTIF('19'!I$15:I$54,Q$9)</f>
        <v>0</v>
      </c>
      <c r="R31" s="140">
        <f>COUNTIF('19'!J$15:J$54,R$9)</f>
        <v>0</v>
      </c>
      <c r="S31" s="139">
        <f>COUNTIF('19'!K$15:K$54,S$9)</f>
        <v>0</v>
      </c>
      <c r="T31" s="141">
        <f>COUNTIF('19'!L$15:L$54,T$9)</f>
        <v>0</v>
      </c>
      <c r="U31" s="142">
        <f>COUNTIF('19'!$O$15:$O72,U$9)</f>
        <v>0</v>
      </c>
      <c r="V31" s="143">
        <f>COUNTIF('19'!$O$15:$O72,V$9)</f>
        <v>0</v>
      </c>
      <c r="W31" s="143">
        <f>COUNTIF('19'!$O$15:$O72,W$9)</f>
        <v>0</v>
      </c>
      <c r="X31" s="144">
        <f>COUNTIF('19'!$O$15:$O72,X$9)</f>
        <v>0</v>
      </c>
      <c r="Y31" s="73">
        <f>COUNTIF('19'!Q$15:Q$54,1)</f>
        <v>0</v>
      </c>
      <c r="Z31" s="185"/>
      <c r="AA31" s="188"/>
      <c r="AB31" s="188"/>
      <c r="AC31" s="191"/>
      <c r="AD31" s="179"/>
      <c r="AF31" s="68"/>
      <c r="AG31" s="121" t="s">
        <v>70</v>
      </c>
    </row>
    <row r="32" spans="2:34" ht="17.100000000000001" customHeight="1" thickBot="1" x14ac:dyDescent="0.25">
      <c r="B32" s="183"/>
      <c r="C32" s="85" t="str">
        <f>IF('20'!K$1="","",'20'!K$1)</f>
        <v/>
      </c>
      <c r="D32" s="86" t="str">
        <f>IF('20'!D$6="","",'20'!D$6)</f>
        <v/>
      </c>
      <c r="E32" s="145" t="str">
        <f>IF('20'!E$5="","",'20'!E$5)</f>
        <v/>
      </c>
      <c r="F32" s="87">
        <f>COUNTA('20'!B$15:B$54)</f>
        <v>0</v>
      </c>
      <c r="G32" s="88">
        <f>COUNTIF('20'!C$15:C$54,"да")</f>
        <v>0</v>
      </c>
      <c r="H32" s="146">
        <f>COUNTIF('20'!D$15:D$54,"&gt;0")</f>
        <v>0</v>
      </c>
      <c r="I32" s="147">
        <f>COUNTIF('20'!E$15:E$54,I$9)</f>
        <v>0</v>
      </c>
      <c r="J32" s="148">
        <f>COUNTIF('20'!E$15:E$54,J$9)</f>
        <v>0</v>
      </c>
      <c r="K32" s="149">
        <f>COUNTIF('20'!F$15:F$54,K$9)</f>
        <v>0</v>
      </c>
      <c r="L32" s="149">
        <f>COUNTIF('20'!F$15:F$54,L$9)</f>
        <v>0</v>
      </c>
      <c r="M32" s="149">
        <f>COUNTIF('20'!F$15:F$54,M$9)</f>
        <v>0</v>
      </c>
      <c r="N32" s="148">
        <f>COUNTIF('20'!G$15:G$54,N$9)</f>
        <v>0</v>
      </c>
      <c r="O32" s="148">
        <f>COUNTIF('20'!G$15:G$54,O$9)</f>
        <v>0</v>
      </c>
      <c r="P32" s="149">
        <f>COUNTIF('20'!H$15:H$54,P$9)</f>
        <v>0</v>
      </c>
      <c r="Q32" s="148">
        <f>COUNTIF('20'!I$15:I$54,Q$9)</f>
        <v>0</v>
      </c>
      <c r="R32" s="149">
        <f>COUNTIF('20'!J$15:J$54,R$9)</f>
        <v>0</v>
      </c>
      <c r="S32" s="148">
        <f>COUNTIF('20'!K$15:K$54,S$9)</f>
        <v>0</v>
      </c>
      <c r="T32" s="150">
        <f>COUNTIF('20'!L$15:L$54,T$9)</f>
        <v>0</v>
      </c>
      <c r="U32" s="151">
        <f>COUNTIF('20'!$O$15:$O73,U$9)</f>
        <v>0</v>
      </c>
      <c r="V32" s="152">
        <f>COUNTIF('20'!$O$15:$O73,V$9)</f>
        <v>0</v>
      </c>
      <c r="W32" s="152">
        <f>COUNTIF('20'!$O$15:$O73,W$9)</f>
        <v>0</v>
      </c>
      <c r="X32" s="153">
        <f>COUNTIF('20'!$O$15:$O73,X$9)</f>
        <v>0</v>
      </c>
      <c r="Y32" s="75">
        <f>COUNTIF('20'!Q$15:Q$54,1)</f>
        <v>0</v>
      </c>
      <c r="Z32" s="186"/>
      <c r="AA32" s="189"/>
      <c r="AB32" s="189"/>
      <c r="AC32" s="192"/>
      <c r="AD32" s="180"/>
      <c r="AF32" s="68"/>
      <c r="AG32" s="121" t="s">
        <v>71</v>
      </c>
    </row>
    <row r="33" spans="2:33" ht="17.100000000000001" customHeight="1" x14ac:dyDescent="0.2">
      <c r="AF33" s="68"/>
      <c r="AG33" s="121" t="s">
        <v>72</v>
      </c>
    </row>
    <row r="34" spans="2:33" ht="17.100000000000001" customHeight="1" x14ac:dyDescent="0.3">
      <c r="B34" s="77" t="s">
        <v>85</v>
      </c>
      <c r="AF34" s="68"/>
      <c r="AG34" s="121" t="s">
        <v>134</v>
      </c>
    </row>
    <row r="35" spans="2:33" ht="17.100000000000001" customHeight="1" x14ac:dyDescent="0.2">
      <c r="B35" s="1" t="s">
        <v>86</v>
      </c>
      <c r="AF35" s="68"/>
      <c r="AG35" s="121" t="s">
        <v>73</v>
      </c>
    </row>
    <row r="36" spans="2:33" ht="17.100000000000001" customHeight="1" x14ac:dyDescent="0.2">
      <c r="AF36" s="68"/>
      <c r="AG36" s="121" t="s">
        <v>74</v>
      </c>
    </row>
    <row r="37" spans="2:33" ht="17.100000000000001" customHeight="1" x14ac:dyDescent="0.2">
      <c r="AF37" s="68"/>
      <c r="AG37" s="121" t="s">
        <v>75</v>
      </c>
    </row>
    <row r="38" spans="2:33" ht="17.100000000000001" customHeight="1" x14ac:dyDescent="0.2">
      <c r="AF38" s="68"/>
      <c r="AG38" s="121" t="s">
        <v>76</v>
      </c>
    </row>
    <row r="39" spans="2:33" ht="17.100000000000001" customHeight="1" x14ac:dyDescent="0.2">
      <c r="AF39" s="68"/>
      <c r="AG39" s="121" t="s">
        <v>77</v>
      </c>
    </row>
    <row r="40" spans="2:33" ht="17.100000000000001" customHeight="1" x14ac:dyDescent="0.2">
      <c r="AF40" s="68"/>
      <c r="AG40" s="121" t="s">
        <v>78</v>
      </c>
    </row>
    <row r="41" spans="2:33" ht="17.100000000000001" customHeight="1" x14ac:dyDescent="0.2">
      <c r="AF41" s="68"/>
      <c r="AG41" s="121" t="s">
        <v>79</v>
      </c>
    </row>
    <row r="42" spans="2:33" ht="17.100000000000001" customHeight="1" x14ac:dyDescent="0.2">
      <c r="AF42" s="68"/>
      <c r="AG42" s="121" t="s">
        <v>80</v>
      </c>
    </row>
    <row r="43" spans="2:33" ht="17.100000000000001" customHeight="1" x14ac:dyDescent="0.2">
      <c r="AF43" s="68"/>
      <c r="AG43" s="121" t="s">
        <v>82</v>
      </c>
    </row>
    <row r="44" spans="2:33" ht="17.100000000000001" customHeight="1" x14ac:dyDescent="0.2">
      <c r="AF44" s="68"/>
      <c r="AG44" s="121" t="s">
        <v>81</v>
      </c>
    </row>
    <row r="45" spans="2:33" ht="17.100000000000001" customHeight="1" x14ac:dyDescent="0.2">
      <c r="AF45" s="68"/>
      <c r="AG45" s="121" t="s">
        <v>83</v>
      </c>
    </row>
    <row r="46" spans="2:33" ht="17.100000000000001" customHeight="1" x14ac:dyDescent="0.2">
      <c r="AF46" s="68"/>
    </row>
    <row r="47" spans="2:33" ht="17.100000000000001" customHeight="1" x14ac:dyDescent="0.2">
      <c r="AF47" s="68"/>
    </row>
    <row r="48" spans="2:33" ht="17.100000000000001" customHeight="1" x14ac:dyDescent="0.2">
      <c r="AF48" s="68"/>
    </row>
    <row r="49" spans="32:32" ht="17.100000000000001" customHeight="1" x14ac:dyDescent="0.2">
      <c r="AF49" s="68"/>
    </row>
    <row r="50" spans="32:32" ht="17.100000000000001" customHeight="1" x14ac:dyDescent="0.2">
      <c r="AF50" s="68"/>
    </row>
    <row r="51" spans="32:32" ht="17.100000000000001" customHeight="1" x14ac:dyDescent="0.2">
      <c r="AF51" s="68"/>
    </row>
    <row r="52" spans="32:32" ht="17.100000000000001" customHeight="1" x14ac:dyDescent="0.2"/>
  </sheetData>
  <sheetProtection algorithmName="SHA-512" hashValue="ghYiYtax7zm5d2H5bOTmWROYFLHBxfT2McxiXPzHQ4YoreHll+g77pd/YdokBgmFeEbJCLCtbcC/0XCEuukAoA==" saltValue="sM81U6btD2SNfs+U8vQ4ig==" spinCount="100000" sheet="1" objects="1" scenarios="1" formatRows="0"/>
  <mergeCells count="54">
    <mergeCell ref="B1:AC1"/>
    <mergeCell ref="B2:T2"/>
    <mergeCell ref="U2:AC2"/>
    <mergeCell ref="B3:D4"/>
    <mergeCell ref="E3:H4"/>
    <mergeCell ref="I3:T3"/>
    <mergeCell ref="U3:AC3"/>
    <mergeCell ref="H11:H12"/>
    <mergeCell ref="I11:T11"/>
    <mergeCell ref="B5:E8"/>
    <mergeCell ref="F5:F7"/>
    <mergeCell ref="G5:G7"/>
    <mergeCell ref="H5:H7"/>
    <mergeCell ref="B11:B12"/>
    <mergeCell ref="C11:C12"/>
    <mergeCell ref="D11:D12"/>
    <mergeCell ref="E11:E12"/>
    <mergeCell ref="F11:F12"/>
    <mergeCell ref="G11:G12"/>
    <mergeCell ref="AA13:AA17"/>
    <mergeCell ref="AC28:AC32"/>
    <mergeCell ref="Y5:Y7"/>
    <mergeCell ref="Y11:Y12"/>
    <mergeCell ref="I4:T4"/>
    <mergeCell ref="U4:W4"/>
    <mergeCell ref="X4:AC4"/>
    <mergeCell ref="U5:X7"/>
    <mergeCell ref="I7:T7"/>
    <mergeCell ref="Z5:AC7"/>
    <mergeCell ref="I5:T5"/>
    <mergeCell ref="U11:X11"/>
    <mergeCell ref="Z11:AC11"/>
    <mergeCell ref="AD28:AD32"/>
    <mergeCell ref="AD13:AD17"/>
    <mergeCell ref="AD18:AD22"/>
    <mergeCell ref="B13:B17"/>
    <mergeCell ref="AB13:AB17"/>
    <mergeCell ref="AC13:AC17"/>
    <mergeCell ref="B28:B32"/>
    <mergeCell ref="Z28:Z32"/>
    <mergeCell ref="AA28:AA32"/>
    <mergeCell ref="AB28:AB32"/>
    <mergeCell ref="Z13:Z17"/>
    <mergeCell ref="B18:B22"/>
    <mergeCell ref="Z18:Z22"/>
    <mergeCell ref="AA18:AA22"/>
    <mergeCell ref="AB18:AB22"/>
    <mergeCell ref="AC18:AC22"/>
    <mergeCell ref="AD23:AD27"/>
    <mergeCell ref="B23:B27"/>
    <mergeCell ref="Z23:Z27"/>
    <mergeCell ref="AA23:AA27"/>
    <mergeCell ref="AB23:AB27"/>
    <mergeCell ref="AC23:AC27"/>
  </mergeCells>
  <conditionalFormatting sqref="Z13:AC32">
    <cfRule type="cellIs" dxfId="124" priority="187" stopIfTrue="1" operator="greaterThan">
      <formula>100</formula>
    </cfRule>
  </conditionalFormatting>
  <conditionalFormatting sqref="AD13:AD32">
    <cfRule type="cellIs" dxfId="123" priority="182" stopIfTrue="1" operator="notEqual">
      <formula>100</formula>
    </cfRule>
  </conditionalFormatting>
  <conditionalFormatting sqref="Y13:Y32">
    <cfRule type="cellIs" dxfId="122" priority="178" stopIfTrue="1" operator="greaterThan">
      <formula>$H13</formula>
    </cfRule>
  </conditionalFormatting>
  <conditionalFormatting sqref="F8">
    <cfRule type="expression" dxfId="121" priority="151" stopIfTrue="1">
      <formula>OR($F8&lt;$G8,$F8&lt;$H8)</formula>
    </cfRule>
  </conditionalFormatting>
  <conditionalFormatting sqref="U3 X4 E3">
    <cfRule type="containsBlanks" dxfId="120" priority="188" stopIfTrue="1">
      <formula>LEN(TRIM(E3))=0</formula>
    </cfRule>
  </conditionalFormatting>
  <conditionalFormatting sqref="G8">
    <cfRule type="cellIs" dxfId="119" priority="49" stopIfTrue="1" operator="lessThan">
      <formula>$H8</formula>
    </cfRule>
  </conditionalFormatting>
  <conditionalFormatting sqref="Y13:Y32">
    <cfRule type="cellIs" dxfId="118" priority="48" stopIfTrue="1" operator="greaterThan">
      <formula>0</formula>
    </cfRule>
  </conditionalFormatting>
  <conditionalFormatting sqref="B13:B17">
    <cfRule type="cellIs" dxfId="117" priority="47" stopIfTrue="1" operator="equal">
      <formula>"Введите название ОО в эту ячейку"</formula>
    </cfRule>
  </conditionalFormatting>
  <conditionalFormatting sqref="C13:Y32">
    <cfRule type="expression" dxfId="116" priority="221" stopIfTrue="1">
      <formula>SUM($F13:$Y13)=0</formula>
    </cfRule>
  </conditionalFormatting>
  <conditionalFormatting sqref="Y28 Y18 Y13 Y23">
    <cfRule type="expression" dxfId="115" priority="225" stopIfTrue="1">
      <formula>AND(COUNTA($C14:$X17)&gt;0,COUNTA($C13:$X13)=0)</formula>
    </cfRule>
  </conditionalFormatting>
  <conditionalFormatting sqref="I6:T6">
    <cfRule type="cellIs" dxfId="114" priority="26" stopIfTrue="1" operator="greaterThan">
      <formula>100</formula>
    </cfRule>
  </conditionalFormatting>
  <conditionalFormatting sqref="I6:J6">
    <cfRule type="expression" dxfId="113" priority="23" stopIfTrue="1">
      <formula>SUM($I$6:$J$6)&gt;100</formula>
    </cfRule>
  </conditionalFormatting>
  <conditionalFormatting sqref="N6:O6">
    <cfRule type="expression" dxfId="112" priority="25" stopIfTrue="1">
      <formula>SUM($N$6:$O$6)&gt;100</formula>
    </cfRule>
  </conditionalFormatting>
  <conditionalFormatting sqref="K6:M6">
    <cfRule type="expression" dxfId="111" priority="24" stopIfTrue="1">
      <formula>SUM($K$6:$M$6)&gt;100</formula>
    </cfRule>
  </conditionalFormatting>
  <conditionalFormatting sqref="I13:X32">
    <cfRule type="cellIs" dxfId="110" priority="8" stopIfTrue="1" operator="greaterThan">
      <formula>$H13</formula>
    </cfRule>
  </conditionalFormatting>
  <conditionalFormatting sqref="F13:F32">
    <cfRule type="expression" dxfId="109" priority="7" stopIfTrue="1">
      <formula>OR($F13&lt;$G13,$F13&lt;$H13)</formula>
    </cfRule>
  </conditionalFormatting>
  <conditionalFormatting sqref="D13:D32">
    <cfRule type="expression" dxfId="108" priority="6" stopIfTrue="1">
      <formula>AND($C13&lt;&gt;"",$D13="")</formula>
    </cfRule>
  </conditionalFormatting>
  <conditionalFormatting sqref="G13:G32">
    <cfRule type="cellIs" dxfId="107" priority="5" stopIfTrue="1" operator="lessThan">
      <formula>$H13</formula>
    </cfRule>
  </conditionalFormatting>
  <conditionalFormatting sqref="K13:M32">
    <cfRule type="expression" dxfId="106" priority="2" stopIfTrue="1">
      <formula>SUM($K13:$M13)&gt;$H13</formula>
    </cfRule>
  </conditionalFormatting>
  <conditionalFormatting sqref="H13:H32">
    <cfRule type="expression" dxfId="105" priority="9" stopIfTrue="1">
      <formula>AND(SUM($U13:$X13)&lt;&gt;$H13,COUNT($U13:$X13)&gt;0)</formula>
    </cfRule>
  </conditionalFormatting>
  <conditionalFormatting sqref="N13:O32">
    <cfRule type="expression" dxfId="104" priority="3" stopIfTrue="1">
      <formula>SUM($N13:$O13)&gt;$H13</formula>
    </cfRule>
  </conditionalFormatting>
  <conditionalFormatting sqref="C13:C32">
    <cfRule type="expression" dxfId="103" priority="10" stopIfTrue="1">
      <formula>AND(SUM($D13:$X13)&gt;0,$C13="")</formula>
    </cfRule>
  </conditionalFormatting>
  <conditionalFormatting sqref="C13:X13 C18:X18 C28:X28 C23:X23">
    <cfRule type="expression" dxfId="102" priority="11" stopIfTrue="1">
      <formula>AND(COUNTA($C14:$X17)&gt;0,COUNTA($C13:$X13)=0)</formula>
    </cfRule>
  </conditionalFormatting>
  <conditionalFormatting sqref="U13:X32">
    <cfRule type="expression" dxfId="101" priority="4">
      <formula>SUM($U13:$X13)&gt;$H13</formula>
    </cfRule>
  </conditionalFormatting>
  <conditionalFormatting sqref="I13:J32">
    <cfRule type="expression" dxfId="100" priority="1" stopIfTrue="1">
      <formula>SUM($I13:$J13)&gt;$H13</formula>
    </cfRule>
  </conditionalFormatting>
  <dataValidations count="3">
    <dataValidation type="list" errorStyle="warning" allowBlank="1" showInputMessage="1" showErrorMessage="1" prompt="Выберите тип класса из списка" sqref="D13:D32">
      <formula1>$AH$3:$AH$8</formula1>
    </dataValidation>
    <dataValidation type="whole" operator="greaterThanOrEqual" allowBlank="1" showInputMessage="1" showErrorMessage="1" prompt="Введите целое число" sqref="F13:Y32">
      <formula1>0</formula1>
    </dataValidation>
    <dataValidation type="list" allowBlank="1" showInputMessage="1" showErrorMessage="1" sqref="E3">
      <formula1>$AG$1:$AG$45</formula1>
    </dataValidation>
  </dataValidations>
  <pageMargins left="0.7" right="0.7" top="0.75" bottom="0.75" header="0.3" footer="0.3"/>
  <pageSetup paperSize="9" scale="62" fitToWidth="2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8OM8meqa9F4Rt5/Xe/TMwrUwVDGarEV5G3gIpqUHdR3X2yLXjsggRzm3AeBII3CB+7P0gS47fShwlLTezdoa8w==" saltValue="UfpGmiIc3/nKbAlCc2Ztlw==" spinCount="100000" sheet="1" objects="1" scenarios="1" formatRows="0"/>
  <conditionalFormatting sqref="D6 E5 K1 N1">
    <cfRule type="containsBlanks" dxfId="59" priority="3" stopIfTrue="1">
      <formula>LEN(TRIM(D1))=0</formula>
    </cfRule>
  </conditionalFormatting>
  <conditionalFormatting sqref="C15:C54">
    <cfRule type="expression" dxfId="58" priority="4">
      <formula>AND(SUM($D15:$L15)&lt;&gt;0,$C15="")</formula>
    </cfRule>
  </conditionalFormatting>
  <conditionalFormatting sqref="D15:M54">
    <cfRule type="expression" dxfId="57" priority="5" stopIfTrue="1">
      <formula>AND(SUM($D15)=0,COUNTA($E15:$L15)&gt;0)</formula>
    </cfRule>
  </conditionalFormatting>
  <conditionalFormatting sqref="M15:M54">
    <cfRule type="expression" dxfId="56" priority="2">
      <formula>AND($M15="",SUM($D15)&gt;0)</formula>
    </cfRule>
  </conditionalFormatting>
  <conditionalFormatting sqref="E15:L54">
    <cfRule type="expression" dxfId="55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i2kjm99jJAG9OEFRzmL3El+rPX2M1VOk9rp+Oq+WRIK7NGiVEuwhrintZdwAFjeeMp2RWKv5W6XXR2qfoScQOg==" saltValue="YcKkrZvpuvb3sy8cLlJgiA==" spinCount="100000" sheet="1" objects="1" scenarios="1" formatRows="0"/>
  <conditionalFormatting sqref="D6 E5 K1 N1">
    <cfRule type="containsBlanks" dxfId="54" priority="3" stopIfTrue="1">
      <formula>LEN(TRIM(D1))=0</formula>
    </cfRule>
  </conditionalFormatting>
  <conditionalFormatting sqref="C15:C54">
    <cfRule type="expression" dxfId="53" priority="4">
      <formula>AND(SUM($D15:$L15)&lt;&gt;0,$C15="")</formula>
    </cfRule>
  </conditionalFormatting>
  <conditionalFormatting sqref="D15:M54">
    <cfRule type="expression" dxfId="52" priority="5" stopIfTrue="1">
      <formula>AND(SUM($D15)=0,COUNTA($E15:$L15)&gt;0)</formula>
    </cfRule>
  </conditionalFormatting>
  <conditionalFormatting sqref="M15:M54">
    <cfRule type="expression" dxfId="51" priority="2">
      <formula>AND($M15="",SUM($D15)&gt;0)</formula>
    </cfRule>
  </conditionalFormatting>
  <conditionalFormatting sqref="E15:L54">
    <cfRule type="expression" dxfId="50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ju4nde41bpzEpZgo3Dn8YneqTJq4mEQqEuTIyjUO/mPTBatIH71UmYaQLlY1YQGj38B05XW6xUGE6hrjf02TSA==" saltValue="rM8boT3clVXG3UkDigIwLg==" spinCount="100000" sheet="1" objects="1" scenarios="1" formatRows="0"/>
  <conditionalFormatting sqref="D6 E5 K1 N1">
    <cfRule type="containsBlanks" dxfId="49" priority="3" stopIfTrue="1">
      <formula>LEN(TRIM(D1))=0</formula>
    </cfRule>
  </conditionalFormatting>
  <conditionalFormatting sqref="C15:C54">
    <cfRule type="expression" dxfId="48" priority="4">
      <formula>AND(SUM($D15:$L15)&lt;&gt;0,$C15="")</formula>
    </cfRule>
  </conditionalFormatting>
  <conditionalFormatting sqref="D15:M54">
    <cfRule type="expression" dxfId="47" priority="5" stopIfTrue="1">
      <formula>AND(SUM($D15)=0,COUNTA($E15:$L15)&gt;0)</formula>
    </cfRule>
  </conditionalFormatting>
  <conditionalFormatting sqref="M15:M54">
    <cfRule type="expression" dxfId="46" priority="2">
      <formula>AND($M15="",SUM($D15)&gt;0)</formula>
    </cfRule>
  </conditionalFormatting>
  <conditionalFormatting sqref="E15:L54">
    <cfRule type="expression" dxfId="45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zptRC04wRdXA94hTWRkGVp8esG/ZqRuLhsIhfL8AdatrGlSua4kZkz4S322Aghq8x3G7fUfRnOTHXxjmiJV+NQ==" saltValue="YLHEHm3ECMxfpg1oVYGJXg==" spinCount="100000" sheet="1" objects="1" scenarios="1" formatRows="0"/>
  <conditionalFormatting sqref="D6 E5 K1 N1">
    <cfRule type="containsBlanks" dxfId="44" priority="3" stopIfTrue="1">
      <formula>LEN(TRIM(D1))=0</formula>
    </cfRule>
  </conditionalFormatting>
  <conditionalFormatting sqref="C15:C54">
    <cfRule type="expression" dxfId="43" priority="4">
      <formula>AND(SUM($D15:$L15)&lt;&gt;0,$C15="")</formula>
    </cfRule>
  </conditionalFormatting>
  <conditionalFormatting sqref="D15:M54">
    <cfRule type="expression" dxfId="42" priority="5" stopIfTrue="1">
      <formula>AND(SUM($D15)=0,COUNTA($E15:$L15)&gt;0)</formula>
    </cfRule>
  </conditionalFormatting>
  <conditionalFormatting sqref="M15:M54">
    <cfRule type="expression" dxfId="41" priority="2">
      <formula>AND($M15="",SUM($D15)&gt;0)</formula>
    </cfRule>
  </conditionalFormatting>
  <conditionalFormatting sqref="E15:L54">
    <cfRule type="expression" dxfId="40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BhKoyiiIOSKiBF45q7hnA6Q7xgq3MTPYb1ALaDp1omvZTppUagQiYQtrxpbfZddByaPs33xScFPBGCrvTM+kNw==" saltValue="+NB+nG+yEJeot/uKjHYYcw==" spinCount="100000" sheet="1" objects="1" scenarios="1" formatRows="0"/>
  <conditionalFormatting sqref="D6 E5 K1 N1">
    <cfRule type="containsBlanks" dxfId="39" priority="3" stopIfTrue="1">
      <formula>LEN(TRIM(D1))=0</formula>
    </cfRule>
  </conditionalFormatting>
  <conditionalFormatting sqref="C15:C54">
    <cfRule type="expression" dxfId="38" priority="4">
      <formula>AND(SUM($D15:$L15)&lt;&gt;0,$C15="")</formula>
    </cfRule>
  </conditionalFormatting>
  <conditionalFormatting sqref="D15:M54">
    <cfRule type="expression" dxfId="37" priority="5" stopIfTrue="1">
      <formula>AND(SUM($D15)=0,COUNTA($E15:$L15)&gt;0)</formula>
    </cfRule>
  </conditionalFormatting>
  <conditionalFormatting sqref="M15:M54">
    <cfRule type="expression" dxfId="36" priority="2">
      <formula>AND($M15="",SUM($D15)&gt;0)</formula>
    </cfRule>
  </conditionalFormatting>
  <conditionalFormatting sqref="E15:L54">
    <cfRule type="expression" dxfId="35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UE41BSo3KBmjN6dTVBAnwpHLfSedduKoZOjm5IM+az1ZfYH0UTworO+yCqB+dc4M4WI2fXsYxsXYD5q8k6gWBg==" saltValue="5RgKl5AaNe26SRFJ8IWpjw==" spinCount="100000" sheet="1" objects="1" scenarios="1" formatRows="0"/>
  <conditionalFormatting sqref="D6 E5 K1 N1">
    <cfRule type="containsBlanks" dxfId="34" priority="3" stopIfTrue="1">
      <formula>LEN(TRIM(D1))=0</formula>
    </cfRule>
  </conditionalFormatting>
  <conditionalFormatting sqref="C15:C54">
    <cfRule type="expression" dxfId="33" priority="4">
      <formula>AND(SUM($D15:$L15)&lt;&gt;0,$C15="")</formula>
    </cfRule>
  </conditionalFormatting>
  <conditionalFormatting sqref="D15:M54">
    <cfRule type="expression" dxfId="32" priority="5" stopIfTrue="1">
      <formula>AND(SUM($D15)=0,COUNTA($E15:$L15)&gt;0)</formula>
    </cfRule>
  </conditionalFormatting>
  <conditionalFormatting sqref="M15:M54">
    <cfRule type="expression" dxfId="31" priority="2">
      <formula>AND($M15="",SUM($D15)&gt;0)</formula>
    </cfRule>
  </conditionalFormatting>
  <conditionalFormatting sqref="E15:L54">
    <cfRule type="expression" dxfId="30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J8NKbRRYcjoxq69e+MWQnTi1sZ/wHbr+bVKFHkM5wMvxyp14SbKfyaBDVEgLDZ1yurEBidGGRUqHs4gZ/gLwCw==" saltValue="8B785FaEgcBeX9t2GwXe4A==" spinCount="100000" sheet="1" objects="1" scenarios="1" formatRows="0"/>
  <conditionalFormatting sqref="D6 E5 K1 N1">
    <cfRule type="containsBlanks" dxfId="29" priority="3" stopIfTrue="1">
      <formula>LEN(TRIM(D1))=0</formula>
    </cfRule>
  </conditionalFormatting>
  <conditionalFormatting sqref="C15:C54">
    <cfRule type="expression" dxfId="28" priority="4">
      <formula>AND(SUM($D15:$L15)&lt;&gt;0,$C15="")</formula>
    </cfRule>
  </conditionalFormatting>
  <conditionalFormatting sqref="D15:M54">
    <cfRule type="expression" dxfId="27" priority="5" stopIfTrue="1">
      <formula>AND(SUM($D15)=0,COUNTA($E15:$L15)&gt;0)</formula>
    </cfRule>
  </conditionalFormatting>
  <conditionalFormatting sqref="M15:M54">
    <cfRule type="expression" dxfId="26" priority="2">
      <formula>AND($M15="",SUM($D15)&gt;0)</formula>
    </cfRule>
  </conditionalFormatting>
  <conditionalFormatting sqref="E15:L54">
    <cfRule type="expression" dxfId="25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iOB/x06ql6sw4wlAhrEQycP7raahTA24RZlWGCrk1wagtqp7aiTJPVv7NlMnhkdD5TWG7gBqZI/TSMUM9QrVXQ==" saltValue="ZCGdmvG4eL5uj8eMGZQCJA==" spinCount="100000" sheet="1" objects="1" scenarios="1" formatRows="0"/>
  <conditionalFormatting sqref="D6 E5 K1 N1">
    <cfRule type="containsBlanks" dxfId="24" priority="3" stopIfTrue="1">
      <formula>LEN(TRIM(D1))=0</formula>
    </cfRule>
  </conditionalFormatting>
  <conditionalFormatting sqref="C15:C54">
    <cfRule type="expression" dxfId="23" priority="4">
      <formula>AND(SUM($D15:$L15)&lt;&gt;0,$C15="")</formula>
    </cfRule>
  </conditionalFormatting>
  <conditionalFormatting sqref="D15:M54">
    <cfRule type="expression" dxfId="22" priority="5" stopIfTrue="1">
      <formula>AND(SUM($D15)=0,COUNTA($E15:$L15)&gt;0)</formula>
    </cfRule>
  </conditionalFormatting>
  <conditionalFormatting sqref="M15:M54">
    <cfRule type="expression" dxfId="21" priority="2">
      <formula>AND($M15="",SUM($D15)&gt;0)</formula>
    </cfRule>
  </conditionalFormatting>
  <conditionalFormatting sqref="E15:L54">
    <cfRule type="expression" dxfId="20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60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xF+vvwkBYbkRf5C6FQObLjJE2FwXL0CgLwk5L2yKCr7DoF/eb3PVPW4zMUlGvChzkmdcviIIT7eJmymR3ie4vw==" saltValue="9cQFtQL+TlyuDIgmRn0NnQ==" spinCount="100000" sheet="1" objects="1" scenarios="1" formatRows="0"/>
  <conditionalFormatting sqref="D6 E5 K1 N1">
    <cfRule type="containsBlanks" dxfId="19" priority="3" stopIfTrue="1">
      <formula>LEN(TRIM(D1))=0</formula>
    </cfRule>
  </conditionalFormatting>
  <conditionalFormatting sqref="C15:C54">
    <cfRule type="expression" dxfId="18" priority="4">
      <formula>AND(SUM($D15:$L15)&lt;&gt;0,$C15="")</formula>
    </cfRule>
  </conditionalFormatting>
  <conditionalFormatting sqref="D15:M54">
    <cfRule type="expression" dxfId="17" priority="5" stopIfTrue="1">
      <formula>AND(SUM($D15)=0,COUNTA($E15:$L15)&gt;0)</formula>
    </cfRule>
  </conditionalFormatting>
  <conditionalFormatting sqref="M15:M54">
    <cfRule type="expression" dxfId="16" priority="2">
      <formula>AND($M15="",SUM($D15)&gt;0)</formula>
    </cfRule>
  </conditionalFormatting>
  <conditionalFormatting sqref="E15:L54">
    <cfRule type="expression" dxfId="15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60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HGoOxY7gkhCvrVeVzzKuNgTIwS3j9r7HvW4E59KyGPh1oeWrBpOlsoXNYyCr24+yxGYInDQhYMkxFX+blaAc4Q==" saltValue="+kky+5O2ENafh78SC+WOpg==" spinCount="100000" sheet="1" objects="1" scenarios="1" formatRows="0"/>
  <conditionalFormatting sqref="D6 E5 K1 N1">
    <cfRule type="containsBlanks" dxfId="14" priority="3" stopIfTrue="1">
      <formula>LEN(TRIM(D1))=0</formula>
    </cfRule>
  </conditionalFormatting>
  <conditionalFormatting sqref="C15:C54">
    <cfRule type="expression" dxfId="13" priority="4">
      <formula>AND(SUM($D15:$L15)&lt;&gt;0,$C15="")</formula>
    </cfRule>
  </conditionalFormatting>
  <conditionalFormatting sqref="D15:M54">
    <cfRule type="expression" dxfId="12" priority="5" stopIfTrue="1">
      <formula>AND(SUM($D15)=0,COUNTA($E15:$L15)&gt;0)</formula>
    </cfRule>
  </conditionalFormatting>
  <conditionalFormatting sqref="M15:M54">
    <cfRule type="expression" dxfId="11" priority="2">
      <formula>AND($M15="",SUM($D15)&gt;0)</formula>
    </cfRule>
  </conditionalFormatting>
  <conditionalFormatting sqref="E15:L54">
    <cfRule type="expression" dxfId="10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Q60"/>
  <sheetViews>
    <sheetView view="pageBreakPreview" topLeftCell="A25" zoomScale="80" zoomScaleNormal="100" zoomScaleSheetLayoutView="80" workbookViewId="0">
      <selection activeCell="B42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ht="30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 t="s">
        <v>145</v>
      </c>
      <c r="L1" s="40" t="s">
        <v>16</v>
      </c>
      <c r="M1" s="40"/>
      <c r="N1" s="99" t="s">
        <v>146</v>
      </c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 t="s">
        <v>147</v>
      </c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 t="s">
        <v>24</v>
      </c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>
        <f>IF(COUNTIF($D$15:$D$54,"&gt;0")=0,"",SUMIFS(E$15:E$54,$D$15:$D$54,"&gt;0")/COUNTIF($D$15:$D$54,"&gt;0"))</f>
        <v>1.6086956521739131</v>
      </c>
      <c r="F12" s="106">
        <f t="shared" ref="F12:L12" si="0">IF(COUNTIF($D$15:$D$54,"&gt;0")=0,"",SUMIFS(F$15:F$54,$D$15:$D$54,"&gt;0")/COUNTIF($D$15:$D$54,"&gt;0"))</f>
        <v>1.9130434782608696</v>
      </c>
      <c r="G12" s="106">
        <f t="shared" si="0"/>
        <v>1.5652173913043479</v>
      </c>
      <c r="H12" s="106">
        <f t="shared" si="0"/>
        <v>0.69565217391304346</v>
      </c>
      <c r="I12" s="106">
        <f t="shared" si="0"/>
        <v>0.43478260869565216</v>
      </c>
      <c r="J12" s="106">
        <f t="shared" si="0"/>
        <v>0.73913043478260865</v>
      </c>
      <c r="K12" s="106">
        <f t="shared" si="0"/>
        <v>0.78260869565217395</v>
      </c>
      <c r="L12" s="106">
        <f t="shared" si="0"/>
        <v>0.82608695652173914</v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>
        <f>IF(COUNTIF($D$15:$D$54,"&gt;0")=0,"",E12/E11)</f>
        <v>0.80434782608695654</v>
      </c>
      <c r="F13" s="107">
        <f t="shared" ref="F13:L13" si="1">IF(COUNTIF($D$15:$D$54,"&gt;0")=0,"",COUNTIF(F$15:F$54,"&gt;0")/COUNTIF($D$15:$D$54,"&gt;0"))</f>
        <v>1</v>
      </c>
      <c r="G13" s="107">
        <f t="shared" si="1"/>
        <v>0.91304347826086951</v>
      </c>
      <c r="H13" s="107">
        <f t="shared" si="1"/>
        <v>0.69565217391304346</v>
      </c>
      <c r="I13" s="107">
        <f t="shared" si="1"/>
        <v>0.43478260869565216</v>
      </c>
      <c r="J13" s="107">
        <f t="shared" si="1"/>
        <v>0.73913043478260865</v>
      </c>
      <c r="K13" s="107">
        <f t="shared" si="1"/>
        <v>0.78260869565217395</v>
      </c>
      <c r="L13" s="107">
        <f t="shared" si="1"/>
        <v>0.82608695652173914</v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ht="15.75" thickBot="1" x14ac:dyDescent="0.3">
      <c r="A15" s="45">
        <v>1</v>
      </c>
      <c r="B15" s="171"/>
      <c r="C15" s="47"/>
      <c r="D15" s="96">
        <v>1</v>
      </c>
      <c r="E15" s="95">
        <v>1</v>
      </c>
      <c r="F15" s="49">
        <v>1</v>
      </c>
      <c r="G15" s="48">
        <v>2</v>
      </c>
      <c r="H15" s="49">
        <v>0</v>
      </c>
      <c r="I15" s="50">
        <v>0</v>
      </c>
      <c r="J15" s="51">
        <v>1</v>
      </c>
      <c r="K15" s="48">
        <v>1</v>
      </c>
      <c r="L15" s="49">
        <v>1</v>
      </c>
      <c r="M15" s="158" t="s">
        <v>149</v>
      </c>
      <c r="N15" s="23">
        <f t="shared" ref="N15:N54" si="2">IF(SUM(D15)&gt;0,SUM(E15:L15),"")</f>
        <v>7</v>
      </c>
      <c r="O15" s="24" t="str">
        <f>IF(SUM(D15)&gt;0,IF(M15="менее 50",$O$10,IF(M15="50-70",IF(N15&gt;=$N$9,$O$9,$O$10),IF(M15="более 70",IF(N15&gt;=$N$7,$O$7,IF(N15&gt;=$N$8,$O$8,IF(N15&gt;=$N$9,$O$9,$O$10))),""))),"")</f>
        <v>"3"</v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ht="15.75" thickBot="1" x14ac:dyDescent="0.3">
      <c r="A16" s="52">
        <v>2</v>
      </c>
      <c r="B16" s="172"/>
      <c r="C16" s="54"/>
      <c r="D16" s="97">
        <v>1</v>
      </c>
      <c r="E16" s="93">
        <v>2</v>
      </c>
      <c r="F16" s="56">
        <v>3</v>
      </c>
      <c r="G16" s="55">
        <v>2</v>
      </c>
      <c r="H16" s="56">
        <v>0</v>
      </c>
      <c r="I16" s="57">
        <v>1</v>
      </c>
      <c r="J16" s="58">
        <v>0</v>
      </c>
      <c r="K16" s="55">
        <v>1</v>
      </c>
      <c r="L16" s="56">
        <v>1</v>
      </c>
      <c r="M16" s="159" t="s">
        <v>149</v>
      </c>
      <c r="N16" s="27">
        <f t="shared" si="2"/>
        <v>10</v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>"4"</v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39" si="5">IF(P16="","",IF(P16="нет",0,1))</f>
        <v/>
      </c>
    </row>
    <row r="17" spans="1:17" ht="15.75" thickBot="1" x14ac:dyDescent="0.3">
      <c r="A17" s="52">
        <v>3</v>
      </c>
      <c r="B17" s="173"/>
      <c r="C17" s="54"/>
      <c r="D17" s="97">
        <v>1</v>
      </c>
      <c r="E17" s="93">
        <v>2</v>
      </c>
      <c r="F17" s="56">
        <v>3</v>
      </c>
      <c r="G17" s="55">
        <v>2</v>
      </c>
      <c r="H17" s="56">
        <v>0</v>
      </c>
      <c r="I17" s="57">
        <v>0</v>
      </c>
      <c r="J17" s="58">
        <v>1</v>
      </c>
      <c r="K17" s="55">
        <v>1</v>
      </c>
      <c r="L17" s="56">
        <v>1</v>
      </c>
      <c r="M17" s="159" t="s">
        <v>149</v>
      </c>
      <c r="N17" s="27">
        <f t="shared" si="2"/>
        <v>10</v>
      </c>
      <c r="O17" s="28" t="str">
        <f t="shared" si="3"/>
        <v>"4"</v>
      </c>
      <c r="P17" s="29" t="str">
        <f t="shared" si="4"/>
        <v/>
      </c>
      <c r="Q17" s="30" t="str">
        <f t="shared" si="5"/>
        <v/>
      </c>
    </row>
    <row r="18" spans="1:17" ht="48.75" customHeight="1" thickBot="1" x14ac:dyDescent="0.3">
      <c r="A18" s="52">
        <v>4</v>
      </c>
      <c r="B18" s="17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173"/>
      <c r="C19" s="61"/>
      <c r="D19" s="98">
        <v>1</v>
      </c>
      <c r="E19" s="94">
        <v>1</v>
      </c>
      <c r="F19" s="63">
        <v>2</v>
      </c>
      <c r="G19" s="62">
        <v>2</v>
      </c>
      <c r="H19" s="63">
        <v>1</v>
      </c>
      <c r="I19" s="64">
        <v>1</v>
      </c>
      <c r="J19" s="65">
        <v>0</v>
      </c>
      <c r="K19" s="62">
        <v>0</v>
      </c>
      <c r="L19" s="63">
        <v>1</v>
      </c>
      <c r="M19" s="160" t="s">
        <v>149</v>
      </c>
      <c r="N19" s="31">
        <f t="shared" si="2"/>
        <v>8</v>
      </c>
      <c r="O19" s="32" t="str">
        <f t="shared" si="3"/>
        <v>"3"</v>
      </c>
      <c r="P19" s="33" t="str">
        <f t="shared" si="4"/>
        <v/>
      </c>
      <c r="Q19" s="34" t="str">
        <f t="shared" si="5"/>
        <v/>
      </c>
    </row>
    <row r="20" spans="1:17" ht="45.75" thickBot="1" x14ac:dyDescent="0.3">
      <c r="A20" s="66">
        <v>6</v>
      </c>
      <c r="B20" s="173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ht="45.75" thickBot="1" x14ac:dyDescent="0.3">
      <c r="A21" s="52">
        <v>7</v>
      </c>
      <c r="B21" s="17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ht="15.75" thickBot="1" x14ac:dyDescent="0.3">
      <c r="A22" s="52">
        <v>8</v>
      </c>
      <c r="B22" s="173"/>
      <c r="C22" s="54"/>
      <c r="D22" s="97">
        <v>1</v>
      </c>
      <c r="E22" s="93">
        <v>1</v>
      </c>
      <c r="F22" s="56">
        <v>1</v>
      </c>
      <c r="G22" s="55">
        <v>0</v>
      </c>
      <c r="H22" s="56">
        <v>1</v>
      </c>
      <c r="I22" s="57">
        <v>1</v>
      </c>
      <c r="J22" s="58">
        <v>1</v>
      </c>
      <c r="K22" s="55">
        <v>1</v>
      </c>
      <c r="L22" s="56">
        <v>1</v>
      </c>
      <c r="M22" s="159" t="s">
        <v>149</v>
      </c>
      <c r="N22" s="27">
        <f t="shared" si="2"/>
        <v>7</v>
      </c>
      <c r="O22" s="28" t="str">
        <f t="shared" si="3"/>
        <v>"3"</v>
      </c>
      <c r="P22" s="29" t="str">
        <f t="shared" si="4"/>
        <v/>
      </c>
      <c r="Q22" s="30" t="str">
        <f t="shared" si="5"/>
        <v/>
      </c>
    </row>
    <row r="23" spans="1:17" ht="15.75" thickBot="1" x14ac:dyDescent="0.3">
      <c r="A23" s="52">
        <v>9</v>
      </c>
      <c r="B23" s="173"/>
      <c r="C23" s="54"/>
      <c r="D23" s="97">
        <v>1</v>
      </c>
      <c r="E23" s="93">
        <v>2</v>
      </c>
      <c r="F23" s="56">
        <v>1</v>
      </c>
      <c r="G23" s="55">
        <v>2</v>
      </c>
      <c r="H23" s="56">
        <v>0</v>
      </c>
      <c r="I23" s="57">
        <v>1</v>
      </c>
      <c r="J23" s="58">
        <v>1</v>
      </c>
      <c r="K23" s="55">
        <v>1</v>
      </c>
      <c r="L23" s="56">
        <v>0</v>
      </c>
      <c r="M23" s="159" t="s">
        <v>149</v>
      </c>
      <c r="N23" s="27">
        <f t="shared" si="2"/>
        <v>8</v>
      </c>
      <c r="O23" s="28" t="str">
        <f t="shared" si="3"/>
        <v>"3"</v>
      </c>
      <c r="P23" s="29" t="str">
        <f t="shared" si="4"/>
        <v/>
      </c>
      <c r="Q23" s="30" t="str">
        <f t="shared" si="5"/>
        <v/>
      </c>
    </row>
    <row r="24" spans="1:17" ht="45.75" thickBot="1" x14ac:dyDescent="0.3">
      <c r="A24" s="67">
        <v>10</v>
      </c>
      <c r="B24" s="173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ht="15.75" thickBot="1" x14ac:dyDescent="0.3">
      <c r="A25" s="45">
        <v>11</v>
      </c>
      <c r="B25" s="173"/>
      <c r="C25" s="47"/>
      <c r="D25" s="96">
        <v>1</v>
      </c>
      <c r="E25" s="95">
        <v>2</v>
      </c>
      <c r="F25" s="49">
        <v>2</v>
      </c>
      <c r="G25" s="48">
        <v>2</v>
      </c>
      <c r="H25" s="49">
        <v>0</v>
      </c>
      <c r="I25" s="50">
        <v>0</v>
      </c>
      <c r="J25" s="51">
        <v>0</v>
      </c>
      <c r="K25" s="48">
        <v>0</v>
      </c>
      <c r="L25" s="49">
        <v>1</v>
      </c>
      <c r="M25" s="158" t="s">
        <v>149</v>
      </c>
      <c r="N25" s="23">
        <f t="shared" si="2"/>
        <v>7</v>
      </c>
      <c r="O25" s="24" t="str">
        <f t="shared" si="3"/>
        <v>"3"</v>
      </c>
      <c r="P25" s="25" t="str">
        <f t="shared" si="4"/>
        <v/>
      </c>
      <c r="Q25" s="26" t="str">
        <f t="shared" si="5"/>
        <v/>
      </c>
    </row>
    <row r="26" spans="1:17" ht="15.75" thickBot="1" x14ac:dyDescent="0.3">
      <c r="A26" s="52">
        <v>12</v>
      </c>
      <c r="B26" s="173"/>
      <c r="C26" s="54"/>
      <c r="D26" s="97">
        <v>1</v>
      </c>
      <c r="E26" s="93">
        <v>1</v>
      </c>
      <c r="F26" s="56">
        <v>1</v>
      </c>
      <c r="G26" s="55">
        <v>2</v>
      </c>
      <c r="H26" s="56">
        <v>1</v>
      </c>
      <c r="I26" s="57">
        <v>1</v>
      </c>
      <c r="J26" s="58">
        <v>1</v>
      </c>
      <c r="K26" s="55">
        <v>0</v>
      </c>
      <c r="L26" s="56">
        <v>1</v>
      </c>
      <c r="M26" s="159" t="s">
        <v>149</v>
      </c>
      <c r="N26" s="27">
        <f t="shared" si="2"/>
        <v>8</v>
      </c>
      <c r="O26" s="28" t="str">
        <f t="shared" si="3"/>
        <v>"3"</v>
      </c>
      <c r="P26" s="29" t="str">
        <f t="shared" si="4"/>
        <v/>
      </c>
      <c r="Q26" s="30" t="str">
        <f t="shared" si="5"/>
        <v/>
      </c>
    </row>
    <row r="27" spans="1:17" ht="15.75" thickBot="1" x14ac:dyDescent="0.3">
      <c r="A27" s="52">
        <v>13</v>
      </c>
      <c r="B27" s="173"/>
      <c r="C27" s="54"/>
      <c r="D27" s="97">
        <v>1</v>
      </c>
      <c r="E27" s="93">
        <v>2</v>
      </c>
      <c r="F27" s="56">
        <v>3</v>
      </c>
      <c r="G27" s="55">
        <v>2</v>
      </c>
      <c r="H27" s="56">
        <v>1</v>
      </c>
      <c r="I27" s="57">
        <v>0</v>
      </c>
      <c r="J27" s="58">
        <v>1</v>
      </c>
      <c r="K27" s="55">
        <v>1</v>
      </c>
      <c r="L27" s="56">
        <v>1</v>
      </c>
      <c r="M27" s="159" t="s">
        <v>149</v>
      </c>
      <c r="N27" s="27">
        <f t="shared" si="2"/>
        <v>11</v>
      </c>
      <c r="O27" s="28" t="str">
        <f t="shared" si="3"/>
        <v>"4"</v>
      </c>
      <c r="P27" s="29" t="str">
        <f t="shared" si="4"/>
        <v/>
      </c>
      <c r="Q27" s="30" t="str">
        <f t="shared" si="5"/>
        <v/>
      </c>
    </row>
    <row r="28" spans="1:17" ht="15.75" thickBot="1" x14ac:dyDescent="0.3">
      <c r="A28" s="52">
        <v>14</v>
      </c>
      <c r="B28" s="173"/>
      <c r="C28" s="54"/>
      <c r="D28" s="97">
        <v>1</v>
      </c>
      <c r="E28" s="93">
        <v>1</v>
      </c>
      <c r="F28" s="56">
        <v>2</v>
      </c>
      <c r="G28" s="55">
        <v>1</v>
      </c>
      <c r="H28" s="56">
        <v>1</v>
      </c>
      <c r="I28" s="57">
        <v>0</v>
      </c>
      <c r="J28" s="58">
        <v>1</v>
      </c>
      <c r="K28" s="55">
        <v>1</v>
      </c>
      <c r="L28" s="56">
        <v>0</v>
      </c>
      <c r="M28" s="159" t="s">
        <v>149</v>
      </c>
      <c r="N28" s="27">
        <f t="shared" si="2"/>
        <v>7</v>
      </c>
      <c r="O28" s="28" t="str">
        <f t="shared" si="3"/>
        <v>"3"</v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173"/>
      <c r="C29" s="61"/>
      <c r="D29" s="98">
        <v>1</v>
      </c>
      <c r="E29" s="94">
        <v>1</v>
      </c>
      <c r="F29" s="63">
        <v>2</v>
      </c>
      <c r="G29" s="62">
        <v>2</v>
      </c>
      <c r="H29" s="63">
        <v>1</v>
      </c>
      <c r="I29" s="64">
        <v>1</v>
      </c>
      <c r="J29" s="65">
        <v>1</v>
      </c>
      <c r="K29" s="62">
        <v>1</v>
      </c>
      <c r="L29" s="63">
        <v>1</v>
      </c>
      <c r="M29" s="160" t="s">
        <v>149</v>
      </c>
      <c r="N29" s="31">
        <f t="shared" si="2"/>
        <v>10</v>
      </c>
      <c r="O29" s="32" t="str">
        <f t="shared" si="3"/>
        <v>"4"</v>
      </c>
      <c r="P29" s="33" t="str">
        <f t="shared" si="4"/>
        <v/>
      </c>
      <c r="Q29" s="34" t="str">
        <f t="shared" si="5"/>
        <v/>
      </c>
    </row>
    <row r="30" spans="1:17" ht="15.75" thickBot="1" x14ac:dyDescent="0.3">
      <c r="A30" s="66">
        <v>16</v>
      </c>
      <c r="B30" s="173"/>
      <c r="C30" s="47"/>
      <c r="D30" s="96">
        <v>1</v>
      </c>
      <c r="E30" s="95">
        <v>1</v>
      </c>
      <c r="F30" s="49">
        <v>2</v>
      </c>
      <c r="G30" s="48">
        <v>2</v>
      </c>
      <c r="H30" s="49">
        <v>1</v>
      </c>
      <c r="I30" s="50">
        <v>0</v>
      </c>
      <c r="J30" s="51">
        <v>1</v>
      </c>
      <c r="K30" s="48">
        <v>0</v>
      </c>
      <c r="L30" s="49">
        <v>0</v>
      </c>
      <c r="M30" s="161" t="s">
        <v>150</v>
      </c>
      <c r="N30" s="35">
        <f t="shared" si="2"/>
        <v>7</v>
      </c>
      <c r="O30" s="36" t="str">
        <f t="shared" si="3"/>
        <v>"3"</v>
      </c>
      <c r="P30" s="25" t="str">
        <f t="shared" si="4"/>
        <v/>
      </c>
      <c r="Q30" s="26" t="str">
        <f t="shared" si="5"/>
        <v/>
      </c>
    </row>
    <row r="31" spans="1:17" ht="15.75" thickBot="1" x14ac:dyDescent="0.3">
      <c r="A31" s="52">
        <v>17</v>
      </c>
      <c r="B31" s="173"/>
      <c r="C31" s="54"/>
      <c r="D31" s="97">
        <v>1</v>
      </c>
      <c r="E31" s="93">
        <v>2</v>
      </c>
      <c r="F31" s="56">
        <v>1</v>
      </c>
      <c r="G31" s="55">
        <v>1</v>
      </c>
      <c r="H31" s="56">
        <v>1</v>
      </c>
      <c r="I31" s="57">
        <v>1</v>
      </c>
      <c r="J31" s="58">
        <v>1</v>
      </c>
      <c r="K31" s="55">
        <v>1</v>
      </c>
      <c r="L31" s="56">
        <v>1</v>
      </c>
      <c r="M31" s="159" t="s">
        <v>149</v>
      </c>
      <c r="N31" s="27">
        <f t="shared" si="2"/>
        <v>9</v>
      </c>
      <c r="O31" s="28" t="str">
        <f t="shared" si="3"/>
        <v>"3"</v>
      </c>
      <c r="P31" s="29" t="str">
        <f t="shared" si="4"/>
        <v/>
      </c>
      <c r="Q31" s="30" t="str">
        <f t="shared" si="5"/>
        <v/>
      </c>
    </row>
    <row r="32" spans="1:17" ht="15.75" thickBot="1" x14ac:dyDescent="0.3">
      <c r="A32" s="52">
        <v>18</v>
      </c>
      <c r="B32" s="173"/>
      <c r="C32" s="54"/>
      <c r="D32" s="97">
        <v>1</v>
      </c>
      <c r="E32" s="93">
        <v>2</v>
      </c>
      <c r="F32" s="56">
        <v>2</v>
      </c>
      <c r="G32" s="55">
        <v>1</v>
      </c>
      <c r="H32" s="56">
        <v>1</v>
      </c>
      <c r="I32" s="57">
        <v>0</v>
      </c>
      <c r="J32" s="58">
        <v>1</v>
      </c>
      <c r="K32" s="55">
        <v>1</v>
      </c>
      <c r="L32" s="56">
        <v>0</v>
      </c>
      <c r="M32" s="159" t="s">
        <v>149</v>
      </c>
      <c r="N32" s="27">
        <f t="shared" si="2"/>
        <v>8</v>
      </c>
      <c r="O32" s="28" t="str">
        <f t="shared" si="3"/>
        <v>"3"</v>
      </c>
      <c r="P32" s="29" t="str">
        <f t="shared" si="4"/>
        <v/>
      </c>
      <c r="Q32" s="30" t="str">
        <f t="shared" si="5"/>
        <v/>
      </c>
    </row>
    <row r="33" spans="1:17" ht="15.75" thickBot="1" x14ac:dyDescent="0.3">
      <c r="A33" s="52">
        <v>19</v>
      </c>
      <c r="B33" s="173"/>
      <c r="C33" s="54"/>
      <c r="D33" s="97">
        <v>1</v>
      </c>
      <c r="E33" s="93">
        <v>1</v>
      </c>
      <c r="F33" s="56">
        <v>2</v>
      </c>
      <c r="G33" s="55">
        <v>1</v>
      </c>
      <c r="H33" s="56">
        <v>1</v>
      </c>
      <c r="I33" s="57">
        <v>1</v>
      </c>
      <c r="J33" s="58">
        <v>1</v>
      </c>
      <c r="K33" s="55">
        <v>1</v>
      </c>
      <c r="L33" s="56">
        <v>1</v>
      </c>
      <c r="M33" s="159" t="s">
        <v>149</v>
      </c>
      <c r="N33" s="27">
        <f t="shared" si="2"/>
        <v>9</v>
      </c>
      <c r="O33" s="28" t="str">
        <f t="shared" si="3"/>
        <v>"3"</v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173"/>
      <c r="C34" s="61"/>
      <c r="D34" s="98">
        <v>1</v>
      </c>
      <c r="E34" s="94">
        <v>1</v>
      </c>
      <c r="F34" s="63">
        <v>2</v>
      </c>
      <c r="G34" s="62">
        <v>2</v>
      </c>
      <c r="H34" s="63">
        <v>1</v>
      </c>
      <c r="I34" s="64">
        <v>0</v>
      </c>
      <c r="J34" s="65">
        <v>0</v>
      </c>
      <c r="K34" s="62">
        <v>1</v>
      </c>
      <c r="L34" s="63">
        <v>1</v>
      </c>
      <c r="M34" s="162" t="s">
        <v>149</v>
      </c>
      <c r="N34" s="37">
        <f t="shared" si="2"/>
        <v>8</v>
      </c>
      <c r="O34" s="38" t="str">
        <f t="shared" si="3"/>
        <v>"3"</v>
      </c>
      <c r="P34" s="33" t="str">
        <f t="shared" si="4"/>
        <v/>
      </c>
      <c r="Q34" s="34" t="str">
        <f t="shared" si="5"/>
        <v/>
      </c>
    </row>
    <row r="35" spans="1:17" ht="15.75" thickBot="1" x14ac:dyDescent="0.3">
      <c r="A35" s="45">
        <v>21</v>
      </c>
      <c r="B35" s="173"/>
      <c r="C35" s="47"/>
      <c r="D35" s="96">
        <v>1</v>
      </c>
      <c r="E35" s="95">
        <v>2</v>
      </c>
      <c r="F35" s="49">
        <v>3</v>
      </c>
      <c r="G35" s="48">
        <v>1</v>
      </c>
      <c r="H35" s="49">
        <v>1</v>
      </c>
      <c r="I35" s="50">
        <v>1</v>
      </c>
      <c r="J35" s="51">
        <v>1</v>
      </c>
      <c r="K35" s="48">
        <v>1</v>
      </c>
      <c r="L35" s="49">
        <v>1</v>
      </c>
      <c r="M35" s="158" t="s">
        <v>149</v>
      </c>
      <c r="N35" s="23">
        <f t="shared" si="2"/>
        <v>11</v>
      </c>
      <c r="O35" s="24" t="str">
        <f t="shared" si="3"/>
        <v>"4"</v>
      </c>
      <c r="P35" s="25" t="str">
        <f t="shared" si="4"/>
        <v/>
      </c>
      <c r="Q35" s="26" t="str">
        <f t="shared" si="5"/>
        <v/>
      </c>
    </row>
    <row r="36" spans="1:17" ht="15.75" thickBot="1" x14ac:dyDescent="0.3">
      <c r="A36" s="52">
        <v>22</v>
      </c>
      <c r="B36" s="173"/>
      <c r="C36" s="54"/>
      <c r="D36" s="97">
        <v>1</v>
      </c>
      <c r="E36" s="93">
        <v>2</v>
      </c>
      <c r="F36" s="56">
        <v>1</v>
      </c>
      <c r="G36" s="55">
        <v>2</v>
      </c>
      <c r="H36" s="56">
        <v>1</v>
      </c>
      <c r="I36" s="57">
        <v>0</v>
      </c>
      <c r="J36" s="58">
        <v>1</v>
      </c>
      <c r="K36" s="55">
        <v>0</v>
      </c>
      <c r="L36" s="56">
        <v>1</v>
      </c>
      <c r="M36" s="159" t="s">
        <v>149</v>
      </c>
      <c r="N36" s="27">
        <f t="shared" si="2"/>
        <v>8</v>
      </c>
      <c r="O36" s="28" t="str">
        <f t="shared" si="3"/>
        <v>"3"</v>
      </c>
      <c r="P36" s="29" t="str">
        <f t="shared" si="4"/>
        <v/>
      </c>
      <c r="Q36" s="30" t="str">
        <f t="shared" si="5"/>
        <v/>
      </c>
    </row>
    <row r="37" spans="1:17" ht="15.75" thickBot="1" x14ac:dyDescent="0.3">
      <c r="A37" s="52">
        <v>23</v>
      </c>
      <c r="B37" s="173"/>
      <c r="C37" s="54"/>
      <c r="D37" s="97">
        <v>1</v>
      </c>
      <c r="E37" s="93">
        <v>2</v>
      </c>
      <c r="F37" s="56">
        <v>2</v>
      </c>
      <c r="G37" s="55">
        <v>1</v>
      </c>
      <c r="H37" s="56">
        <v>0</v>
      </c>
      <c r="I37" s="57">
        <v>0</v>
      </c>
      <c r="J37" s="58">
        <v>0</v>
      </c>
      <c r="K37" s="55">
        <v>1</v>
      </c>
      <c r="L37" s="56">
        <v>1</v>
      </c>
      <c r="M37" s="159" t="s">
        <v>149</v>
      </c>
      <c r="N37" s="27">
        <f t="shared" si="2"/>
        <v>7</v>
      </c>
      <c r="O37" s="28" t="str">
        <f t="shared" si="3"/>
        <v>"3"</v>
      </c>
      <c r="P37" s="29" t="str">
        <f t="shared" si="4"/>
        <v/>
      </c>
      <c r="Q37" s="30" t="str">
        <f t="shared" si="5"/>
        <v/>
      </c>
    </row>
    <row r="38" spans="1:17" ht="15.75" thickBot="1" x14ac:dyDescent="0.3">
      <c r="A38" s="52">
        <v>24</v>
      </c>
      <c r="B38" s="173"/>
      <c r="C38" s="54"/>
      <c r="D38" s="97">
        <v>1</v>
      </c>
      <c r="E38" s="93">
        <v>2</v>
      </c>
      <c r="F38" s="56">
        <v>1</v>
      </c>
      <c r="G38" s="55">
        <v>2</v>
      </c>
      <c r="H38" s="56">
        <v>0</v>
      </c>
      <c r="I38" s="57">
        <v>1</v>
      </c>
      <c r="J38" s="58">
        <v>1</v>
      </c>
      <c r="K38" s="55">
        <v>1</v>
      </c>
      <c r="L38" s="56">
        <v>1</v>
      </c>
      <c r="M38" s="159" t="s">
        <v>149</v>
      </c>
      <c r="N38" s="27">
        <f t="shared" si="2"/>
        <v>9</v>
      </c>
      <c r="O38" s="28" t="str">
        <f t="shared" si="3"/>
        <v>"3"</v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173"/>
      <c r="C39" s="61"/>
      <c r="D39" s="98">
        <v>1</v>
      </c>
      <c r="E39" s="94">
        <v>2</v>
      </c>
      <c r="F39" s="63">
        <v>3</v>
      </c>
      <c r="G39" s="62">
        <v>2</v>
      </c>
      <c r="H39" s="63">
        <v>1</v>
      </c>
      <c r="I39" s="64">
        <v>0</v>
      </c>
      <c r="J39" s="65">
        <v>1</v>
      </c>
      <c r="K39" s="62">
        <v>1</v>
      </c>
      <c r="L39" s="63">
        <v>1</v>
      </c>
      <c r="M39" s="160" t="s">
        <v>149</v>
      </c>
      <c r="N39" s="31">
        <f t="shared" si="2"/>
        <v>11</v>
      </c>
      <c r="O39" s="32" t="str">
        <f t="shared" si="3"/>
        <v>"4"</v>
      </c>
      <c r="P39" s="33" t="str">
        <f t="shared" si="4"/>
        <v/>
      </c>
      <c r="Q39" s="34" t="str">
        <f t="shared" si="5"/>
        <v/>
      </c>
    </row>
    <row r="40" spans="1:17" ht="45.75" thickBot="1" x14ac:dyDescent="0.3">
      <c r="A40" s="45">
        <v>26</v>
      </c>
      <c r="B40" s="173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ref="Q40:Q54" si="6">IF(P40="","",IF(P40="нет",0,1))</f>
        <v/>
      </c>
    </row>
    <row r="41" spans="1:17" x14ac:dyDescent="0.25">
      <c r="A41" s="52">
        <v>27</v>
      </c>
      <c r="B41" s="174"/>
      <c r="C41" s="54"/>
      <c r="D41" s="97">
        <v>1</v>
      </c>
      <c r="E41" s="93">
        <v>2</v>
      </c>
      <c r="F41" s="56">
        <v>2</v>
      </c>
      <c r="G41" s="55">
        <v>0</v>
      </c>
      <c r="H41" s="56">
        <v>1</v>
      </c>
      <c r="I41" s="57">
        <v>0</v>
      </c>
      <c r="J41" s="58">
        <v>0</v>
      </c>
      <c r="K41" s="55">
        <v>1</v>
      </c>
      <c r="L41" s="56">
        <v>1</v>
      </c>
      <c r="M41" s="159" t="s">
        <v>149</v>
      </c>
      <c r="N41" s="27">
        <f t="shared" si="2"/>
        <v>7</v>
      </c>
      <c r="O41" s="28" t="str">
        <f t="shared" si="3"/>
        <v>"3"</v>
      </c>
      <c r="P41" s="29" t="str">
        <f t="shared" si="4"/>
        <v/>
      </c>
      <c r="Q41" s="30" t="str">
        <f t="shared" si="6"/>
        <v/>
      </c>
    </row>
    <row r="42" spans="1:17" ht="15.75" thickBot="1" x14ac:dyDescent="0.3">
      <c r="A42" s="52">
        <v>28</v>
      </c>
      <c r="B42" s="173"/>
      <c r="C42" s="54"/>
      <c r="D42" s="97">
        <v>1</v>
      </c>
      <c r="E42" s="93">
        <v>2</v>
      </c>
      <c r="F42" s="56">
        <v>2</v>
      </c>
      <c r="G42" s="55">
        <v>2</v>
      </c>
      <c r="H42" s="56">
        <v>1</v>
      </c>
      <c r="I42" s="57">
        <v>0</v>
      </c>
      <c r="J42" s="58">
        <v>1</v>
      </c>
      <c r="K42" s="55">
        <v>1</v>
      </c>
      <c r="L42" s="56">
        <v>1</v>
      </c>
      <c r="M42" s="159" t="s">
        <v>149</v>
      </c>
      <c r="N42" s="27">
        <f t="shared" si="2"/>
        <v>10</v>
      </c>
      <c r="O42" s="28" t="str">
        <f t="shared" si="3"/>
        <v>"4"</v>
      </c>
      <c r="P42" s="29" t="str">
        <f t="shared" si="4"/>
        <v/>
      </c>
      <c r="Q42" s="30" t="str">
        <f t="shared" si="6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6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6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6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6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6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6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6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6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6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6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6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6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B+IzYj2QMEBQZA5PfFQxeGZawjExJFFF8o57qKHKlOUO0P/rnfxMXSRQdZTaBEB0T6TmqrTcVoxq2j3kUPfBFw==" saltValue="TJED7AyWnVY5LbqqycUQKA==" spinCount="100000" sheet="1" objects="1" scenarios="1" formatRows="0"/>
  <conditionalFormatting sqref="D6 E5 K1 N1">
    <cfRule type="containsBlanks" dxfId="99" priority="8" stopIfTrue="1">
      <formula>LEN(TRIM(D1))=0</formula>
    </cfRule>
  </conditionalFormatting>
  <conditionalFormatting sqref="C15:C54">
    <cfRule type="expression" dxfId="98" priority="218">
      <formula>AND(SUM($D15:$L15)&lt;&gt;0,$C15="")</formula>
    </cfRule>
  </conditionalFormatting>
  <conditionalFormatting sqref="D15:M54">
    <cfRule type="expression" dxfId="97" priority="220" stopIfTrue="1">
      <formula>AND(SUM($D15)=0,COUNTA($E15:$L15)&gt;0)</formula>
    </cfRule>
  </conditionalFormatting>
  <conditionalFormatting sqref="M15:M54">
    <cfRule type="expression" dxfId="96" priority="2">
      <formula>AND($M15="",SUM($D15)&gt;0)</formula>
    </cfRule>
  </conditionalFormatting>
  <conditionalFormatting sqref="E15:L54">
    <cfRule type="expression" dxfId="95" priority="1">
      <formula>AND($M15="менее 50",E15&gt;0)</formula>
    </cfRule>
  </conditionalFormatting>
  <dataValidations count="6"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allowBlank="1" showInputMessage="1" showErrorMessage="1" prompt="Укажите наименование образовательной организации, например, СОШ №3" sqref="N1"/>
    <dataValidation allowBlank="1" showInputMessage="1" prompt="Укажите класс с литерой (если есть)" sqref="K1"/>
    <dataValidation type="whole" allowBlank="1" showInputMessage="1" showErrorMessage="1" sqref="E15:L54">
      <formula1>0</formula1>
      <formula2>E$11</formula2>
    </dataValidation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RePqBbKAamI+RGVcW5LT1PnB0l6ZCtk+iZum1Kh1Jy+rpYKksyu72nJyXGgAK7SlFX0Wd2B1F/qQFuZvTEWlsQ==" saltValue="McxHdg0G2zqN8WdyLyZrvA==" spinCount="100000" sheet="1" objects="1" scenarios="1" formatRows="0"/>
  <conditionalFormatting sqref="D6 E5 K1 N1">
    <cfRule type="containsBlanks" dxfId="9" priority="3" stopIfTrue="1">
      <formula>LEN(TRIM(D1))=0</formula>
    </cfRule>
  </conditionalFormatting>
  <conditionalFormatting sqref="C15:C54">
    <cfRule type="expression" dxfId="8" priority="4">
      <formula>AND(SUM($D15:$L15)&lt;&gt;0,$C15="")</formula>
    </cfRule>
  </conditionalFormatting>
  <conditionalFormatting sqref="D15:M54">
    <cfRule type="expression" dxfId="7" priority="5" stopIfTrue="1">
      <formula>AND(SUM($D15)=0,COUNTA($E15:$L15)&gt;0)</formula>
    </cfRule>
  </conditionalFormatting>
  <conditionalFormatting sqref="M15:M54">
    <cfRule type="expression" dxfId="6" priority="2">
      <formula>AND($M15="",SUM($D15)&gt;0)</formula>
    </cfRule>
  </conditionalFormatting>
  <conditionalFormatting sqref="E15:L54">
    <cfRule type="expression" dxfId="5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60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gyNrA3rHi+9NymQOAaNxrZR5bseKU+aKxycxAbsNncOHXAjVSwbXO81MCkT/p+1J3O3LoIXmFP9df0lSXabNkw==" saltValue="8t7jsoUbUR7BdBegYSZtXw==" spinCount="100000" sheet="1" objects="1" scenarios="1" formatRows="0"/>
  <conditionalFormatting sqref="D6 E5 K1 N1">
    <cfRule type="containsBlanks" dxfId="4" priority="3" stopIfTrue="1">
      <formula>LEN(TRIM(D1))=0</formula>
    </cfRule>
  </conditionalFormatting>
  <conditionalFormatting sqref="C15:C54">
    <cfRule type="expression" dxfId="3" priority="4">
      <formula>AND(SUM($D15:$L15)&lt;&gt;0,$C15="")</formula>
    </cfRule>
  </conditionalFormatting>
  <conditionalFormatting sqref="D15:M54">
    <cfRule type="expression" dxfId="2" priority="5" stopIfTrue="1">
      <formula>AND(SUM($D15)=0,COUNTA($E15:$L15)&gt;0)</formula>
    </cfRule>
  </conditionalFormatting>
  <conditionalFormatting sqref="M15:M54">
    <cfRule type="expression" dxfId="1" priority="2">
      <formula>AND($M15="",SUM($D15)&gt;0)</formula>
    </cfRule>
  </conditionalFormatting>
  <conditionalFormatting sqref="E15:L54">
    <cfRule type="expression" dxfId="0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Q60"/>
  <sheetViews>
    <sheetView tabSelected="1" view="pageBreakPreview" topLeftCell="A29" zoomScale="90" zoomScaleNormal="100" zoomScaleSheetLayoutView="90" workbookViewId="0">
      <selection activeCell="B42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ht="30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 t="s">
        <v>148</v>
      </c>
      <c r="L1" s="40" t="s">
        <v>16</v>
      </c>
      <c r="M1" s="40"/>
      <c r="N1" s="99" t="s">
        <v>146</v>
      </c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 t="s">
        <v>147</v>
      </c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 t="s">
        <v>24</v>
      </c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>
        <f>IF(COUNTIF($D$15:$D$54,"&gt;0")=0,"",SUMIFS(E$15:E$54,$D$15:$D$54,"&gt;0")/COUNTIF($D$15:$D$54,"&gt;0"))</f>
        <v>1.44</v>
      </c>
      <c r="F12" s="106">
        <f t="shared" ref="F12:L12" si="0">IF(COUNTIF($D$15:$D$54,"&gt;0")=0,"",SUMIFS(F$15:F$54,$D$15:$D$54,"&gt;0")/COUNTIF($D$15:$D$54,"&gt;0"))</f>
        <v>1.56</v>
      </c>
      <c r="G12" s="106">
        <f t="shared" si="0"/>
        <v>1.28</v>
      </c>
      <c r="H12" s="106">
        <f t="shared" si="0"/>
        <v>0.72</v>
      </c>
      <c r="I12" s="106">
        <f t="shared" si="0"/>
        <v>0.52</v>
      </c>
      <c r="J12" s="106">
        <f t="shared" si="0"/>
        <v>0.68</v>
      </c>
      <c r="K12" s="106">
        <f t="shared" si="0"/>
        <v>0.64</v>
      </c>
      <c r="L12" s="106">
        <f t="shared" si="0"/>
        <v>0.68</v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>
        <f>IF(COUNTIF($D$15:$D$54,"&gt;0")=0,"",E12/E11)</f>
        <v>0.72</v>
      </c>
      <c r="F13" s="107">
        <f t="shared" ref="F13:L13" si="1">IF(COUNTIF($D$15:$D$54,"&gt;0")=0,"",COUNTIF(F$15:F$54,"&gt;0")/COUNTIF($D$15:$D$54,"&gt;0"))</f>
        <v>0.88</v>
      </c>
      <c r="G13" s="107">
        <f t="shared" si="1"/>
        <v>0.8</v>
      </c>
      <c r="H13" s="107">
        <f t="shared" si="1"/>
        <v>0.72</v>
      </c>
      <c r="I13" s="107">
        <f t="shared" si="1"/>
        <v>0.52</v>
      </c>
      <c r="J13" s="107">
        <f t="shared" si="1"/>
        <v>0.68</v>
      </c>
      <c r="K13" s="107">
        <f t="shared" si="1"/>
        <v>0.64</v>
      </c>
      <c r="L13" s="107">
        <f t="shared" si="1"/>
        <v>0.68</v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ht="15.75" thickBot="1" x14ac:dyDescent="0.3">
      <c r="A15" s="45">
        <v>1</v>
      </c>
      <c r="B15" s="175"/>
      <c r="C15" s="47"/>
      <c r="D15" s="96">
        <v>1</v>
      </c>
      <c r="E15" s="95">
        <v>0</v>
      </c>
      <c r="F15" s="49">
        <v>0</v>
      </c>
      <c r="G15" s="48">
        <v>0</v>
      </c>
      <c r="H15" s="49">
        <v>1</v>
      </c>
      <c r="I15" s="50">
        <v>1</v>
      </c>
      <c r="J15" s="51">
        <v>1</v>
      </c>
      <c r="K15" s="48">
        <v>1</v>
      </c>
      <c r="L15" s="49">
        <v>1</v>
      </c>
      <c r="M15" s="158" t="s">
        <v>149</v>
      </c>
      <c r="N15" s="23">
        <f t="shared" ref="N15:N54" si="2">IF(SUM(D15)&gt;0,SUM(E15:L15),"")</f>
        <v>5</v>
      </c>
      <c r="O15" s="24" t="str">
        <f>IF(SUM(D15)&gt;0,IF(M15="менее 50",$O$10,IF(M15="50-70",IF(N15&gt;=$N$9,$O$9,$O$10),IF(M15="более 70",IF(N15&gt;=$N$7,$O$7,IF(N15&gt;=$N$8,$O$8,IF(N15&gt;=$N$9,$O$9,$O$10))),""))),"")</f>
        <v>"2"</v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ht="15.75" thickBot="1" x14ac:dyDescent="0.3">
      <c r="A16" s="52">
        <v>2</v>
      </c>
      <c r="B16" s="176"/>
      <c r="C16" s="54"/>
      <c r="D16" s="97">
        <v>1</v>
      </c>
      <c r="E16" s="93">
        <v>1</v>
      </c>
      <c r="F16" s="56">
        <v>2</v>
      </c>
      <c r="G16" s="55">
        <v>2</v>
      </c>
      <c r="H16" s="56">
        <v>0</v>
      </c>
      <c r="I16" s="57">
        <v>0</v>
      </c>
      <c r="J16" s="58">
        <v>0</v>
      </c>
      <c r="K16" s="55">
        <v>1</v>
      </c>
      <c r="L16" s="56">
        <v>1</v>
      </c>
      <c r="M16" s="159" t="s">
        <v>149</v>
      </c>
      <c r="N16" s="27">
        <f t="shared" si="2"/>
        <v>7</v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>"3"</v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ht="15.75" thickBot="1" x14ac:dyDescent="0.3">
      <c r="A17" s="52">
        <v>3</v>
      </c>
      <c r="B17" s="177"/>
      <c r="C17" s="54"/>
      <c r="D17" s="97">
        <v>1</v>
      </c>
      <c r="E17" s="93">
        <v>0</v>
      </c>
      <c r="F17" s="56">
        <v>1</v>
      </c>
      <c r="G17" s="55">
        <v>0</v>
      </c>
      <c r="H17" s="56">
        <v>0</v>
      </c>
      <c r="I17" s="57">
        <v>0</v>
      </c>
      <c r="J17" s="58">
        <v>0</v>
      </c>
      <c r="K17" s="55">
        <v>0</v>
      </c>
      <c r="L17" s="56">
        <v>0</v>
      </c>
      <c r="M17" s="159" t="s">
        <v>150</v>
      </c>
      <c r="N17" s="27">
        <f t="shared" si="2"/>
        <v>1</v>
      </c>
      <c r="O17" s="28" t="str">
        <f t="shared" si="3"/>
        <v>"2"</v>
      </c>
      <c r="P17" s="29" t="str">
        <f t="shared" si="4"/>
        <v/>
      </c>
      <c r="Q17" s="30" t="str">
        <f t="shared" si="5"/>
        <v/>
      </c>
    </row>
    <row r="18" spans="1:17" ht="15.75" thickBot="1" x14ac:dyDescent="0.3">
      <c r="A18" s="52">
        <v>4</v>
      </c>
      <c r="B18" s="177"/>
      <c r="C18" s="54"/>
      <c r="D18" s="97">
        <v>1</v>
      </c>
      <c r="E18" s="93">
        <v>2</v>
      </c>
      <c r="F18" s="56">
        <v>2</v>
      </c>
      <c r="G18" s="55">
        <v>1</v>
      </c>
      <c r="H18" s="56">
        <v>1</v>
      </c>
      <c r="I18" s="57">
        <v>1</v>
      </c>
      <c r="J18" s="58">
        <v>0</v>
      </c>
      <c r="K18" s="55">
        <v>0</v>
      </c>
      <c r="L18" s="56">
        <v>1</v>
      </c>
      <c r="M18" s="159" t="s">
        <v>149</v>
      </c>
      <c r="N18" s="27">
        <f t="shared" si="2"/>
        <v>8</v>
      </c>
      <c r="O18" s="28" t="str">
        <f t="shared" si="3"/>
        <v>"3"</v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177"/>
      <c r="C19" s="61"/>
      <c r="D19" s="98">
        <v>1</v>
      </c>
      <c r="E19" s="94">
        <v>2</v>
      </c>
      <c r="F19" s="63">
        <v>2</v>
      </c>
      <c r="G19" s="62">
        <v>1</v>
      </c>
      <c r="H19" s="63">
        <v>1</v>
      </c>
      <c r="I19" s="64">
        <v>0</v>
      </c>
      <c r="J19" s="65">
        <v>1</v>
      </c>
      <c r="K19" s="62">
        <v>0</v>
      </c>
      <c r="L19" s="63">
        <v>0</v>
      </c>
      <c r="M19" s="160" t="s">
        <v>149</v>
      </c>
      <c r="N19" s="31">
        <f t="shared" si="2"/>
        <v>7</v>
      </c>
      <c r="O19" s="32" t="str">
        <f t="shared" si="3"/>
        <v>"3"</v>
      </c>
      <c r="P19" s="33" t="str">
        <f t="shared" si="4"/>
        <v/>
      </c>
      <c r="Q19" s="34" t="str">
        <f t="shared" si="5"/>
        <v/>
      </c>
    </row>
    <row r="20" spans="1:17" ht="15.75" thickBot="1" x14ac:dyDescent="0.3">
      <c r="A20" s="66">
        <v>6</v>
      </c>
      <c r="B20" s="177"/>
      <c r="C20" s="47"/>
      <c r="D20" s="96">
        <v>1</v>
      </c>
      <c r="E20" s="95">
        <v>0</v>
      </c>
      <c r="F20" s="49">
        <v>0</v>
      </c>
      <c r="G20" s="48">
        <v>0</v>
      </c>
      <c r="H20" s="49">
        <v>1</v>
      </c>
      <c r="I20" s="50">
        <v>1</v>
      </c>
      <c r="J20" s="51">
        <v>1</v>
      </c>
      <c r="K20" s="48">
        <v>1</v>
      </c>
      <c r="L20" s="49">
        <v>1</v>
      </c>
      <c r="M20" s="161" t="s">
        <v>149</v>
      </c>
      <c r="N20" s="35">
        <f t="shared" si="2"/>
        <v>5</v>
      </c>
      <c r="O20" s="36" t="str">
        <f t="shared" si="3"/>
        <v>"2"</v>
      </c>
      <c r="P20" s="25" t="str">
        <f t="shared" si="4"/>
        <v/>
      </c>
      <c r="Q20" s="26" t="str">
        <f t="shared" si="5"/>
        <v/>
      </c>
    </row>
    <row r="21" spans="1:17" ht="15.75" thickBot="1" x14ac:dyDescent="0.3">
      <c r="A21" s="52">
        <v>7</v>
      </c>
      <c r="B21" s="177"/>
      <c r="C21" s="54"/>
      <c r="D21" s="97">
        <v>1</v>
      </c>
      <c r="E21" s="93">
        <v>2</v>
      </c>
      <c r="F21" s="56">
        <v>2</v>
      </c>
      <c r="G21" s="55">
        <v>2</v>
      </c>
      <c r="H21" s="56">
        <v>1</v>
      </c>
      <c r="I21" s="57">
        <v>1</v>
      </c>
      <c r="J21" s="58">
        <v>1</v>
      </c>
      <c r="K21" s="55">
        <v>1</v>
      </c>
      <c r="L21" s="56">
        <v>0</v>
      </c>
      <c r="M21" s="159" t="s">
        <v>149</v>
      </c>
      <c r="N21" s="27">
        <f t="shared" si="2"/>
        <v>10</v>
      </c>
      <c r="O21" s="28" t="str">
        <f t="shared" si="3"/>
        <v>"4"</v>
      </c>
      <c r="P21" s="29" t="str">
        <f t="shared" si="4"/>
        <v/>
      </c>
      <c r="Q21" s="30" t="str">
        <f t="shared" si="5"/>
        <v/>
      </c>
    </row>
    <row r="22" spans="1:17" ht="15.75" thickBot="1" x14ac:dyDescent="0.3">
      <c r="A22" s="52">
        <v>8</v>
      </c>
      <c r="B22" s="177"/>
      <c r="C22" s="54"/>
      <c r="D22" s="97">
        <v>1</v>
      </c>
      <c r="E22" s="93">
        <v>0</v>
      </c>
      <c r="F22" s="56">
        <v>0</v>
      </c>
      <c r="G22" s="55">
        <v>0</v>
      </c>
      <c r="H22" s="56">
        <v>0</v>
      </c>
      <c r="I22" s="57">
        <v>0</v>
      </c>
      <c r="J22" s="58">
        <v>0</v>
      </c>
      <c r="K22" s="55">
        <v>0</v>
      </c>
      <c r="L22" s="56">
        <v>0</v>
      </c>
      <c r="M22" s="159" t="s">
        <v>151</v>
      </c>
      <c r="N22" s="27">
        <f t="shared" si="2"/>
        <v>0</v>
      </c>
      <c r="O22" s="28" t="str">
        <f t="shared" si="3"/>
        <v>"2"</v>
      </c>
      <c r="P22" s="29" t="str">
        <f t="shared" si="4"/>
        <v/>
      </c>
      <c r="Q22" s="30" t="str">
        <f t="shared" si="5"/>
        <v/>
      </c>
    </row>
    <row r="23" spans="1:17" ht="15.75" thickBot="1" x14ac:dyDescent="0.3">
      <c r="A23" s="52">
        <v>9</v>
      </c>
      <c r="B23" s="177"/>
      <c r="C23" s="54"/>
      <c r="D23" s="97">
        <v>1</v>
      </c>
      <c r="E23" s="93">
        <v>2</v>
      </c>
      <c r="F23" s="56">
        <v>2</v>
      </c>
      <c r="G23" s="55">
        <v>1</v>
      </c>
      <c r="H23" s="56">
        <v>1</v>
      </c>
      <c r="I23" s="57">
        <v>0</v>
      </c>
      <c r="J23" s="58">
        <v>0</v>
      </c>
      <c r="K23" s="55">
        <v>1</v>
      </c>
      <c r="L23" s="56">
        <v>0</v>
      </c>
      <c r="M23" s="159" t="s">
        <v>149</v>
      </c>
      <c r="N23" s="27">
        <f t="shared" si="2"/>
        <v>7</v>
      </c>
      <c r="O23" s="28" t="str">
        <f t="shared" si="3"/>
        <v>"3"</v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177"/>
      <c r="C24" s="61"/>
      <c r="D24" s="98">
        <v>1</v>
      </c>
      <c r="E24" s="94">
        <v>1</v>
      </c>
      <c r="F24" s="63">
        <v>1</v>
      </c>
      <c r="G24" s="62">
        <v>1</v>
      </c>
      <c r="H24" s="63">
        <v>1</v>
      </c>
      <c r="I24" s="64">
        <v>0</v>
      </c>
      <c r="J24" s="65">
        <v>1</v>
      </c>
      <c r="K24" s="62">
        <v>1</v>
      </c>
      <c r="L24" s="63">
        <v>1</v>
      </c>
      <c r="M24" s="162" t="s">
        <v>149</v>
      </c>
      <c r="N24" s="37">
        <f t="shared" si="2"/>
        <v>7</v>
      </c>
      <c r="O24" s="38" t="str">
        <f t="shared" si="3"/>
        <v>"3"</v>
      </c>
      <c r="P24" s="33" t="str">
        <f t="shared" si="4"/>
        <v/>
      </c>
      <c r="Q24" s="34" t="str">
        <f t="shared" si="5"/>
        <v/>
      </c>
    </row>
    <row r="25" spans="1:17" ht="15.75" thickBot="1" x14ac:dyDescent="0.3">
      <c r="A25" s="45">
        <v>11</v>
      </c>
      <c r="B25" s="177"/>
      <c r="C25" s="47"/>
      <c r="D25" s="96">
        <v>1</v>
      </c>
      <c r="E25" s="95">
        <v>1</v>
      </c>
      <c r="F25" s="49">
        <v>1</v>
      </c>
      <c r="G25" s="48">
        <v>2</v>
      </c>
      <c r="H25" s="49">
        <v>1</v>
      </c>
      <c r="I25" s="50">
        <v>1</v>
      </c>
      <c r="J25" s="51">
        <v>1</v>
      </c>
      <c r="K25" s="48">
        <v>1</v>
      </c>
      <c r="L25" s="49">
        <v>1</v>
      </c>
      <c r="M25" s="158" t="s">
        <v>149</v>
      </c>
      <c r="N25" s="23">
        <f t="shared" si="2"/>
        <v>9</v>
      </c>
      <c r="O25" s="24" t="str">
        <f t="shared" si="3"/>
        <v>"3"</v>
      </c>
      <c r="P25" s="25" t="str">
        <f t="shared" si="4"/>
        <v/>
      </c>
      <c r="Q25" s="26" t="str">
        <f t="shared" si="5"/>
        <v/>
      </c>
    </row>
    <row r="26" spans="1:17" ht="45.75" thickBot="1" x14ac:dyDescent="0.3">
      <c r="A26" s="52">
        <v>12</v>
      </c>
      <c r="B26" s="177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ht="15.75" thickBot="1" x14ac:dyDescent="0.3">
      <c r="A27" s="52">
        <v>13</v>
      </c>
      <c r="B27" s="177"/>
      <c r="C27" s="54"/>
      <c r="D27" s="97">
        <v>1</v>
      </c>
      <c r="E27" s="93">
        <v>2</v>
      </c>
      <c r="F27" s="56">
        <v>3</v>
      </c>
      <c r="G27" s="55">
        <v>2</v>
      </c>
      <c r="H27" s="56">
        <v>1</v>
      </c>
      <c r="I27" s="57">
        <v>1</v>
      </c>
      <c r="J27" s="58">
        <v>1</v>
      </c>
      <c r="K27" s="55">
        <v>1</v>
      </c>
      <c r="L27" s="56">
        <v>1</v>
      </c>
      <c r="M27" s="159" t="s">
        <v>149</v>
      </c>
      <c r="N27" s="27">
        <f t="shared" si="2"/>
        <v>12</v>
      </c>
      <c r="O27" s="28" t="str">
        <f t="shared" si="3"/>
        <v>"5"</v>
      </c>
      <c r="P27" s="29" t="str">
        <f t="shared" si="4"/>
        <v/>
      </c>
      <c r="Q27" s="30" t="str">
        <f t="shared" si="5"/>
        <v/>
      </c>
    </row>
    <row r="28" spans="1:17" ht="15.75" thickBot="1" x14ac:dyDescent="0.3">
      <c r="A28" s="52">
        <v>14</v>
      </c>
      <c r="B28" s="177"/>
      <c r="C28" s="54"/>
      <c r="D28" s="97">
        <v>1</v>
      </c>
      <c r="E28" s="93">
        <v>1</v>
      </c>
      <c r="F28" s="56">
        <v>1</v>
      </c>
      <c r="G28" s="55">
        <v>1</v>
      </c>
      <c r="H28" s="56">
        <v>1</v>
      </c>
      <c r="I28" s="57">
        <v>0</v>
      </c>
      <c r="J28" s="58">
        <v>1</v>
      </c>
      <c r="K28" s="55">
        <v>0</v>
      </c>
      <c r="L28" s="56">
        <v>0</v>
      </c>
      <c r="M28" s="159" t="s">
        <v>149</v>
      </c>
      <c r="N28" s="27">
        <f t="shared" si="2"/>
        <v>5</v>
      </c>
      <c r="O28" s="28" t="str">
        <f t="shared" si="3"/>
        <v>"2"</v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177"/>
      <c r="C29" s="61"/>
      <c r="D29" s="98">
        <v>1</v>
      </c>
      <c r="E29" s="94">
        <v>1</v>
      </c>
      <c r="F29" s="63">
        <v>1</v>
      </c>
      <c r="G29" s="62">
        <v>2</v>
      </c>
      <c r="H29" s="63">
        <v>1</v>
      </c>
      <c r="I29" s="64">
        <v>0</v>
      </c>
      <c r="J29" s="65">
        <v>1</v>
      </c>
      <c r="K29" s="62">
        <v>0</v>
      </c>
      <c r="L29" s="63">
        <v>1</v>
      </c>
      <c r="M29" s="160" t="s">
        <v>149</v>
      </c>
      <c r="N29" s="31">
        <f t="shared" si="2"/>
        <v>7</v>
      </c>
      <c r="O29" s="32" t="str">
        <f t="shared" si="3"/>
        <v>"3"</v>
      </c>
      <c r="P29" s="33" t="str">
        <f t="shared" si="4"/>
        <v/>
      </c>
      <c r="Q29" s="34" t="str">
        <f t="shared" si="5"/>
        <v/>
      </c>
    </row>
    <row r="30" spans="1:17" ht="45.75" thickBot="1" x14ac:dyDescent="0.3">
      <c r="A30" s="66">
        <v>16</v>
      </c>
      <c r="B30" s="177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ht="15.75" thickBot="1" x14ac:dyDescent="0.3">
      <c r="A31" s="52">
        <v>17</v>
      </c>
      <c r="B31" s="177"/>
      <c r="C31" s="54"/>
      <c r="D31" s="97">
        <v>1</v>
      </c>
      <c r="E31" s="93">
        <v>1</v>
      </c>
      <c r="F31" s="56">
        <v>1</v>
      </c>
      <c r="G31" s="55">
        <v>2</v>
      </c>
      <c r="H31" s="56">
        <v>0</v>
      </c>
      <c r="I31" s="57">
        <v>0</v>
      </c>
      <c r="J31" s="58">
        <v>0</v>
      </c>
      <c r="K31" s="55">
        <v>0</v>
      </c>
      <c r="L31" s="56">
        <v>1</v>
      </c>
      <c r="M31" s="159" t="s">
        <v>149</v>
      </c>
      <c r="N31" s="27">
        <f t="shared" si="2"/>
        <v>5</v>
      </c>
      <c r="O31" s="28" t="str">
        <f t="shared" si="3"/>
        <v>"2"</v>
      </c>
      <c r="P31" s="29" t="str">
        <f t="shared" si="4"/>
        <v/>
      </c>
      <c r="Q31" s="30" t="str">
        <f t="shared" si="5"/>
        <v/>
      </c>
    </row>
    <row r="32" spans="1:17" ht="15.75" thickBot="1" x14ac:dyDescent="0.3">
      <c r="A32" s="52">
        <v>18</v>
      </c>
      <c r="B32" s="173"/>
      <c r="C32" s="54"/>
      <c r="D32" s="97">
        <v>1</v>
      </c>
      <c r="E32" s="93">
        <v>2</v>
      </c>
      <c r="F32" s="56">
        <v>2</v>
      </c>
      <c r="G32" s="55">
        <v>1</v>
      </c>
      <c r="H32" s="56">
        <v>1</v>
      </c>
      <c r="I32" s="57">
        <v>0</v>
      </c>
      <c r="J32" s="58">
        <v>1</v>
      </c>
      <c r="K32" s="55">
        <v>1</v>
      </c>
      <c r="L32" s="56">
        <v>1</v>
      </c>
      <c r="M32" s="159" t="s">
        <v>149</v>
      </c>
      <c r="N32" s="27">
        <f t="shared" si="2"/>
        <v>9</v>
      </c>
      <c r="O32" s="28" t="str">
        <f t="shared" si="3"/>
        <v>"3"</v>
      </c>
      <c r="P32" s="29" t="str">
        <f t="shared" si="4"/>
        <v/>
      </c>
      <c r="Q32" s="30" t="str">
        <f t="shared" si="5"/>
        <v/>
      </c>
    </row>
    <row r="33" spans="1:17" ht="15.75" thickBot="1" x14ac:dyDescent="0.3">
      <c r="A33" s="52">
        <v>19</v>
      </c>
      <c r="B33" s="173"/>
      <c r="C33" s="54"/>
      <c r="D33" s="97">
        <v>1</v>
      </c>
      <c r="E33" s="93">
        <v>2</v>
      </c>
      <c r="F33" s="56">
        <v>1</v>
      </c>
      <c r="G33" s="55">
        <v>1</v>
      </c>
      <c r="H33" s="56">
        <v>0</v>
      </c>
      <c r="I33" s="57">
        <v>1</v>
      </c>
      <c r="J33" s="58">
        <v>0</v>
      </c>
      <c r="K33" s="55">
        <v>1</v>
      </c>
      <c r="L33" s="56">
        <v>1</v>
      </c>
      <c r="M33" s="159" t="s">
        <v>149</v>
      </c>
      <c r="N33" s="27">
        <f t="shared" si="2"/>
        <v>7</v>
      </c>
      <c r="O33" s="28" t="str">
        <f t="shared" si="3"/>
        <v>"3"</v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177"/>
      <c r="C34" s="61"/>
      <c r="D34" s="98">
        <v>1</v>
      </c>
      <c r="E34" s="94">
        <v>2</v>
      </c>
      <c r="F34" s="63">
        <v>1</v>
      </c>
      <c r="G34" s="62">
        <v>2</v>
      </c>
      <c r="H34" s="63">
        <v>1</v>
      </c>
      <c r="I34" s="64">
        <v>1</v>
      </c>
      <c r="J34" s="65">
        <v>1</v>
      </c>
      <c r="K34" s="62">
        <v>1</v>
      </c>
      <c r="L34" s="63">
        <v>1</v>
      </c>
      <c r="M34" s="162" t="s">
        <v>149</v>
      </c>
      <c r="N34" s="37">
        <f t="shared" si="2"/>
        <v>10</v>
      </c>
      <c r="O34" s="38" t="str">
        <f t="shared" si="3"/>
        <v>"4"</v>
      </c>
      <c r="P34" s="33" t="str">
        <f t="shared" si="4"/>
        <v/>
      </c>
      <c r="Q34" s="34" t="str">
        <f t="shared" si="5"/>
        <v/>
      </c>
    </row>
    <row r="35" spans="1:17" ht="15.75" thickBot="1" x14ac:dyDescent="0.3">
      <c r="A35" s="45">
        <v>21</v>
      </c>
      <c r="B35" s="177"/>
      <c r="C35" s="47"/>
      <c r="D35" s="96">
        <v>1</v>
      </c>
      <c r="E35" s="95">
        <v>2</v>
      </c>
      <c r="F35" s="49">
        <v>3</v>
      </c>
      <c r="G35" s="48">
        <v>2</v>
      </c>
      <c r="H35" s="49">
        <v>0</v>
      </c>
      <c r="I35" s="50">
        <v>1</v>
      </c>
      <c r="J35" s="51">
        <v>1</v>
      </c>
      <c r="K35" s="48">
        <v>1</v>
      </c>
      <c r="L35" s="49">
        <v>1</v>
      </c>
      <c r="M35" s="158" t="s">
        <v>149</v>
      </c>
      <c r="N35" s="23">
        <f t="shared" si="2"/>
        <v>11</v>
      </c>
      <c r="O35" s="24" t="str">
        <f t="shared" si="3"/>
        <v>"4"</v>
      </c>
      <c r="P35" s="25" t="str">
        <f t="shared" si="4"/>
        <v/>
      </c>
      <c r="Q35" s="26" t="str">
        <f t="shared" si="5"/>
        <v/>
      </c>
    </row>
    <row r="36" spans="1:17" ht="15.75" thickBot="1" x14ac:dyDescent="0.3">
      <c r="A36" s="52">
        <v>22</v>
      </c>
      <c r="B36" s="177"/>
      <c r="C36" s="54"/>
      <c r="D36" s="97">
        <v>1</v>
      </c>
      <c r="E36" s="93">
        <v>2</v>
      </c>
      <c r="F36" s="56">
        <v>2</v>
      </c>
      <c r="G36" s="55">
        <v>2</v>
      </c>
      <c r="H36" s="56">
        <v>1</v>
      </c>
      <c r="I36" s="57">
        <v>0</v>
      </c>
      <c r="J36" s="58">
        <v>1</v>
      </c>
      <c r="K36" s="55">
        <v>0</v>
      </c>
      <c r="L36" s="56">
        <v>1</v>
      </c>
      <c r="M36" s="159" t="s">
        <v>149</v>
      </c>
      <c r="N36" s="27">
        <f t="shared" si="2"/>
        <v>9</v>
      </c>
      <c r="O36" s="28" t="str">
        <f t="shared" si="3"/>
        <v>"3"</v>
      </c>
      <c r="P36" s="29" t="str">
        <f t="shared" si="4"/>
        <v/>
      </c>
      <c r="Q36" s="30" t="str">
        <f t="shared" si="5"/>
        <v/>
      </c>
    </row>
    <row r="37" spans="1:17" ht="15.75" thickBot="1" x14ac:dyDescent="0.3">
      <c r="A37" s="52">
        <v>23</v>
      </c>
      <c r="B37" s="177"/>
      <c r="C37" s="54"/>
      <c r="D37" s="97">
        <v>1</v>
      </c>
      <c r="E37" s="93">
        <v>2</v>
      </c>
      <c r="F37" s="56">
        <v>3</v>
      </c>
      <c r="G37" s="55">
        <v>2</v>
      </c>
      <c r="H37" s="56">
        <v>1</v>
      </c>
      <c r="I37" s="57">
        <v>1</v>
      </c>
      <c r="J37" s="58">
        <v>1</v>
      </c>
      <c r="K37" s="55">
        <v>1</v>
      </c>
      <c r="L37" s="56">
        <v>0</v>
      </c>
      <c r="M37" s="159" t="s">
        <v>149</v>
      </c>
      <c r="N37" s="27">
        <f t="shared" si="2"/>
        <v>11</v>
      </c>
      <c r="O37" s="28" t="str">
        <f t="shared" si="3"/>
        <v>"4"</v>
      </c>
      <c r="P37" s="29" t="str">
        <f t="shared" si="4"/>
        <v/>
      </c>
      <c r="Q37" s="30" t="str">
        <f t="shared" si="5"/>
        <v/>
      </c>
    </row>
    <row r="38" spans="1:17" ht="15.75" thickBot="1" x14ac:dyDescent="0.3">
      <c r="A38" s="52">
        <v>24</v>
      </c>
      <c r="B38" s="177"/>
      <c r="C38" s="54"/>
      <c r="D38" s="97">
        <v>1</v>
      </c>
      <c r="E38" s="93">
        <v>2</v>
      </c>
      <c r="F38" s="56">
        <v>2</v>
      </c>
      <c r="G38" s="55">
        <v>1</v>
      </c>
      <c r="H38" s="56">
        <v>1</v>
      </c>
      <c r="I38" s="57">
        <v>0</v>
      </c>
      <c r="J38" s="58">
        <v>0</v>
      </c>
      <c r="K38" s="55">
        <v>0</v>
      </c>
      <c r="L38" s="56">
        <v>1</v>
      </c>
      <c r="M38" s="159" t="s">
        <v>149</v>
      </c>
      <c r="N38" s="27">
        <f t="shared" si="2"/>
        <v>7</v>
      </c>
      <c r="O38" s="28" t="str">
        <f t="shared" si="3"/>
        <v>"3"</v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177"/>
      <c r="C39" s="61"/>
      <c r="D39" s="98">
        <v>1</v>
      </c>
      <c r="E39" s="94">
        <v>2</v>
      </c>
      <c r="F39" s="63">
        <v>2</v>
      </c>
      <c r="G39" s="62">
        <v>2</v>
      </c>
      <c r="H39" s="63">
        <v>1</v>
      </c>
      <c r="I39" s="64">
        <v>1</v>
      </c>
      <c r="J39" s="65">
        <v>1</v>
      </c>
      <c r="K39" s="62">
        <v>1</v>
      </c>
      <c r="L39" s="63">
        <v>0</v>
      </c>
      <c r="M39" s="160" t="s">
        <v>149</v>
      </c>
      <c r="N39" s="31">
        <f t="shared" si="2"/>
        <v>10</v>
      </c>
      <c r="O39" s="32" t="str">
        <f t="shared" si="3"/>
        <v>"4"</v>
      </c>
      <c r="P39" s="33" t="str">
        <f t="shared" si="4"/>
        <v/>
      </c>
      <c r="Q39" s="34" t="str">
        <f t="shared" si="5"/>
        <v/>
      </c>
    </row>
    <row r="40" spans="1:17" ht="15.75" thickBot="1" x14ac:dyDescent="0.3">
      <c r="A40" s="45">
        <v>26</v>
      </c>
      <c r="B40" s="177"/>
      <c r="C40" s="47"/>
      <c r="D40" s="96">
        <v>1</v>
      </c>
      <c r="E40" s="95">
        <v>2</v>
      </c>
      <c r="F40" s="49">
        <v>2</v>
      </c>
      <c r="G40" s="48">
        <v>0</v>
      </c>
      <c r="H40" s="49">
        <v>0</v>
      </c>
      <c r="I40" s="50">
        <v>1</v>
      </c>
      <c r="J40" s="51">
        <v>1</v>
      </c>
      <c r="K40" s="48">
        <v>1</v>
      </c>
      <c r="L40" s="49">
        <v>1</v>
      </c>
      <c r="M40" s="158" t="s">
        <v>149</v>
      </c>
      <c r="N40" s="23">
        <f t="shared" si="2"/>
        <v>8</v>
      </c>
      <c r="O40" s="24" t="str">
        <f t="shared" si="3"/>
        <v>"3"</v>
      </c>
      <c r="P40" s="25" t="str">
        <f t="shared" si="4"/>
        <v/>
      </c>
      <c r="Q40" s="26" t="str">
        <f t="shared" si="5"/>
        <v/>
      </c>
    </row>
    <row r="41" spans="1:17" ht="45.75" thickBot="1" x14ac:dyDescent="0.3">
      <c r="A41" s="52">
        <v>27</v>
      </c>
      <c r="B41" s="177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ht="15.75" thickBot="1" x14ac:dyDescent="0.3">
      <c r="A42" s="52">
        <v>28</v>
      </c>
      <c r="B42" s="177"/>
      <c r="C42" s="54"/>
      <c r="D42" s="97">
        <v>1</v>
      </c>
      <c r="E42" s="93">
        <v>2</v>
      </c>
      <c r="F42" s="56">
        <v>2</v>
      </c>
      <c r="G42" s="55">
        <v>2</v>
      </c>
      <c r="H42" s="56">
        <v>1</v>
      </c>
      <c r="I42" s="57">
        <v>1</v>
      </c>
      <c r="J42" s="58">
        <v>1</v>
      </c>
      <c r="K42" s="55">
        <v>1</v>
      </c>
      <c r="L42" s="56">
        <v>1</v>
      </c>
      <c r="M42" s="159" t="s">
        <v>149</v>
      </c>
      <c r="N42" s="27">
        <f t="shared" si="2"/>
        <v>11</v>
      </c>
      <c r="O42" s="28" t="str">
        <f t="shared" si="3"/>
        <v>"4"</v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AxQIh0wWDmiJpaTpB1b1O63f168wvIvEkKljH3F9gieZtMn/ntTFI+3oLy/56qEsMjmULZ0pfDXvL5ReTYeZbA==" saltValue="7aJzdsgTjRaXHLQ9qzjDSQ==" spinCount="100000" sheet="1" objects="1" scenarios="1" formatRows="0"/>
  <conditionalFormatting sqref="D6 E5 K1 N1">
    <cfRule type="containsBlanks" dxfId="94" priority="3" stopIfTrue="1">
      <formula>LEN(TRIM(D1))=0</formula>
    </cfRule>
  </conditionalFormatting>
  <conditionalFormatting sqref="C15:C54">
    <cfRule type="expression" dxfId="93" priority="4">
      <formula>AND(SUM($D15:$L15)&lt;&gt;0,$C15="")</formula>
    </cfRule>
  </conditionalFormatting>
  <conditionalFormatting sqref="D15:M54">
    <cfRule type="expression" dxfId="92" priority="5" stopIfTrue="1">
      <formula>AND(SUM($D15)=0,COUNTA($E15:$L15)&gt;0)</formula>
    </cfRule>
  </conditionalFormatting>
  <conditionalFormatting sqref="M15:M54">
    <cfRule type="expression" dxfId="91" priority="2">
      <formula>AND($M15="",SUM($D15)&gt;0)</formula>
    </cfRule>
  </conditionalFormatting>
  <conditionalFormatting sqref="E15:L54">
    <cfRule type="expression" dxfId="90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rfCR3Wc9eCIQg7hHBGStqRUCY/JB990FPKZXCJGbV+Qerv/+faXvINLBc1g1DrWY9/7xFu0AtSW1kzJZHPXJ6g==" saltValue="aqsM9FJtHaGwGsRl0iYvoA==" spinCount="100000" sheet="1" objects="1" scenarios="1" formatRows="0"/>
  <conditionalFormatting sqref="D6 E5 K1 N1">
    <cfRule type="containsBlanks" dxfId="89" priority="3" stopIfTrue="1">
      <formula>LEN(TRIM(D1))=0</formula>
    </cfRule>
  </conditionalFormatting>
  <conditionalFormatting sqref="C15:C54">
    <cfRule type="expression" dxfId="88" priority="4">
      <formula>AND(SUM($D15:$L15)&lt;&gt;0,$C15="")</formula>
    </cfRule>
  </conditionalFormatting>
  <conditionalFormatting sqref="D15:M54">
    <cfRule type="expression" dxfId="87" priority="5" stopIfTrue="1">
      <formula>AND(SUM($D15)=0,COUNTA($E15:$L15)&gt;0)</formula>
    </cfRule>
  </conditionalFormatting>
  <conditionalFormatting sqref="M15:M54">
    <cfRule type="expression" dxfId="86" priority="2">
      <formula>AND($M15="",SUM($D15)&gt;0)</formula>
    </cfRule>
  </conditionalFormatting>
  <conditionalFormatting sqref="E15:L54">
    <cfRule type="expression" dxfId="85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Biu9GbvfEwtcR9nKo3QJZAJ8M5qA3CtXdaOyAN4R8sKJUSXN28BEG+V8ZnRaMZB+vkx++eWGJQgK283xUbji7g==" saltValue="05dYKTyqE3k4C2BJHU0qOw==" spinCount="100000" sheet="1" objects="1" scenarios="1" formatRows="0"/>
  <conditionalFormatting sqref="D6 E5 K1 N1">
    <cfRule type="containsBlanks" dxfId="84" priority="3" stopIfTrue="1">
      <formula>LEN(TRIM(D1))=0</formula>
    </cfRule>
  </conditionalFormatting>
  <conditionalFormatting sqref="C15:C54">
    <cfRule type="expression" dxfId="83" priority="4">
      <formula>AND(SUM($D15:$L15)&lt;&gt;0,$C15="")</formula>
    </cfRule>
  </conditionalFormatting>
  <conditionalFormatting sqref="D15:M54">
    <cfRule type="expression" dxfId="82" priority="5" stopIfTrue="1">
      <formula>AND(SUM($D15)=0,COUNTA($E15:$L15)&gt;0)</formula>
    </cfRule>
  </conditionalFormatting>
  <conditionalFormatting sqref="M15:M54">
    <cfRule type="expression" dxfId="81" priority="2">
      <formula>AND($M15="",SUM($D15)&gt;0)</formula>
    </cfRule>
  </conditionalFormatting>
  <conditionalFormatting sqref="E15:L54">
    <cfRule type="expression" dxfId="80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tYdwNoipuHDmKoLZuujwYcU5zrivRi0BXMrDOQyJ6ZcegLaEgcI3N+4i/E5XQwk6RyUFVJLR4mtSeCKnJ01DrQ==" saltValue="grVmqv72M/Fno8PqNwhxZA==" spinCount="100000" sheet="1" objects="1" scenarios="1" formatRows="0"/>
  <conditionalFormatting sqref="D6 E5 K1 N1">
    <cfRule type="containsBlanks" dxfId="79" priority="3" stopIfTrue="1">
      <formula>LEN(TRIM(D1))=0</formula>
    </cfRule>
  </conditionalFormatting>
  <conditionalFormatting sqref="C15:C54">
    <cfRule type="expression" dxfId="78" priority="4">
      <formula>AND(SUM($D15:$L15)&lt;&gt;0,$C15="")</formula>
    </cfRule>
  </conditionalFormatting>
  <conditionalFormatting sqref="D15:M54">
    <cfRule type="expression" dxfId="77" priority="5" stopIfTrue="1">
      <formula>AND(SUM($D15)=0,COUNTA($E15:$L15)&gt;0)</formula>
    </cfRule>
  </conditionalFormatting>
  <conditionalFormatting sqref="M15:M54">
    <cfRule type="expression" dxfId="76" priority="2">
      <formula>AND($M15="",SUM($D15)&gt;0)</formula>
    </cfRule>
  </conditionalFormatting>
  <conditionalFormatting sqref="E15:L54">
    <cfRule type="expression" dxfId="75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/NYjar9qGBMiBw4bVAkrWIRcW36n21UyTPOT6YJ/Yk3Vsgk2KTobWBYhbb41nY6gWsIIngZMo1vzYsIF1+N35w==" saltValue="NnbGWxdLFjVlKiLz58KPjQ==" spinCount="100000" sheet="1" objects="1" scenarios="1" formatRows="0"/>
  <conditionalFormatting sqref="D6 E5 K1 N1">
    <cfRule type="containsBlanks" dxfId="74" priority="3" stopIfTrue="1">
      <formula>LEN(TRIM(D1))=0</formula>
    </cfRule>
  </conditionalFormatting>
  <conditionalFormatting sqref="C15:C54">
    <cfRule type="expression" dxfId="73" priority="4">
      <formula>AND(SUM($D15:$L15)&lt;&gt;0,$C15="")</formula>
    </cfRule>
  </conditionalFormatting>
  <conditionalFormatting sqref="D15:M54">
    <cfRule type="expression" dxfId="72" priority="5" stopIfTrue="1">
      <formula>AND(SUM($D15)=0,COUNTA($E15:$L15)&gt;0)</formula>
    </cfRule>
  </conditionalFormatting>
  <conditionalFormatting sqref="M15:M54">
    <cfRule type="expression" dxfId="71" priority="2">
      <formula>AND($M15="",SUM($D15)&gt;0)</formula>
    </cfRule>
  </conditionalFormatting>
  <conditionalFormatting sqref="E15:L54">
    <cfRule type="expression" dxfId="70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PyWKnWr9EOms+1ur2UkM1Ne8+dLv19AzA4zLClCp3+eDqlOj6eHjCLqob7bC5XoD0jQsvkfkui/OhMgebzunzg==" saltValue="jJFmtxWLV9wStgSddZUCtg==" spinCount="100000" sheet="1" objects="1" scenarios="1" formatRows="0"/>
  <conditionalFormatting sqref="D6 E5 K1 N1">
    <cfRule type="containsBlanks" dxfId="69" priority="3" stopIfTrue="1">
      <formula>LEN(TRIM(D1))=0</formula>
    </cfRule>
  </conditionalFormatting>
  <conditionalFormatting sqref="C15:C54">
    <cfRule type="expression" dxfId="68" priority="4">
      <formula>AND(SUM($D15:$L15)&lt;&gt;0,$C15="")</formula>
    </cfRule>
  </conditionalFormatting>
  <conditionalFormatting sqref="D15:M54">
    <cfRule type="expression" dxfId="67" priority="5" stopIfTrue="1">
      <formula>AND(SUM($D15)=0,COUNTA($E15:$L15)&gt;0)</formula>
    </cfRule>
  </conditionalFormatting>
  <conditionalFormatting sqref="M15:M54">
    <cfRule type="expression" dxfId="66" priority="2">
      <formula>AND($M15="",SUM($D15)&gt;0)</formula>
    </cfRule>
  </conditionalFormatting>
  <conditionalFormatting sqref="E15:L54">
    <cfRule type="expression" dxfId="65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Q60"/>
  <sheetViews>
    <sheetView view="pageBreakPreview" zoomScale="90" zoomScaleNormal="100" zoomScaleSheetLayoutView="90" workbookViewId="0">
      <selection activeCell="F32" sqref="F3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2" width="6.140625" style="9" customWidth="1"/>
    <col min="13" max="13" width="13.8554687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154" t="s">
        <v>129</v>
      </c>
      <c r="K1" s="40"/>
      <c r="L1" s="40" t="s">
        <v>16</v>
      </c>
      <c r="M1" s="40"/>
      <c r="N1" s="99"/>
      <c r="P1" s="44" t="s">
        <v>0</v>
      </c>
    </row>
    <row r="2" spans="1:17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9" t="s">
        <v>8</v>
      </c>
    </row>
    <row r="3" spans="1:17" x14ac:dyDescent="0.25">
      <c r="A3" s="40"/>
      <c r="B3" s="40"/>
      <c r="C3" s="42"/>
      <c r="D3" s="42" t="s">
        <v>5</v>
      </c>
      <c r="E3" s="43" t="s">
        <v>142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9" t="s">
        <v>24</v>
      </c>
    </row>
    <row r="4" spans="1:17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9" t="s">
        <v>110</v>
      </c>
    </row>
    <row r="5" spans="1:17" x14ac:dyDescent="0.25">
      <c r="A5" s="92"/>
      <c r="B5" s="92"/>
      <c r="C5" s="92"/>
      <c r="D5" s="42" t="s">
        <v>109</v>
      </c>
      <c r="E5" s="43"/>
      <c r="F5" s="43"/>
      <c r="G5" s="43"/>
      <c r="H5" s="43"/>
      <c r="I5" s="40"/>
      <c r="J5" s="40"/>
      <c r="K5" s="40"/>
      <c r="L5" s="40"/>
      <c r="M5" s="40"/>
      <c r="N5" s="11" t="s">
        <v>14</v>
      </c>
      <c r="O5" s="11" t="s">
        <v>100</v>
      </c>
      <c r="Q5" s="9" t="s">
        <v>111</v>
      </c>
    </row>
    <row r="6" spans="1:17" x14ac:dyDescent="0.25">
      <c r="A6" s="12"/>
      <c r="B6" s="114" t="s">
        <v>8</v>
      </c>
      <c r="D6" s="43"/>
      <c r="E6" s="10"/>
      <c r="F6" s="10"/>
      <c r="N6" s="13"/>
      <c r="O6" s="13"/>
      <c r="Q6" s="9" t="s">
        <v>112</v>
      </c>
    </row>
    <row r="7" spans="1:17" x14ac:dyDescent="0.25">
      <c r="A7" s="14"/>
      <c r="B7" s="9" t="s">
        <v>11</v>
      </c>
      <c r="N7" s="15">
        <v>12</v>
      </c>
      <c r="O7" s="13" t="s">
        <v>101</v>
      </c>
      <c r="Q7" s="9" t="s">
        <v>113</v>
      </c>
    </row>
    <row r="8" spans="1:17" x14ac:dyDescent="0.25">
      <c r="A8" s="14"/>
      <c r="B8" s="9" t="s">
        <v>15</v>
      </c>
      <c r="N8" s="15">
        <v>10</v>
      </c>
      <c r="O8" s="13" t="s">
        <v>102</v>
      </c>
      <c r="Q8" s="9" t="s">
        <v>114</v>
      </c>
    </row>
    <row r="9" spans="1:17" x14ac:dyDescent="0.25">
      <c r="A9" s="14"/>
      <c r="B9" s="16" t="s">
        <v>12</v>
      </c>
      <c r="N9" s="15">
        <v>7</v>
      </c>
      <c r="O9" s="13" t="s">
        <v>103</v>
      </c>
      <c r="Q9" s="9" t="s">
        <v>115</v>
      </c>
    </row>
    <row r="10" spans="1:17" x14ac:dyDescent="0.25">
      <c r="A10" s="14"/>
      <c r="B10" s="9" t="s">
        <v>84</v>
      </c>
      <c r="N10" s="15">
        <v>0</v>
      </c>
      <c r="O10" s="13" t="s">
        <v>104</v>
      </c>
      <c r="P10" s="17"/>
      <c r="Q10" s="17"/>
    </row>
    <row r="11" spans="1:17" x14ac:dyDescent="0.25">
      <c r="A11" s="12"/>
      <c r="B11" s="13"/>
      <c r="C11" s="13"/>
      <c r="D11" s="11" t="s">
        <v>13</v>
      </c>
      <c r="E11" s="105">
        <v>2</v>
      </c>
      <c r="F11" s="105">
        <v>3</v>
      </c>
      <c r="G11" s="105">
        <v>2</v>
      </c>
      <c r="H11" s="105">
        <v>1</v>
      </c>
      <c r="I11" s="105">
        <v>1</v>
      </c>
      <c r="J11" s="105">
        <v>1</v>
      </c>
      <c r="K11" s="105">
        <v>1</v>
      </c>
      <c r="L11" s="105">
        <v>1</v>
      </c>
      <c r="M11" s="155"/>
      <c r="P11" s="17"/>
      <c r="Q11" s="18" t="s">
        <v>17</v>
      </c>
    </row>
    <row r="12" spans="1:17" x14ac:dyDescent="0.25">
      <c r="A12" s="12"/>
      <c r="B12" s="13"/>
      <c r="C12" s="13"/>
      <c r="D12" s="11" t="s">
        <v>116</v>
      </c>
      <c r="E12" s="106" t="str">
        <f>IF(COUNTIF($D$15:$D$54,"&gt;0")=0,"",SUMIFS(E$15:E$54,$D$15:$D$54,"&gt;0")/COUNTIF($D$15:$D$54,"&gt;0"))</f>
        <v/>
      </c>
      <c r="F12" s="106" t="str">
        <f t="shared" ref="F12:L12" si="0">IF(COUNTIF($D$15:$D$54,"&gt;0")=0,"",SUMIFS(F$15:F$54,$D$15:$D$54,"&gt;0")/COUNTIF($D$15:$D$54,"&gt;0"))</f>
        <v/>
      </c>
      <c r="G12" s="106" t="str">
        <f t="shared" si="0"/>
        <v/>
      </c>
      <c r="H12" s="106" t="str">
        <f t="shared" si="0"/>
        <v/>
      </c>
      <c r="I12" s="106" t="str">
        <f t="shared" si="0"/>
        <v/>
      </c>
      <c r="J12" s="106" t="str">
        <f t="shared" si="0"/>
        <v/>
      </c>
      <c r="K12" s="106" t="str">
        <f t="shared" si="0"/>
        <v/>
      </c>
      <c r="L12" s="106" t="str">
        <f t="shared" si="0"/>
        <v/>
      </c>
      <c r="M12" s="156"/>
      <c r="P12" s="17"/>
      <c r="Q12" s="18"/>
    </row>
    <row r="13" spans="1:17" ht="15.75" thickBot="1" x14ac:dyDescent="0.3">
      <c r="A13" s="12"/>
      <c r="B13" s="108"/>
      <c r="C13" s="108"/>
      <c r="D13" s="109" t="s">
        <v>135</v>
      </c>
      <c r="E13" s="107" t="str">
        <f>IF(COUNTIF($D$15:$D$54,"&gt;0")=0,"",E12/E11)</f>
        <v/>
      </c>
      <c r="F13" s="107" t="str">
        <f t="shared" ref="F13:L13" si="1">IF(COUNTIF($D$15:$D$54,"&gt;0")=0,"",COUNTIF(F$15:F$54,"&gt;0")/COUNTIF($D$15:$D$54,"&gt;0"))</f>
        <v/>
      </c>
      <c r="G13" s="107" t="str">
        <f t="shared" si="1"/>
        <v/>
      </c>
      <c r="H13" s="107" t="str">
        <f t="shared" si="1"/>
        <v/>
      </c>
      <c r="I13" s="107" t="str">
        <f t="shared" si="1"/>
        <v/>
      </c>
      <c r="J13" s="107" t="str">
        <f t="shared" si="1"/>
        <v/>
      </c>
      <c r="K13" s="107" t="str">
        <f t="shared" si="1"/>
        <v/>
      </c>
      <c r="L13" s="107" t="str">
        <f t="shared" si="1"/>
        <v/>
      </c>
      <c r="M13" s="157"/>
      <c r="P13" s="17"/>
      <c r="Q13" s="18"/>
    </row>
    <row r="14" spans="1:17" ht="60.75" thickBot="1" x14ac:dyDescent="0.3">
      <c r="A14" s="110" t="s">
        <v>1</v>
      </c>
      <c r="B14" s="111" t="s">
        <v>2</v>
      </c>
      <c r="C14" s="112" t="s">
        <v>10</v>
      </c>
      <c r="D14" s="113" t="s">
        <v>3</v>
      </c>
      <c r="E14" s="100" t="s">
        <v>126</v>
      </c>
      <c r="F14" s="101" t="s">
        <v>127</v>
      </c>
      <c r="G14" s="102" t="s">
        <v>128</v>
      </c>
      <c r="H14" s="101" t="s">
        <v>121</v>
      </c>
      <c r="I14" s="103" t="s">
        <v>122</v>
      </c>
      <c r="J14" s="104" t="s">
        <v>123</v>
      </c>
      <c r="K14" s="102" t="s">
        <v>124</v>
      </c>
      <c r="L14" s="101" t="s">
        <v>125</v>
      </c>
      <c r="M14" s="163" t="s">
        <v>130</v>
      </c>
      <c r="N14" s="19" t="s">
        <v>4</v>
      </c>
      <c r="O14" s="20" t="str">
        <f>O5</f>
        <v>Оценка</v>
      </c>
      <c r="P14" s="21" t="s">
        <v>94</v>
      </c>
      <c r="Q14" s="22" t="s">
        <v>93</v>
      </c>
    </row>
    <row r="15" spans="1:17" x14ac:dyDescent="0.25">
      <c r="A15" s="45">
        <v>1</v>
      </c>
      <c r="B15" s="46"/>
      <c r="C15" s="47"/>
      <c r="D15" s="96"/>
      <c r="E15" s="95"/>
      <c r="F15" s="49"/>
      <c r="G15" s="48"/>
      <c r="H15" s="49"/>
      <c r="I15" s="50"/>
      <c r="J15" s="51"/>
      <c r="K15" s="48"/>
      <c r="L15" s="49"/>
      <c r="M15" s="158"/>
      <c r="N15" s="23" t="str">
        <f t="shared" ref="N15:N54" si="2">IF(SUM(D15)&gt;0,SUM(E15:L15),"")</f>
        <v/>
      </c>
      <c r="O15" s="24" t="str">
        <f>IF(SUM(D15)&gt;0,IF(M15="менее 50",$O$10,IF(M15="50-70",IF(N15&gt;=$N$9,$O$9,$O$10),IF(M15="более 70",IF(N15&gt;=$N$7,$O$7,IF(N15&gt;=$N$8,$O$8,IF(N15&gt;=$N$9,$O$9,$O$10))),""))),"")</f>
        <v/>
      </c>
      <c r="P15" s="25" t="str">
        <f>IF(B15="","",IF(AND(M15="менее 50",N15&gt;0),$D$59,IF(AND(SUM($D15)=0,COUNTA($E15:$L15)&gt;0),$D$57,IF(OR(E15&gt;E$11,F15&gt;F$11,G15&gt;G$11,H15&gt;H$11,I15&gt;I$11,J15&gt;J$11,K15&gt;K$11,L15&gt;L$11),$D$58,IF(M15="",$D$60,"нет")))))</f>
        <v/>
      </c>
      <c r="Q15" s="26" t="str">
        <f>IF(P15="","",IF(P15="нет",0,1))</f>
        <v/>
      </c>
    </row>
    <row r="16" spans="1:17" x14ac:dyDescent="0.25">
      <c r="A16" s="52">
        <v>2</v>
      </c>
      <c r="B16" s="53"/>
      <c r="C16" s="54"/>
      <c r="D16" s="97"/>
      <c r="E16" s="93"/>
      <c r="F16" s="56"/>
      <c r="G16" s="55"/>
      <c r="H16" s="56"/>
      <c r="I16" s="57"/>
      <c r="J16" s="58"/>
      <c r="K16" s="55"/>
      <c r="L16" s="56"/>
      <c r="M16" s="159"/>
      <c r="N16" s="27" t="str">
        <f t="shared" si="2"/>
        <v/>
      </c>
      <c r="O16" s="28" t="str">
        <f t="shared" ref="O16:O54" si="3">IF(SUM(D16)&gt;0,IF(M16="менее 50",$O$10,IF(M16="50-70",IF(N16&gt;=$N$9,$O$9,$O$10),IF(M16="более 70",IF(N16&gt;=$N$7,$O$7,IF(N16&gt;=$N$8,$O$8,IF(N16&gt;=$N$9,$O$9,$O$10))),""))),"")</f>
        <v/>
      </c>
      <c r="P16" s="29" t="str">
        <f t="shared" ref="P16:P54" si="4">IF(B16="","",IF(AND(M16="менее 50",N16&gt;0),$D$59,IF(AND(SUM($D16)=0,COUNTA($E16:$L16)&gt;0),$D$57,IF(OR(E16&gt;E$11,F16&gt;F$11,G16&gt;G$11,H16&gt;H$11,I16&gt;I$11,J16&gt;J$11,K16&gt;K$11,L16&gt;L$11),$D$58,IF(M16="",$D$60,"нет")))))</f>
        <v/>
      </c>
      <c r="Q16" s="30" t="str">
        <f t="shared" ref="Q16:Q54" si="5">IF(P16="","",IF(P16="нет",0,1))</f>
        <v/>
      </c>
    </row>
    <row r="17" spans="1:17" x14ac:dyDescent="0.25">
      <c r="A17" s="52">
        <v>3</v>
      </c>
      <c r="B17" s="53"/>
      <c r="C17" s="54"/>
      <c r="D17" s="97"/>
      <c r="E17" s="93"/>
      <c r="F17" s="56"/>
      <c r="G17" s="55"/>
      <c r="H17" s="56"/>
      <c r="I17" s="57"/>
      <c r="J17" s="58"/>
      <c r="K17" s="55"/>
      <c r="L17" s="56"/>
      <c r="M17" s="159"/>
      <c r="N17" s="27" t="str">
        <f t="shared" si="2"/>
        <v/>
      </c>
      <c r="O17" s="28" t="str">
        <f t="shared" si="3"/>
        <v/>
      </c>
      <c r="P17" s="29" t="str">
        <f t="shared" si="4"/>
        <v/>
      </c>
      <c r="Q17" s="30" t="str">
        <f t="shared" si="5"/>
        <v/>
      </c>
    </row>
    <row r="18" spans="1:17" x14ac:dyDescent="0.25">
      <c r="A18" s="52">
        <v>4</v>
      </c>
      <c r="B18" s="53"/>
      <c r="C18" s="54"/>
      <c r="D18" s="97"/>
      <c r="E18" s="93"/>
      <c r="F18" s="56"/>
      <c r="G18" s="55"/>
      <c r="H18" s="56"/>
      <c r="I18" s="57"/>
      <c r="J18" s="58"/>
      <c r="K18" s="55"/>
      <c r="L18" s="56"/>
      <c r="M18" s="159"/>
      <c r="N18" s="27" t="str">
        <f t="shared" si="2"/>
        <v/>
      </c>
      <c r="O18" s="28" t="str">
        <f t="shared" si="3"/>
        <v/>
      </c>
      <c r="P18" s="29" t="str">
        <f t="shared" si="4"/>
        <v/>
      </c>
      <c r="Q18" s="30" t="str">
        <f t="shared" si="5"/>
        <v/>
      </c>
    </row>
    <row r="19" spans="1:17" ht="15.75" thickBot="1" x14ac:dyDescent="0.3">
      <c r="A19" s="59">
        <v>5</v>
      </c>
      <c r="B19" s="60"/>
      <c r="C19" s="61"/>
      <c r="D19" s="98"/>
      <c r="E19" s="94"/>
      <c r="F19" s="63"/>
      <c r="G19" s="62"/>
      <c r="H19" s="63"/>
      <c r="I19" s="64"/>
      <c r="J19" s="65"/>
      <c r="K19" s="62"/>
      <c r="L19" s="63"/>
      <c r="M19" s="160"/>
      <c r="N19" s="31" t="str">
        <f t="shared" si="2"/>
        <v/>
      </c>
      <c r="O19" s="32" t="str">
        <f t="shared" si="3"/>
        <v/>
      </c>
      <c r="P19" s="33" t="str">
        <f t="shared" si="4"/>
        <v/>
      </c>
      <c r="Q19" s="34" t="str">
        <f t="shared" si="5"/>
        <v/>
      </c>
    </row>
    <row r="20" spans="1:17" x14ac:dyDescent="0.25">
      <c r="A20" s="66">
        <v>6</v>
      </c>
      <c r="B20" s="46"/>
      <c r="C20" s="47"/>
      <c r="D20" s="96"/>
      <c r="E20" s="95"/>
      <c r="F20" s="49"/>
      <c r="G20" s="48"/>
      <c r="H20" s="49"/>
      <c r="I20" s="50"/>
      <c r="J20" s="51"/>
      <c r="K20" s="48"/>
      <c r="L20" s="49"/>
      <c r="M20" s="161"/>
      <c r="N20" s="35" t="str">
        <f t="shared" si="2"/>
        <v/>
      </c>
      <c r="O20" s="36" t="str">
        <f t="shared" si="3"/>
        <v/>
      </c>
      <c r="P20" s="25" t="str">
        <f t="shared" si="4"/>
        <v/>
      </c>
      <c r="Q20" s="26" t="str">
        <f t="shared" si="5"/>
        <v/>
      </c>
    </row>
    <row r="21" spans="1:17" x14ac:dyDescent="0.25">
      <c r="A21" s="52">
        <v>7</v>
      </c>
      <c r="B21" s="53"/>
      <c r="C21" s="54"/>
      <c r="D21" s="97"/>
      <c r="E21" s="93"/>
      <c r="F21" s="56"/>
      <c r="G21" s="55"/>
      <c r="H21" s="56"/>
      <c r="I21" s="57"/>
      <c r="J21" s="58"/>
      <c r="K21" s="55"/>
      <c r="L21" s="56"/>
      <c r="M21" s="159"/>
      <c r="N21" s="27" t="str">
        <f t="shared" si="2"/>
        <v/>
      </c>
      <c r="O21" s="28" t="str">
        <f t="shared" si="3"/>
        <v/>
      </c>
      <c r="P21" s="29" t="str">
        <f t="shared" si="4"/>
        <v/>
      </c>
      <c r="Q21" s="30" t="str">
        <f t="shared" si="5"/>
        <v/>
      </c>
    </row>
    <row r="22" spans="1:17" x14ac:dyDescent="0.25">
      <c r="A22" s="52">
        <v>8</v>
      </c>
      <c r="B22" s="53"/>
      <c r="C22" s="54"/>
      <c r="D22" s="97"/>
      <c r="E22" s="93"/>
      <c r="F22" s="56"/>
      <c r="G22" s="55"/>
      <c r="H22" s="56"/>
      <c r="I22" s="57"/>
      <c r="J22" s="58"/>
      <c r="K22" s="55"/>
      <c r="L22" s="56"/>
      <c r="M22" s="159"/>
      <c r="N22" s="27" t="str">
        <f t="shared" si="2"/>
        <v/>
      </c>
      <c r="O22" s="28" t="str">
        <f t="shared" si="3"/>
        <v/>
      </c>
      <c r="P22" s="29" t="str">
        <f t="shared" si="4"/>
        <v/>
      </c>
      <c r="Q22" s="30" t="str">
        <f t="shared" si="5"/>
        <v/>
      </c>
    </row>
    <row r="23" spans="1:17" x14ac:dyDescent="0.25">
      <c r="A23" s="52">
        <v>9</v>
      </c>
      <c r="B23" s="53"/>
      <c r="C23" s="54"/>
      <c r="D23" s="97"/>
      <c r="E23" s="93"/>
      <c r="F23" s="56"/>
      <c r="G23" s="55"/>
      <c r="H23" s="56"/>
      <c r="I23" s="57"/>
      <c r="J23" s="58"/>
      <c r="K23" s="55"/>
      <c r="L23" s="56"/>
      <c r="M23" s="159"/>
      <c r="N23" s="27" t="str">
        <f t="shared" si="2"/>
        <v/>
      </c>
      <c r="O23" s="28" t="str">
        <f t="shared" si="3"/>
        <v/>
      </c>
      <c r="P23" s="29" t="str">
        <f t="shared" si="4"/>
        <v/>
      </c>
      <c r="Q23" s="30" t="str">
        <f t="shared" si="5"/>
        <v/>
      </c>
    </row>
    <row r="24" spans="1:17" ht="15.75" thickBot="1" x14ac:dyDescent="0.3">
      <c r="A24" s="67">
        <v>10</v>
      </c>
      <c r="B24" s="60"/>
      <c r="C24" s="61"/>
      <c r="D24" s="98"/>
      <c r="E24" s="94"/>
      <c r="F24" s="63"/>
      <c r="G24" s="62"/>
      <c r="H24" s="63"/>
      <c r="I24" s="64"/>
      <c r="J24" s="65"/>
      <c r="K24" s="62"/>
      <c r="L24" s="63"/>
      <c r="M24" s="162"/>
      <c r="N24" s="37" t="str">
        <f t="shared" si="2"/>
        <v/>
      </c>
      <c r="O24" s="38" t="str">
        <f t="shared" si="3"/>
        <v/>
      </c>
      <c r="P24" s="33" t="str">
        <f t="shared" si="4"/>
        <v/>
      </c>
      <c r="Q24" s="34" t="str">
        <f t="shared" si="5"/>
        <v/>
      </c>
    </row>
    <row r="25" spans="1:17" x14ac:dyDescent="0.25">
      <c r="A25" s="45">
        <v>11</v>
      </c>
      <c r="B25" s="46"/>
      <c r="C25" s="47"/>
      <c r="D25" s="96"/>
      <c r="E25" s="95"/>
      <c r="F25" s="49"/>
      <c r="G25" s="48"/>
      <c r="H25" s="49"/>
      <c r="I25" s="50"/>
      <c r="J25" s="51"/>
      <c r="K25" s="48"/>
      <c r="L25" s="49"/>
      <c r="M25" s="158"/>
      <c r="N25" s="23" t="str">
        <f t="shared" si="2"/>
        <v/>
      </c>
      <c r="O25" s="24" t="str">
        <f t="shared" si="3"/>
        <v/>
      </c>
      <c r="P25" s="25" t="str">
        <f t="shared" si="4"/>
        <v/>
      </c>
      <c r="Q25" s="26" t="str">
        <f t="shared" si="5"/>
        <v/>
      </c>
    </row>
    <row r="26" spans="1:17" x14ac:dyDescent="0.25">
      <c r="A26" s="52">
        <v>12</v>
      </c>
      <c r="B26" s="53"/>
      <c r="C26" s="54"/>
      <c r="D26" s="97"/>
      <c r="E26" s="93"/>
      <c r="F26" s="56"/>
      <c r="G26" s="55"/>
      <c r="H26" s="56"/>
      <c r="I26" s="57"/>
      <c r="J26" s="58"/>
      <c r="K26" s="55"/>
      <c r="L26" s="56"/>
      <c r="M26" s="159"/>
      <c r="N26" s="27" t="str">
        <f t="shared" si="2"/>
        <v/>
      </c>
      <c r="O26" s="28" t="str">
        <f t="shared" si="3"/>
        <v/>
      </c>
      <c r="P26" s="29" t="str">
        <f t="shared" si="4"/>
        <v/>
      </c>
      <c r="Q26" s="30" t="str">
        <f t="shared" si="5"/>
        <v/>
      </c>
    </row>
    <row r="27" spans="1:17" x14ac:dyDescent="0.25">
      <c r="A27" s="52">
        <v>13</v>
      </c>
      <c r="B27" s="53"/>
      <c r="C27" s="54"/>
      <c r="D27" s="97"/>
      <c r="E27" s="93"/>
      <c r="F27" s="56"/>
      <c r="G27" s="55"/>
      <c r="H27" s="56"/>
      <c r="I27" s="57"/>
      <c r="J27" s="58"/>
      <c r="K27" s="55"/>
      <c r="L27" s="56"/>
      <c r="M27" s="159"/>
      <c r="N27" s="27" t="str">
        <f t="shared" si="2"/>
        <v/>
      </c>
      <c r="O27" s="28" t="str">
        <f t="shared" si="3"/>
        <v/>
      </c>
      <c r="P27" s="29" t="str">
        <f t="shared" si="4"/>
        <v/>
      </c>
      <c r="Q27" s="30" t="str">
        <f t="shared" si="5"/>
        <v/>
      </c>
    </row>
    <row r="28" spans="1:17" x14ac:dyDescent="0.25">
      <c r="A28" s="52">
        <v>14</v>
      </c>
      <c r="B28" s="53"/>
      <c r="C28" s="54"/>
      <c r="D28" s="97"/>
      <c r="E28" s="93"/>
      <c r="F28" s="56"/>
      <c r="G28" s="55"/>
      <c r="H28" s="56"/>
      <c r="I28" s="57"/>
      <c r="J28" s="58"/>
      <c r="K28" s="55"/>
      <c r="L28" s="56"/>
      <c r="M28" s="159"/>
      <c r="N28" s="27" t="str">
        <f t="shared" si="2"/>
        <v/>
      </c>
      <c r="O28" s="28" t="str">
        <f t="shared" si="3"/>
        <v/>
      </c>
      <c r="P28" s="29" t="str">
        <f t="shared" si="4"/>
        <v/>
      </c>
      <c r="Q28" s="30" t="str">
        <f t="shared" si="5"/>
        <v/>
      </c>
    </row>
    <row r="29" spans="1:17" ht="15.75" thickBot="1" x14ac:dyDescent="0.3">
      <c r="A29" s="59">
        <v>15</v>
      </c>
      <c r="B29" s="60"/>
      <c r="C29" s="61"/>
      <c r="D29" s="98"/>
      <c r="E29" s="94"/>
      <c r="F29" s="63"/>
      <c r="G29" s="62"/>
      <c r="H29" s="63"/>
      <c r="I29" s="64"/>
      <c r="J29" s="65"/>
      <c r="K29" s="62"/>
      <c r="L29" s="63"/>
      <c r="M29" s="160"/>
      <c r="N29" s="31" t="str">
        <f t="shared" si="2"/>
        <v/>
      </c>
      <c r="O29" s="32" t="str">
        <f t="shared" si="3"/>
        <v/>
      </c>
      <c r="P29" s="33" t="str">
        <f t="shared" si="4"/>
        <v/>
      </c>
      <c r="Q29" s="34" t="str">
        <f t="shared" si="5"/>
        <v/>
      </c>
    </row>
    <row r="30" spans="1:17" x14ac:dyDescent="0.25">
      <c r="A30" s="66">
        <v>16</v>
      </c>
      <c r="B30" s="46"/>
      <c r="C30" s="47"/>
      <c r="D30" s="96"/>
      <c r="E30" s="95"/>
      <c r="F30" s="49"/>
      <c r="G30" s="48"/>
      <c r="H30" s="49"/>
      <c r="I30" s="50"/>
      <c r="J30" s="51"/>
      <c r="K30" s="48"/>
      <c r="L30" s="49"/>
      <c r="M30" s="161"/>
      <c r="N30" s="35" t="str">
        <f t="shared" si="2"/>
        <v/>
      </c>
      <c r="O30" s="36" t="str">
        <f t="shared" si="3"/>
        <v/>
      </c>
      <c r="P30" s="25" t="str">
        <f t="shared" si="4"/>
        <v/>
      </c>
      <c r="Q30" s="26" t="str">
        <f t="shared" si="5"/>
        <v/>
      </c>
    </row>
    <row r="31" spans="1:17" x14ac:dyDescent="0.25">
      <c r="A31" s="52">
        <v>17</v>
      </c>
      <c r="B31" s="53"/>
      <c r="C31" s="54"/>
      <c r="D31" s="97"/>
      <c r="E31" s="93"/>
      <c r="F31" s="56"/>
      <c r="G31" s="55"/>
      <c r="H31" s="56"/>
      <c r="I31" s="57"/>
      <c r="J31" s="58"/>
      <c r="K31" s="55"/>
      <c r="L31" s="56"/>
      <c r="M31" s="159"/>
      <c r="N31" s="27" t="str">
        <f t="shared" si="2"/>
        <v/>
      </c>
      <c r="O31" s="28" t="str">
        <f t="shared" si="3"/>
        <v/>
      </c>
      <c r="P31" s="29" t="str">
        <f t="shared" si="4"/>
        <v/>
      </c>
      <c r="Q31" s="30" t="str">
        <f t="shared" si="5"/>
        <v/>
      </c>
    </row>
    <row r="32" spans="1:17" x14ac:dyDescent="0.25">
      <c r="A32" s="52">
        <v>18</v>
      </c>
      <c r="B32" s="53"/>
      <c r="C32" s="54"/>
      <c r="D32" s="97"/>
      <c r="E32" s="93"/>
      <c r="F32" s="56"/>
      <c r="G32" s="55"/>
      <c r="H32" s="56"/>
      <c r="I32" s="57"/>
      <c r="J32" s="58"/>
      <c r="K32" s="55"/>
      <c r="L32" s="56"/>
      <c r="M32" s="159"/>
      <c r="N32" s="27" t="str">
        <f t="shared" si="2"/>
        <v/>
      </c>
      <c r="O32" s="28" t="str">
        <f t="shared" si="3"/>
        <v/>
      </c>
      <c r="P32" s="29" t="str">
        <f t="shared" si="4"/>
        <v/>
      </c>
      <c r="Q32" s="30" t="str">
        <f t="shared" si="5"/>
        <v/>
      </c>
    </row>
    <row r="33" spans="1:17" x14ac:dyDescent="0.25">
      <c r="A33" s="52">
        <v>19</v>
      </c>
      <c r="B33" s="53"/>
      <c r="C33" s="54"/>
      <c r="D33" s="97"/>
      <c r="E33" s="93"/>
      <c r="F33" s="56"/>
      <c r="G33" s="55"/>
      <c r="H33" s="56"/>
      <c r="I33" s="57"/>
      <c r="J33" s="58"/>
      <c r="K33" s="55"/>
      <c r="L33" s="56"/>
      <c r="M33" s="159"/>
      <c r="N33" s="27" t="str">
        <f t="shared" si="2"/>
        <v/>
      </c>
      <c r="O33" s="28" t="str">
        <f t="shared" si="3"/>
        <v/>
      </c>
      <c r="P33" s="29" t="str">
        <f t="shared" si="4"/>
        <v/>
      </c>
      <c r="Q33" s="30" t="str">
        <f t="shared" si="5"/>
        <v/>
      </c>
    </row>
    <row r="34" spans="1:17" ht="15.75" thickBot="1" x14ac:dyDescent="0.3">
      <c r="A34" s="67">
        <v>20</v>
      </c>
      <c r="B34" s="60"/>
      <c r="C34" s="61"/>
      <c r="D34" s="98"/>
      <c r="E34" s="94"/>
      <c r="F34" s="63"/>
      <c r="G34" s="62"/>
      <c r="H34" s="63"/>
      <c r="I34" s="64"/>
      <c r="J34" s="65"/>
      <c r="K34" s="62"/>
      <c r="L34" s="63"/>
      <c r="M34" s="162"/>
      <c r="N34" s="37" t="str">
        <f t="shared" si="2"/>
        <v/>
      </c>
      <c r="O34" s="38" t="str">
        <f t="shared" si="3"/>
        <v/>
      </c>
      <c r="P34" s="33" t="str">
        <f t="shared" si="4"/>
        <v/>
      </c>
      <c r="Q34" s="34" t="str">
        <f t="shared" si="5"/>
        <v/>
      </c>
    </row>
    <row r="35" spans="1:17" x14ac:dyDescent="0.25">
      <c r="A35" s="45">
        <v>21</v>
      </c>
      <c r="B35" s="46"/>
      <c r="C35" s="47"/>
      <c r="D35" s="96"/>
      <c r="E35" s="95"/>
      <c r="F35" s="49"/>
      <c r="G35" s="48"/>
      <c r="H35" s="49"/>
      <c r="I35" s="50"/>
      <c r="J35" s="51"/>
      <c r="K35" s="48"/>
      <c r="L35" s="49"/>
      <c r="M35" s="158"/>
      <c r="N35" s="23" t="str">
        <f t="shared" si="2"/>
        <v/>
      </c>
      <c r="O35" s="24" t="str">
        <f t="shared" si="3"/>
        <v/>
      </c>
      <c r="P35" s="25" t="str">
        <f t="shared" si="4"/>
        <v/>
      </c>
      <c r="Q35" s="26" t="str">
        <f t="shared" si="5"/>
        <v/>
      </c>
    </row>
    <row r="36" spans="1:17" x14ac:dyDescent="0.25">
      <c r="A36" s="52">
        <v>22</v>
      </c>
      <c r="B36" s="53"/>
      <c r="C36" s="54"/>
      <c r="D36" s="97"/>
      <c r="E36" s="93"/>
      <c r="F36" s="56"/>
      <c r="G36" s="55"/>
      <c r="H36" s="56"/>
      <c r="I36" s="57"/>
      <c r="J36" s="58"/>
      <c r="K36" s="55"/>
      <c r="L36" s="56"/>
      <c r="M36" s="159"/>
      <c r="N36" s="27" t="str">
        <f t="shared" si="2"/>
        <v/>
      </c>
      <c r="O36" s="28" t="str">
        <f t="shared" si="3"/>
        <v/>
      </c>
      <c r="P36" s="29" t="str">
        <f t="shared" si="4"/>
        <v/>
      </c>
      <c r="Q36" s="30" t="str">
        <f t="shared" si="5"/>
        <v/>
      </c>
    </row>
    <row r="37" spans="1:17" x14ac:dyDescent="0.25">
      <c r="A37" s="52">
        <v>23</v>
      </c>
      <c r="B37" s="53"/>
      <c r="C37" s="54"/>
      <c r="D37" s="97"/>
      <c r="E37" s="93"/>
      <c r="F37" s="56"/>
      <c r="G37" s="55"/>
      <c r="H37" s="56"/>
      <c r="I37" s="57"/>
      <c r="J37" s="58"/>
      <c r="K37" s="55"/>
      <c r="L37" s="56"/>
      <c r="M37" s="159"/>
      <c r="N37" s="27" t="str">
        <f t="shared" si="2"/>
        <v/>
      </c>
      <c r="O37" s="28" t="str">
        <f t="shared" si="3"/>
        <v/>
      </c>
      <c r="P37" s="29" t="str">
        <f t="shared" si="4"/>
        <v/>
      </c>
      <c r="Q37" s="30" t="str">
        <f t="shared" si="5"/>
        <v/>
      </c>
    </row>
    <row r="38" spans="1:17" x14ac:dyDescent="0.25">
      <c r="A38" s="52">
        <v>24</v>
      </c>
      <c r="B38" s="53"/>
      <c r="C38" s="54"/>
      <c r="D38" s="97"/>
      <c r="E38" s="93"/>
      <c r="F38" s="56"/>
      <c r="G38" s="55"/>
      <c r="H38" s="56"/>
      <c r="I38" s="57"/>
      <c r="J38" s="58"/>
      <c r="K38" s="55"/>
      <c r="L38" s="56"/>
      <c r="M38" s="159"/>
      <c r="N38" s="27" t="str">
        <f t="shared" si="2"/>
        <v/>
      </c>
      <c r="O38" s="28" t="str">
        <f t="shared" si="3"/>
        <v/>
      </c>
      <c r="P38" s="29" t="str">
        <f t="shared" si="4"/>
        <v/>
      </c>
      <c r="Q38" s="30" t="str">
        <f t="shared" si="5"/>
        <v/>
      </c>
    </row>
    <row r="39" spans="1:17" ht="15.75" thickBot="1" x14ac:dyDescent="0.3">
      <c r="A39" s="59">
        <v>25</v>
      </c>
      <c r="B39" s="60"/>
      <c r="C39" s="61"/>
      <c r="D39" s="98"/>
      <c r="E39" s="94"/>
      <c r="F39" s="63"/>
      <c r="G39" s="62"/>
      <c r="H39" s="63"/>
      <c r="I39" s="64"/>
      <c r="J39" s="65"/>
      <c r="K39" s="62"/>
      <c r="L39" s="63"/>
      <c r="M39" s="160"/>
      <c r="N39" s="31" t="str">
        <f t="shared" si="2"/>
        <v/>
      </c>
      <c r="O39" s="32" t="str">
        <f t="shared" si="3"/>
        <v/>
      </c>
      <c r="P39" s="33" t="str">
        <f t="shared" si="4"/>
        <v/>
      </c>
      <c r="Q39" s="34" t="str">
        <f t="shared" si="5"/>
        <v/>
      </c>
    </row>
    <row r="40" spans="1:17" x14ac:dyDescent="0.25">
      <c r="A40" s="45">
        <v>26</v>
      </c>
      <c r="B40" s="46"/>
      <c r="C40" s="47"/>
      <c r="D40" s="96"/>
      <c r="E40" s="95"/>
      <c r="F40" s="49"/>
      <c r="G40" s="48"/>
      <c r="H40" s="49"/>
      <c r="I40" s="50"/>
      <c r="J40" s="51"/>
      <c r="K40" s="48"/>
      <c r="L40" s="49"/>
      <c r="M40" s="158"/>
      <c r="N40" s="23" t="str">
        <f t="shared" si="2"/>
        <v/>
      </c>
      <c r="O40" s="24" t="str">
        <f t="shared" si="3"/>
        <v/>
      </c>
      <c r="P40" s="25" t="str">
        <f t="shared" si="4"/>
        <v/>
      </c>
      <c r="Q40" s="26" t="str">
        <f t="shared" si="5"/>
        <v/>
      </c>
    </row>
    <row r="41" spans="1:17" x14ac:dyDescent="0.25">
      <c r="A41" s="52">
        <v>27</v>
      </c>
      <c r="B41" s="53"/>
      <c r="C41" s="54"/>
      <c r="D41" s="97"/>
      <c r="E41" s="93"/>
      <c r="F41" s="56"/>
      <c r="G41" s="55"/>
      <c r="H41" s="56"/>
      <c r="I41" s="57"/>
      <c r="J41" s="58"/>
      <c r="K41" s="55"/>
      <c r="L41" s="56"/>
      <c r="M41" s="159"/>
      <c r="N41" s="27" t="str">
        <f t="shared" si="2"/>
        <v/>
      </c>
      <c r="O41" s="28" t="str">
        <f t="shared" si="3"/>
        <v/>
      </c>
      <c r="P41" s="29" t="str">
        <f t="shared" si="4"/>
        <v/>
      </c>
      <c r="Q41" s="30" t="str">
        <f t="shared" si="5"/>
        <v/>
      </c>
    </row>
    <row r="42" spans="1:17" x14ac:dyDescent="0.25">
      <c r="A42" s="52">
        <v>28</v>
      </c>
      <c r="B42" s="53"/>
      <c r="C42" s="54"/>
      <c r="D42" s="97"/>
      <c r="E42" s="93"/>
      <c r="F42" s="56"/>
      <c r="G42" s="55"/>
      <c r="H42" s="56"/>
      <c r="I42" s="57"/>
      <c r="J42" s="58"/>
      <c r="K42" s="55"/>
      <c r="L42" s="56"/>
      <c r="M42" s="159"/>
      <c r="N42" s="27" t="str">
        <f t="shared" si="2"/>
        <v/>
      </c>
      <c r="O42" s="28" t="str">
        <f t="shared" si="3"/>
        <v/>
      </c>
      <c r="P42" s="29" t="str">
        <f t="shared" si="4"/>
        <v/>
      </c>
      <c r="Q42" s="30" t="str">
        <f t="shared" si="5"/>
        <v/>
      </c>
    </row>
    <row r="43" spans="1:17" x14ac:dyDescent="0.25">
      <c r="A43" s="52">
        <v>29</v>
      </c>
      <c r="B43" s="53"/>
      <c r="C43" s="54"/>
      <c r="D43" s="97"/>
      <c r="E43" s="93"/>
      <c r="F43" s="56"/>
      <c r="G43" s="55"/>
      <c r="H43" s="56"/>
      <c r="I43" s="57"/>
      <c r="J43" s="58"/>
      <c r="K43" s="55"/>
      <c r="L43" s="56"/>
      <c r="M43" s="159"/>
      <c r="N43" s="27" t="str">
        <f t="shared" si="2"/>
        <v/>
      </c>
      <c r="O43" s="28" t="str">
        <f t="shared" si="3"/>
        <v/>
      </c>
      <c r="P43" s="29" t="str">
        <f t="shared" si="4"/>
        <v/>
      </c>
      <c r="Q43" s="30" t="str">
        <f t="shared" si="5"/>
        <v/>
      </c>
    </row>
    <row r="44" spans="1:17" ht="15.75" thickBot="1" x14ac:dyDescent="0.3">
      <c r="A44" s="59">
        <v>30</v>
      </c>
      <c r="B44" s="60"/>
      <c r="C44" s="61"/>
      <c r="D44" s="98"/>
      <c r="E44" s="94"/>
      <c r="F44" s="63"/>
      <c r="G44" s="62"/>
      <c r="H44" s="63"/>
      <c r="I44" s="64"/>
      <c r="J44" s="65"/>
      <c r="K44" s="62"/>
      <c r="L44" s="63"/>
      <c r="M44" s="160"/>
      <c r="N44" s="31" t="str">
        <f t="shared" si="2"/>
        <v/>
      </c>
      <c r="O44" s="32" t="str">
        <f t="shared" si="3"/>
        <v/>
      </c>
      <c r="P44" s="33" t="str">
        <f t="shared" si="4"/>
        <v/>
      </c>
      <c r="Q44" s="34" t="str">
        <f t="shared" si="5"/>
        <v/>
      </c>
    </row>
    <row r="45" spans="1:17" x14ac:dyDescent="0.25">
      <c r="A45" s="45">
        <v>31</v>
      </c>
      <c r="B45" s="46"/>
      <c r="C45" s="47"/>
      <c r="D45" s="96"/>
      <c r="E45" s="95"/>
      <c r="F45" s="49"/>
      <c r="G45" s="48"/>
      <c r="H45" s="49"/>
      <c r="I45" s="50"/>
      <c r="J45" s="51"/>
      <c r="K45" s="48"/>
      <c r="L45" s="49"/>
      <c r="M45" s="158"/>
      <c r="N45" s="23" t="str">
        <f t="shared" si="2"/>
        <v/>
      </c>
      <c r="O45" s="24" t="str">
        <f t="shared" si="3"/>
        <v/>
      </c>
      <c r="P45" s="25" t="str">
        <f t="shared" si="4"/>
        <v/>
      </c>
      <c r="Q45" s="26" t="str">
        <f t="shared" si="5"/>
        <v/>
      </c>
    </row>
    <row r="46" spans="1:17" x14ac:dyDescent="0.25">
      <c r="A46" s="52">
        <v>32</v>
      </c>
      <c r="B46" s="53"/>
      <c r="C46" s="54"/>
      <c r="D46" s="97"/>
      <c r="E46" s="93"/>
      <c r="F46" s="56"/>
      <c r="G46" s="55"/>
      <c r="H46" s="56"/>
      <c r="I46" s="57"/>
      <c r="J46" s="58"/>
      <c r="K46" s="55"/>
      <c r="L46" s="56"/>
      <c r="M46" s="159"/>
      <c r="N46" s="27" t="str">
        <f t="shared" si="2"/>
        <v/>
      </c>
      <c r="O46" s="28" t="str">
        <f t="shared" si="3"/>
        <v/>
      </c>
      <c r="P46" s="29" t="str">
        <f t="shared" si="4"/>
        <v/>
      </c>
      <c r="Q46" s="30" t="str">
        <f t="shared" si="5"/>
        <v/>
      </c>
    </row>
    <row r="47" spans="1:17" x14ac:dyDescent="0.25">
      <c r="A47" s="52">
        <v>33</v>
      </c>
      <c r="B47" s="53"/>
      <c r="C47" s="54"/>
      <c r="D47" s="97"/>
      <c r="E47" s="93"/>
      <c r="F47" s="56"/>
      <c r="G47" s="55"/>
      <c r="H47" s="56"/>
      <c r="I47" s="57"/>
      <c r="J47" s="58"/>
      <c r="K47" s="55"/>
      <c r="L47" s="56"/>
      <c r="M47" s="159"/>
      <c r="N47" s="27" t="str">
        <f t="shared" si="2"/>
        <v/>
      </c>
      <c r="O47" s="28" t="str">
        <f t="shared" si="3"/>
        <v/>
      </c>
      <c r="P47" s="29" t="str">
        <f t="shared" si="4"/>
        <v/>
      </c>
      <c r="Q47" s="30" t="str">
        <f t="shared" si="5"/>
        <v/>
      </c>
    </row>
    <row r="48" spans="1:17" x14ac:dyDescent="0.25">
      <c r="A48" s="52">
        <v>34</v>
      </c>
      <c r="B48" s="53"/>
      <c r="C48" s="54"/>
      <c r="D48" s="97"/>
      <c r="E48" s="93"/>
      <c r="F48" s="56"/>
      <c r="G48" s="55"/>
      <c r="H48" s="56"/>
      <c r="I48" s="57"/>
      <c r="J48" s="58"/>
      <c r="K48" s="55"/>
      <c r="L48" s="56"/>
      <c r="M48" s="159"/>
      <c r="N48" s="27" t="str">
        <f t="shared" si="2"/>
        <v/>
      </c>
      <c r="O48" s="28" t="str">
        <f t="shared" si="3"/>
        <v/>
      </c>
      <c r="P48" s="29" t="str">
        <f t="shared" si="4"/>
        <v/>
      </c>
      <c r="Q48" s="30" t="str">
        <f t="shared" si="5"/>
        <v/>
      </c>
    </row>
    <row r="49" spans="1:17" ht="15.75" thickBot="1" x14ac:dyDescent="0.3">
      <c r="A49" s="59">
        <v>35</v>
      </c>
      <c r="B49" s="60"/>
      <c r="C49" s="61"/>
      <c r="D49" s="98"/>
      <c r="E49" s="94"/>
      <c r="F49" s="63"/>
      <c r="G49" s="62"/>
      <c r="H49" s="63"/>
      <c r="I49" s="64"/>
      <c r="J49" s="65"/>
      <c r="K49" s="62"/>
      <c r="L49" s="63"/>
      <c r="M49" s="160"/>
      <c r="N49" s="31" t="str">
        <f t="shared" si="2"/>
        <v/>
      </c>
      <c r="O49" s="32" t="str">
        <f t="shared" si="3"/>
        <v/>
      </c>
      <c r="P49" s="33" t="str">
        <f t="shared" si="4"/>
        <v/>
      </c>
      <c r="Q49" s="34" t="str">
        <f t="shared" si="5"/>
        <v/>
      </c>
    </row>
    <row r="50" spans="1:17" x14ac:dyDescent="0.25">
      <c r="A50" s="45">
        <v>36</v>
      </c>
      <c r="B50" s="46"/>
      <c r="C50" s="47"/>
      <c r="D50" s="96"/>
      <c r="E50" s="95"/>
      <c r="F50" s="49"/>
      <c r="G50" s="48"/>
      <c r="H50" s="49"/>
      <c r="I50" s="50"/>
      <c r="J50" s="51"/>
      <c r="K50" s="48"/>
      <c r="L50" s="49"/>
      <c r="M50" s="158"/>
      <c r="N50" s="23" t="str">
        <f t="shared" si="2"/>
        <v/>
      </c>
      <c r="O50" s="24" t="str">
        <f t="shared" si="3"/>
        <v/>
      </c>
      <c r="P50" s="25" t="str">
        <f t="shared" si="4"/>
        <v/>
      </c>
      <c r="Q50" s="26" t="str">
        <f t="shared" si="5"/>
        <v/>
      </c>
    </row>
    <row r="51" spans="1:17" x14ac:dyDescent="0.25">
      <c r="A51" s="52">
        <v>37</v>
      </c>
      <c r="B51" s="53"/>
      <c r="C51" s="54"/>
      <c r="D51" s="97"/>
      <c r="E51" s="93"/>
      <c r="F51" s="56"/>
      <c r="G51" s="55"/>
      <c r="H51" s="56"/>
      <c r="I51" s="57"/>
      <c r="J51" s="58"/>
      <c r="K51" s="55"/>
      <c r="L51" s="56"/>
      <c r="M51" s="159"/>
      <c r="N51" s="27" t="str">
        <f t="shared" si="2"/>
        <v/>
      </c>
      <c r="O51" s="28" t="str">
        <f t="shared" si="3"/>
        <v/>
      </c>
      <c r="P51" s="29" t="str">
        <f t="shared" si="4"/>
        <v/>
      </c>
      <c r="Q51" s="30" t="str">
        <f t="shared" si="5"/>
        <v/>
      </c>
    </row>
    <row r="52" spans="1:17" x14ac:dyDescent="0.25">
      <c r="A52" s="52">
        <v>38</v>
      </c>
      <c r="B52" s="53"/>
      <c r="C52" s="54"/>
      <c r="D52" s="97"/>
      <c r="E52" s="93"/>
      <c r="F52" s="56"/>
      <c r="G52" s="55"/>
      <c r="H52" s="56"/>
      <c r="I52" s="57"/>
      <c r="J52" s="58"/>
      <c r="K52" s="55"/>
      <c r="L52" s="56"/>
      <c r="M52" s="159"/>
      <c r="N52" s="27" t="str">
        <f t="shared" si="2"/>
        <v/>
      </c>
      <c r="O52" s="28" t="str">
        <f t="shared" si="3"/>
        <v/>
      </c>
      <c r="P52" s="29" t="str">
        <f t="shared" si="4"/>
        <v/>
      </c>
      <c r="Q52" s="30" t="str">
        <f t="shared" si="5"/>
        <v/>
      </c>
    </row>
    <row r="53" spans="1:17" x14ac:dyDescent="0.25">
      <c r="A53" s="52">
        <v>39</v>
      </c>
      <c r="B53" s="53"/>
      <c r="C53" s="54"/>
      <c r="D53" s="97"/>
      <c r="E53" s="93"/>
      <c r="F53" s="56"/>
      <c r="G53" s="55"/>
      <c r="H53" s="56"/>
      <c r="I53" s="57"/>
      <c r="J53" s="58"/>
      <c r="K53" s="55"/>
      <c r="L53" s="56"/>
      <c r="M53" s="159"/>
      <c r="N53" s="27" t="str">
        <f t="shared" si="2"/>
        <v/>
      </c>
      <c r="O53" s="28" t="str">
        <f t="shared" si="3"/>
        <v/>
      </c>
      <c r="P53" s="29" t="str">
        <f t="shared" si="4"/>
        <v/>
      </c>
      <c r="Q53" s="30" t="str">
        <f t="shared" si="5"/>
        <v/>
      </c>
    </row>
    <row r="54" spans="1:17" ht="15.75" thickBot="1" x14ac:dyDescent="0.3">
      <c r="A54" s="59">
        <v>40</v>
      </c>
      <c r="B54" s="60"/>
      <c r="C54" s="61"/>
      <c r="D54" s="98"/>
      <c r="E54" s="94"/>
      <c r="F54" s="63"/>
      <c r="G54" s="62"/>
      <c r="H54" s="63"/>
      <c r="I54" s="64"/>
      <c r="J54" s="65"/>
      <c r="K54" s="62"/>
      <c r="L54" s="63"/>
      <c r="M54" s="160"/>
      <c r="N54" s="31" t="str">
        <f t="shared" si="2"/>
        <v/>
      </c>
      <c r="O54" s="32" t="str">
        <f t="shared" si="3"/>
        <v/>
      </c>
      <c r="P54" s="33" t="str">
        <f t="shared" si="4"/>
        <v/>
      </c>
      <c r="Q54" s="34" t="str">
        <f t="shared" si="5"/>
        <v/>
      </c>
    </row>
    <row r="56" spans="1:17" x14ac:dyDescent="0.25">
      <c r="B56" s="9" t="s">
        <v>95</v>
      </c>
      <c r="D56" s="9" t="s">
        <v>91</v>
      </c>
    </row>
    <row r="57" spans="1:17" x14ac:dyDescent="0.25">
      <c r="B57" s="9">
        <v>1</v>
      </c>
      <c r="D57" s="9" t="s">
        <v>90</v>
      </c>
    </row>
    <row r="58" spans="1:17" x14ac:dyDescent="0.25">
      <c r="B58" s="9">
        <v>2</v>
      </c>
      <c r="D58" s="9" t="s">
        <v>92</v>
      </c>
    </row>
    <row r="59" spans="1:17" x14ac:dyDescent="0.25">
      <c r="A59" s="39"/>
      <c r="B59" s="9">
        <v>3</v>
      </c>
      <c r="D59" s="9" t="s">
        <v>131</v>
      </c>
    </row>
    <row r="60" spans="1:17" x14ac:dyDescent="0.25">
      <c r="B60" s="9">
        <v>4</v>
      </c>
      <c r="D60" s="9" t="s">
        <v>132</v>
      </c>
    </row>
  </sheetData>
  <sheetProtection algorithmName="SHA-512" hashValue="bPfKHWe1vy1RjQfBXB7BpfBkyoVz1sH/P+UUCpyPeneuQbIQ2qKovom8/aenprgGIGCu+adQVlFwxbnS0ES/qQ==" saltValue="5SbHosDYz4YkO/MQumCDzg==" spinCount="100000" sheet="1" objects="1" scenarios="1" formatRows="0"/>
  <conditionalFormatting sqref="D6 E5 K1 N1">
    <cfRule type="containsBlanks" dxfId="64" priority="3" stopIfTrue="1">
      <formula>LEN(TRIM(D1))=0</formula>
    </cfRule>
  </conditionalFormatting>
  <conditionalFormatting sqref="C15:C54">
    <cfRule type="expression" dxfId="63" priority="4">
      <formula>AND(SUM($D15:$L15)&lt;&gt;0,$C15="")</formula>
    </cfRule>
  </conditionalFormatting>
  <conditionalFormatting sqref="D15:M54">
    <cfRule type="expression" dxfId="62" priority="5" stopIfTrue="1">
      <formula>AND(SUM($D15)=0,COUNTA($E15:$L15)&gt;0)</formula>
    </cfRule>
  </conditionalFormatting>
  <conditionalFormatting sqref="M15:M54">
    <cfRule type="expression" dxfId="61" priority="2">
      <formula>AND($M15="",SUM($D15)&gt;0)</formula>
    </cfRule>
  </conditionalFormatting>
  <conditionalFormatting sqref="E15:L54">
    <cfRule type="expression" dxfId="60" priority="1">
      <formula>AND($M15="менее 50",E15&gt;0)</formula>
    </cfRule>
  </conditionalFormatting>
  <dataValidations count="6">
    <dataValidation type="list" allowBlank="1" showInputMessage="1" showErrorMessage="1" promptTitle="Нажмите на треугольник" prompt="в правой части ячейки и выберите ответ из списка._x000a_Если слов &quot;менее 50&quot;, то все баллы должны быть 0._x000a_Если &quot;50-70&quot;, то оценка &quot;4&quot; и &quot;5&quot; не ставится._x000a_Предложения, дословно (полностью) повторяющие исходный текст при подсчёте количества слов не учитываются_x000a_" sqref="M15:M54">
      <formula1>"менее 50,50-70,более 70"</formula1>
    </dataValidation>
    <dataValidation type="whole" allowBlank="1" showInputMessage="1" showErrorMessage="1" sqref="E15:L54">
      <formula1>0</formula1>
      <formula2>E$11</formula2>
    </dataValidation>
    <dataValidation allowBlank="1" showInputMessage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$Q$3:$Q$8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21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41</vt:i4>
      </vt:variant>
    </vt:vector>
  </HeadingPairs>
  <TitlesOfParts>
    <vt:vector size="64" baseType="lpstr">
      <vt:lpstr>Форма2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Диаграмма1</vt:lpstr>
      <vt:lpstr>Диаграмма2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'16'!Заголовки_для_печати</vt:lpstr>
      <vt:lpstr>'17'!Заголовки_для_печати</vt:lpstr>
      <vt:lpstr>'18'!Заголовки_для_печати</vt:lpstr>
      <vt:lpstr>'19'!Заголовки_для_печати</vt:lpstr>
      <vt:lpstr>'2'!Заголовки_для_печати</vt:lpstr>
      <vt:lpstr>'20'!Заголовки_для_печати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Форма2!Область_печати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2019-04-02T11:40:56Z</dcterms:modified>
</cp:coreProperties>
</file>