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20490" windowHeight="7065"/>
  </bookViews>
  <sheets>
    <sheet name="7-8 класс юноши" sheetId="1" r:id="rId1"/>
    <sheet name="7-8 класс девушки" sheetId="3" r:id="rId2"/>
    <sheet name="9-11 класс юноши" sheetId="2" r:id="rId3"/>
    <sheet name="9-11 класс девушки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6" i="4" l="1"/>
  <c r="O77" i="4"/>
  <c r="P77" i="4" s="1"/>
  <c r="O89" i="4"/>
  <c r="P89" i="4" s="1"/>
  <c r="O91" i="4"/>
  <c r="P91" i="4" s="1"/>
  <c r="O88" i="4"/>
  <c r="J86" i="4"/>
  <c r="J77" i="4"/>
  <c r="J89" i="4"/>
  <c r="J91" i="4"/>
  <c r="J88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10" i="2"/>
  <c r="J111" i="2"/>
  <c r="J112" i="2"/>
  <c r="J113" i="2"/>
  <c r="J114" i="2"/>
  <c r="J115" i="2"/>
  <c r="J116" i="2"/>
  <c r="J117" i="2"/>
  <c r="J118" i="2"/>
  <c r="J119" i="2"/>
  <c r="J108" i="2"/>
  <c r="P108" i="2" s="1"/>
  <c r="J109" i="2"/>
  <c r="P109" i="2" s="1"/>
  <c r="P88" i="4" l="1"/>
  <c r="P86" i="4"/>
  <c r="L17" i="4"/>
  <c r="L19" i="4"/>
  <c r="L18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9" i="4"/>
  <c r="L38" i="4"/>
  <c r="L40" i="4"/>
  <c r="L42" i="4"/>
  <c r="L43" i="4"/>
  <c r="L41" i="4"/>
  <c r="L45" i="4"/>
  <c r="L44" i="4"/>
  <c r="L46" i="4"/>
  <c r="L47" i="4"/>
  <c r="L48" i="4"/>
  <c r="L49" i="4"/>
  <c r="L50" i="4"/>
  <c r="L51" i="4"/>
  <c r="L52" i="4"/>
  <c r="L53" i="4"/>
  <c r="L55" i="4"/>
  <c r="L56" i="4"/>
  <c r="L57" i="4"/>
  <c r="L54" i="4"/>
  <c r="L58" i="4"/>
  <c r="L59" i="4"/>
  <c r="L61" i="4"/>
  <c r="L60" i="4"/>
  <c r="L62" i="4"/>
  <c r="L63" i="4"/>
  <c r="L65" i="4"/>
  <c r="L64" i="4"/>
  <c r="L66" i="4"/>
  <c r="L67" i="4"/>
  <c r="L68" i="4"/>
  <c r="L69" i="4"/>
  <c r="L70" i="4"/>
  <c r="L71" i="4"/>
  <c r="L72" i="4"/>
  <c r="L73" i="4"/>
  <c r="L75" i="4"/>
  <c r="L74" i="4"/>
  <c r="L16" i="4"/>
  <c r="J17" i="4"/>
  <c r="J19" i="4"/>
  <c r="J20" i="4"/>
  <c r="J22" i="4"/>
  <c r="J18" i="4"/>
  <c r="J25" i="4"/>
  <c r="J26" i="4"/>
  <c r="J21" i="4"/>
  <c r="J23" i="4"/>
  <c r="J28" i="4"/>
  <c r="J29" i="4"/>
  <c r="J27" i="4"/>
  <c r="J24" i="4"/>
  <c r="J30" i="4"/>
  <c r="J32" i="4"/>
  <c r="J34" i="4"/>
  <c r="J31" i="4"/>
  <c r="J35" i="4"/>
  <c r="J37" i="4"/>
  <c r="J41" i="4"/>
  <c r="J43" i="4"/>
  <c r="J33" i="4"/>
  <c r="J40" i="4"/>
  <c r="J45" i="4"/>
  <c r="J42" i="4"/>
  <c r="J39" i="4"/>
  <c r="J44" i="4"/>
  <c r="J38" i="4"/>
  <c r="J46" i="4"/>
  <c r="J36" i="4"/>
  <c r="J47" i="4"/>
  <c r="J54" i="4"/>
  <c r="J51" i="4"/>
  <c r="J48" i="4"/>
  <c r="J50" i="4"/>
  <c r="J49" i="4"/>
  <c r="J56" i="4"/>
  <c r="J53" i="4"/>
  <c r="J52" i="4"/>
  <c r="J57" i="4"/>
  <c r="J58" i="4"/>
  <c r="J55" i="4"/>
  <c r="J61" i="4"/>
  <c r="J59" i="4"/>
  <c r="J60" i="4"/>
  <c r="J65" i="4"/>
  <c r="J62" i="4"/>
  <c r="J63" i="4"/>
  <c r="J64" i="4"/>
  <c r="J68" i="4"/>
  <c r="J69" i="4"/>
  <c r="J67" i="4"/>
  <c r="J71" i="4"/>
  <c r="J66" i="4"/>
  <c r="J70" i="4"/>
  <c r="J72" i="4"/>
  <c r="J76" i="4"/>
  <c r="J75" i="4"/>
  <c r="J78" i="4"/>
  <c r="J73" i="4"/>
  <c r="J74" i="4"/>
  <c r="J79" i="4"/>
  <c r="J80" i="4"/>
  <c r="J81" i="4"/>
  <c r="J82" i="4"/>
  <c r="J83" i="4"/>
  <c r="J84" i="4"/>
  <c r="J85" i="4"/>
  <c r="J87" i="4"/>
  <c r="J90" i="4"/>
  <c r="J92" i="4"/>
  <c r="J93" i="4"/>
  <c r="J94" i="4"/>
  <c r="J95" i="4"/>
  <c r="J96" i="4"/>
  <c r="J97" i="4"/>
  <c r="J98" i="4"/>
  <c r="J99" i="4"/>
  <c r="J100" i="4"/>
  <c r="J16" i="4"/>
  <c r="J16" i="2"/>
  <c r="J17" i="3"/>
  <c r="J18" i="3"/>
  <c r="J20" i="3"/>
  <c r="J24" i="3"/>
  <c r="J19" i="3"/>
  <c r="J23" i="3"/>
  <c r="J21" i="3"/>
  <c r="J22" i="3"/>
  <c r="J25" i="3"/>
  <c r="J30" i="3"/>
  <c r="J27" i="3"/>
  <c r="J28" i="3"/>
  <c r="J32" i="3"/>
  <c r="J31" i="3"/>
  <c r="J29" i="3"/>
  <c r="J36" i="3"/>
  <c r="J38" i="3"/>
  <c r="J26" i="3"/>
  <c r="J41" i="3"/>
  <c r="J43" i="3"/>
  <c r="J33" i="3"/>
  <c r="J45" i="3"/>
  <c r="J34" i="3"/>
  <c r="J40" i="3"/>
  <c r="J39" i="3"/>
  <c r="J49" i="3"/>
  <c r="J44" i="3"/>
  <c r="J42" i="3"/>
  <c r="J37" i="3"/>
  <c r="J35" i="3"/>
  <c r="J53" i="3"/>
  <c r="J47" i="3"/>
  <c r="J46" i="3"/>
  <c r="J50" i="3"/>
  <c r="J51" i="3"/>
  <c r="J56" i="3"/>
  <c r="J52" i="3"/>
  <c r="J48" i="3"/>
  <c r="J57" i="3"/>
  <c r="J71" i="3"/>
  <c r="J62" i="3"/>
  <c r="J55" i="3"/>
  <c r="J54" i="3"/>
  <c r="J68" i="3"/>
  <c r="J59" i="3"/>
  <c r="J65" i="3"/>
  <c r="J60" i="3"/>
  <c r="J58" i="3"/>
  <c r="J66" i="3"/>
  <c r="J61" i="3"/>
  <c r="J63" i="3"/>
  <c r="J64" i="3"/>
  <c r="J74" i="3"/>
  <c r="J67" i="3"/>
  <c r="J70" i="3"/>
  <c r="J77" i="3"/>
  <c r="J69" i="3"/>
  <c r="J72" i="3"/>
  <c r="J75" i="3"/>
  <c r="J73" i="3"/>
  <c r="J76" i="3"/>
  <c r="J79" i="3"/>
  <c r="J81" i="3"/>
  <c r="J78" i="3"/>
  <c r="J80" i="3"/>
  <c r="J83" i="3"/>
  <c r="J82" i="3"/>
  <c r="J86" i="3"/>
  <c r="J85" i="3"/>
  <c r="J84" i="3"/>
  <c r="J87" i="3"/>
  <c r="J88" i="3"/>
  <c r="J89" i="3"/>
  <c r="J90" i="3"/>
  <c r="J91" i="3"/>
  <c r="J92" i="3"/>
  <c r="J93" i="3"/>
  <c r="J94" i="3"/>
  <c r="J95" i="3"/>
  <c r="J16" i="3"/>
  <c r="J17" i="1"/>
  <c r="J18" i="1"/>
  <c r="J20" i="1"/>
  <c r="J22" i="1"/>
  <c r="J23" i="1"/>
  <c r="J19" i="1"/>
  <c r="J24" i="1"/>
  <c r="J21" i="1"/>
  <c r="J28" i="1"/>
  <c r="J25" i="1"/>
  <c r="J27" i="1"/>
  <c r="J31" i="1"/>
  <c r="J26" i="1"/>
  <c r="J33" i="1"/>
  <c r="J38" i="1"/>
  <c r="J30" i="1"/>
  <c r="J29" i="1"/>
  <c r="J37" i="1"/>
  <c r="J34" i="1"/>
  <c r="J39" i="1"/>
  <c r="J32" i="1"/>
  <c r="J35" i="1"/>
  <c r="J54" i="1"/>
  <c r="J44" i="1"/>
  <c r="J48" i="1"/>
  <c r="J42" i="1"/>
  <c r="J51" i="1"/>
  <c r="J49" i="1"/>
  <c r="J40" i="1"/>
  <c r="J36" i="1"/>
  <c r="J43" i="1"/>
  <c r="J45" i="1"/>
  <c r="J46" i="1"/>
  <c r="J47" i="1"/>
  <c r="J52" i="1"/>
  <c r="J57" i="1"/>
  <c r="J63" i="1"/>
  <c r="J50" i="1"/>
  <c r="J56" i="1"/>
  <c r="J60" i="1"/>
  <c r="J61" i="1"/>
  <c r="J55" i="1"/>
  <c r="J53" i="1"/>
  <c r="J65" i="1"/>
  <c r="J41" i="1"/>
  <c r="J66" i="1"/>
  <c r="J58" i="1"/>
  <c r="J67" i="1"/>
  <c r="J59" i="1"/>
  <c r="J62" i="1"/>
  <c r="J69" i="1"/>
  <c r="J70" i="1"/>
  <c r="J80" i="1"/>
  <c r="J64" i="1"/>
  <c r="J68" i="1"/>
  <c r="J76" i="1"/>
  <c r="J78" i="1"/>
  <c r="J71" i="1"/>
  <c r="J75" i="1"/>
  <c r="J72" i="1"/>
  <c r="J82" i="1"/>
  <c r="J81" i="1"/>
  <c r="J73" i="1"/>
  <c r="J83" i="1"/>
  <c r="J84" i="1"/>
  <c r="J77" i="1"/>
  <c r="J74" i="1"/>
  <c r="J87" i="1"/>
  <c r="J85" i="1"/>
  <c r="J79" i="1"/>
  <c r="J89" i="1"/>
  <c r="J86" i="1"/>
  <c r="J92" i="1"/>
  <c r="J88" i="1"/>
  <c r="J91" i="1"/>
  <c r="J90" i="1"/>
  <c r="J93" i="1"/>
  <c r="J95" i="1"/>
  <c r="J94" i="1"/>
  <c r="J98" i="1"/>
  <c r="J97" i="1"/>
  <c r="J100" i="1"/>
  <c r="J99" i="1"/>
  <c r="J102" i="1"/>
  <c r="J101" i="1"/>
  <c r="J96" i="1"/>
  <c r="J104" i="1"/>
  <c r="J103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6" i="1"/>
  <c r="N18" i="1"/>
  <c r="N17" i="1"/>
  <c r="N20" i="1"/>
  <c r="N22" i="1"/>
  <c r="N23" i="1"/>
  <c r="N19" i="1"/>
  <c r="N24" i="1"/>
  <c r="N21" i="1"/>
  <c r="N28" i="1"/>
  <c r="N25" i="1"/>
  <c r="N27" i="1"/>
  <c r="N31" i="1"/>
  <c r="N26" i="1"/>
  <c r="N33" i="1"/>
  <c r="N38" i="1"/>
  <c r="N30" i="1"/>
  <c r="N29" i="1"/>
  <c r="N37" i="1"/>
  <c r="N34" i="1"/>
  <c r="N39" i="1"/>
  <c r="N54" i="1"/>
  <c r="N44" i="1"/>
  <c r="N48" i="1"/>
  <c r="N32" i="1"/>
  <c r="N35" i="1"/>
  <c r="N42" i="1"/>
  <c r="N51" i="1"/>
  <c r="N49" i="1"/>
  <c r="N40" i="1"/>
  <c r="N36" i="1"/>
  <c r="N45" i="1"/>
  <c r="N43" i="1"/>
  <c r="N46" i="1"/>
  <c r="N47" i="1"/>
  <c r="N63" i="1"/>
  <c r="N52" i="1"/>
  <c r="N57" i="1"/>
  <c r="N50" i="1"/>
  <c r="N56" i="1"/>
  <c r="N60" i="1"/>
  <c r="N61" i="1"/>
  <c r="N55" i="1"/>
  <c r="N65" i="1"/>
  <c r="N53" i="1"/>
  <c r="N66" i="1"/>
  <c r="N58" i="1"/>
  <c r="N41" i="1"/>
  <c r="N67" i="1"/>
  <c r="N62" i="1"/>
  <c r="N59" i="1"/>
  <c r="N69" i="1"/>
  <c r="N70" i="1"/>
  <c r="N80" i="1"/>
  <c r="N64" i="1"/>
  <c r="N68" i="1"/>
  <c r="N76" i="1"/>
  <c r="N78" i="1"/>
  <c r="N81" i="1"/>
  <c r="N75" i="1"/>
  <c r="N82" i="1"/>
  <c r="N71" i="1"/>
  <c r="N72" i="1"/>
  <c r="N73" i="1"/>
  <c r="N83" i="1"/>
  <c r="N84" i="1"/>
  <c r="N77" i="1"/>
  <c r="N74" i="1"/>
  <c r="N87" i="1"/>
  <c r="N85" i="1"/>
  <c r="N79" i="1"/>
  <c r="N89" i="1"/>
  <c r="N92" i="1"/>
  <c r="N86" i="1"/>
  <c r="N91" i="1"/>
  <c r="N88" i="1"/>
  <c r="N90" i="1"/>
  <c r="N93" i="1"/>
  <c r="N95" i="1"/>
  <c r="N94" i="1"/>
  <c r="N98" i="1"/>
  <c r="N97" i="1"/>
  <c r="N100" i="1"/>
  <c r="N99" i="1"/>
  <c r="N102" i="1"/>
  <c r="N101" i="1"/>
  <c r="N96" i="1"/>
  <c r="N104" i="1"/>
  <c r="N103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6" i="1"/>
  <c r="O113" i="1" l="1"/>
  <c r="P113" i="1" s="1"/>
  <c r="O106" i="1"/>
  <c r="P106" i="1" s="1"/>
  <c r="O110" i="1"/>
  <c r="P110" i="1" s="1"/>
  <c r="O104" i="1"/>
  <c r="P104" i="1" s="1"/>
  <c r="O105" i="1"/>
  <c r="P105" i="1" s="1"/>
  <c r="O114" i="1"/>
  <c r="P114" i="1" s="1"/>
  <c r="O111" i="1"/>
  <c r="P111" i="1" s="1"/>
  <c r="O107" i="1"/>
  <c r="P107" i="1" s="1"/>
  <c r="O109" i="1"/>
  <c r="P109" i="1" s="1"/>
  <c r="O108" i="1"/>
  <c r="P108" i="1" s="1"/>
  <c r="O112" i="1"/>
  <c r="P112" i="1" s="1"/>
  <c r="O116" i="1"/>
  <c r="P116" i="1" s="1"/>
  <c r="O115" i="1"/>
  <c r="P115" i="1" s="1"/>
  <c r="N22" i="2"/>
  <c r="N20" i="2"/>
  <c r="N33" i="2"/>
  <c r="N21" i="2"/>
  <c r="N48" i="2"/>
  <c r="N28" i="2"/>
  <c r="N36" i="2"/>
  <c r="N40" i="2"/>
  <c r="N44" i="2"/>
  <c r="N51" i="2"/>
  <c r="N53" i="2"/>
  <c r="N54" i="2"/>
  <c r="N64" i="2"/>
  <c r="N60" i="2"/>
  <c r="N58" i="2"/>
  <c r="N78" i="2"/>
  <c r="N57" i="2"/>
  <c r="N73" i="2"/>
  <c r="N70" i="2"/>
  <c r="N77" i="2"/>
  <c r="N74" i="2"/>
  <c r="N59" i="2"/>
  <c r="N75" i="2"/>
  <c r="N80" i="2"/>
  <c r="N81" i="2"/>
  <c r="N72" i="2"/>
  <c r="N95" i="2"/>
  <c r="N92" i="2"/>
  <c r="N85" i="2"/>
  <c r="N86" i="2"/>
  <c r="N93" i="2"/>
  <c r="N98" i="2"/>
  <c r="N101" i="2"/>
  <c r="N99" i="2"/>
  <c r="N106" i="2"/>
  <c r="N104" i="2"/>
  <c r="N100" i="2"/>
  <c r="N102" i="2"/>
  <c r="N105" i="2"/>
  <c r="N107" i="2"/>
  <c r="N103" i="2"/>
  <c r="N115" i="2"/>
  <c r="O115" i="2" s="1"/>
  <c r="P115" i="2" s="1"/>
  <c r="N110" i="2"/>
  <c r="O110" i="2" s="1"/>
  <c r="P110" i="2" s="1"/>
  <c r="N79" i="2"/>
  <c r="N117" i="2"/>
  <c r="O117" i="2" s="1"/>
  <c r="P117" i="2" s="1"/>
  <c r="N67" i="2"/>
  <c r="N45" i="2"/>
  <c r="N84" i="2"/>
  <c r="N35" i="2"/>
  <c r="N37" i="2"/>
  <c r="N38" i="2"/>
  <c r="N118" i="2"/>
  <c r="O118" i="2" s="1"/>
  <c r="P118" i="2" s="1"/>
  <c r="N27" i="2"/>
  <c r="N23" i="2"/>
  <c r="N32" i="2"/>
  <c r="N113" i="2"/>
  <c r="O113" i="2" s="1"/>
  <c r="P113" i="2" s="1"/>
  <c r="N52" i="2"/>
  <c r="N87" i="2"/>
  <c r="N66" i="2"/>
  <c r="N18" i="2"/>
  <c r="N114" i="2"/>
  <c r="O114" i="2" s="1"/>
  <c r="P114" i="2" s="1"/>
  <c r="N76" i="2"/>
  <c r="N55" i="2"/>
  <c r="N46" i="2"/>
  <c r="N30" i="2"/>
  <c r="N42" i="2"/>
  <c r="N50" i="2"/>
  <c r="N29" i="2"/>
  <c r="N82" i="2"/>
  <c r="N26" i="2"/>
  <c r="N31" i="2"/>
  <c r="N69" i="2"/>
  <c r="N112" i="2"/>
  <c r="O112" i="2" s="1"/>
  <c r="P112" i="2" s="1"/>
  <c r="N90" i="2"/>
  <c r="N34" i="2"/>
  <c r="N91" i="2"/>
  <c r="N47" i="2"/>
  <c r="N24" i="2"/>
  <c r="N119" i="2"/>
  <c r="O119" i="2" s="1"/>
  <c r="P119" i="2" s="1"/>
  <c r="N94" i="2"/>
  <c r="N116" i="2"/>
  <c r="O116" i="2" s="1"/>
  <c r="P116" i="2" s="1"/>
  <c r="N97" i="2"/>
  <c r="N89" i="2"/>
  <c r="N88" i="2"/>
  <c r="N65" i="2"/>
  <c r="N49" i="2"/>
  <c r="N111" i="2"/>
  <c r="O111" i="2" s="1"/>
  <c r="P111" i="2" s="1"/>
  <c r="N56" i="2"/>
  <c r="N71" i="2"/>
  <c r="N61" i="2"/>
  <c r="N41" i="2"/>
  <c r="N68" i="2"/>
  <c r="N43" i="2"/>
  <c r="N16" i="2"/>
  <c r="N63" i="2"/>
  <c r="N83" i="2"/>
  <c r="N62" i="2"/>
  <c r="N19" i="2"/>
  <c r="N25" i="2"/>
  <c r="N96" i="2"/>
  <c r="N39" i="2"/>
  <c r="N19" i="3"/>
  <c r="N26" i="3"/>
  <c r="N37" i="3"/>
  <c r="N27" i="3"/>
  <c r="N46" i="3"/>
  <c r="N52" i="3"/>
  <c r="N24" i="3"/>
  <c r="N30" i="3"/>
  <c r="N32" i="3"/>
  <c r="N42" i="3"/>
  <c r="N33" i="3"/>
  <c r="N31" i="3"/>
  <c r="N45" i="3"/>
  <c r="N41" i="3"/>
  <c r="N43" i="3"/>
  <c r="N36" i="3"/>
  <c r="N49" i="3"/>
  <c r="N56" i="3"/>
  <c r="N59" i="3"/>
  <c r="N69" i="3"/>
  <c r="N60" i="3"/>
  <c r="N47" i="3"/>
  <c r="N63" i="3"/>
  <c r="N66" i="3"/>
  <c r="N65" i="3"/>
  <c r="N76" i="3"/>
  <c r="N57" i="3"/>
  <c r="N70" i="3"/>
  <c r="N72" i="3"/>
  <c r="N75" i="3"/>
  <c r="N78" i="3"/>
  <c r="N68" i="3"/>
  <c r="N80" i="3"/>
  <c r="N82" i="3"/>
  <c r="N77" i="3"/>
  <c r="N85" i="3"/>
  <c r="N89" i="3"/>
  <c r="O89" i="3" s="1"/>
  <c r="P89" i="3" s="1"/>
  <c r="N86" i="3"/>
  <c r="O86" i="3" s="1"/>
  <c r="P86" i="3" s="1"/>
  <c r="N91" i="3"/>
  <c r="O91" i="3" s="1"/>
  <c r="P91" i="3" s="1"/>
  <c r="N87" i="3"/>
  <c r="O87" i="3" s="1"/>
  <c r="P87" i="3" s="1"/>
  <c r="N58" i="3"/>
  <c r="N20" i="3"/>
  <c r="N50" i="3"/>
  <c r="N17" i="3"/>
  <c r="N28" i="3"/>
  <c r="N67" i="3"/>
  <c r="N48" i="3"/>
  <c r="N18" i="3"/>
  <c r="N79" i="3"/>
  <c r="O79" i="3" s="1"/>
  <c r="P79" i="3" s="1"/>
  <c r="N54" i="3"/>
  <c r="N38" i="3"/>
  <c r="N55" i="3"/>
  <c r="N84" i="3"/>
  <c r="O84" i="3" s="1"/>
  <c r="P84" i="3" s="1"/>
  <c r="N23" i="3"/>
  <c r="N44" i="3"/>
  <c r="N21" i="3"/>
  <c r="N34" i="3"/>
  <c r="N83" i="3"/>
  <c r="O83" i="3" s="1"/>
  <c r="P83" i="3" s="1"/>
  <c r="N90" i="3"/>
  <c r="O90" i="3" s="1"/>
  <c r="P90" i="3" s="1"/>
  <c r="N94" i="3"/>
  <c r="O94" i="3" s="1"/>
  <c r="P94" i="3" s="1"/>
  <c r="N64" i="3"/>
  <c r="N53" i="3"/>
  <c r="N16" i="3"/>
  <c r="N73" i="3"/>
  <c r="N25" i="3"/>
  <c r="N35" i="3"/>
  <c r="N62" i="3"/>
  <c r="O62" i="3" s="1"/>
  <c r="P62" i="3" s="1"/>
  <c r="N29" i="3"/>
  <c r="N92" i="3"/>
  <c r="O92" i="3" s="1"/>
  <c r="P92" i="3" s="1"/>
  <c r="N88" i="3"/>
  <c r="O88" i="3" s="1"/>
  <c r="P88" i="3" s="1"/>
  <c r="N74" i="3"/>
  <c r="O74" i="3" s="1"/>
  <c r="P74" i="3" s="1"/>
  <c r="N95" i="3"/>
  <c r="O95" i="3" s="1"/>
  <c r="P95" i="3" s="1"/>
  <c r="N93" i="3"/>
  <c r="O93" i="3" s="1"/>
  <c r="P93" i="3" s="1"/>
  <c r="N81" i="3"/>
  <c r="O81" i="3" s="1"/>
  <c r="P81" i="3" s="1"/>
  <c r="N71" i="3"/>
  <c r="O71" i="3" s="1"/>
  <c r="P71" i="3" s="1"/>
  <c r="N39" i="3"/>
  <c r="N51" i="3"/>
  <c r="N61" i="3"/>
  <c r="N40" i="3"/>
  <c r="O96" i="4"/>
  <c r="P96" i="4" s="1"/>
  <c r="O97" i="4"/>
  <c r="P97" i="4" s="1"/>
  <c r="O80" i="4"/>
  <c r="P80" i="4" s="1"/>
  <c r="O83" i="4"/>
  <c r="P83" i="4" s="1"/>
  <c r="O85" i="4"/>
  <c r="P85" i="4" s="1"/>
  <c r="O95" i="4"/>
  <c r="P95" i="4" s="1"/>
  <c r="N30" i="4"/>
  <c r="N19" i="4"/>
  <c r="N20" i="4"/>
  <c r="N36" i="4"/>
  <c r="N22" i="4"/>
  <c r="N31" i="4"/>
  <c r="O31" i="4" s="1"/>
  <c r="P31" i="4" s="1"/>
  <c r="N29" i="4"/>
  <c r="N32" i="4"/>
  <c r="N42" i="4"/>
  <c r="N48" i="4"/>
  <c r="N35" i="4"/>
  <c r="N41" i="4"/>
  <c r="N34" i="4"/>
  <c r="N43" i="4"/>
  <c r="N40" i="4"/>
  <c r="N46" i="4"/>
  <c r="N45" i="4"/>
  <c r="N51" i="4"/>
  <c r="N57" i="4"/>
  <c r="N60" i="4"/>
  <c r="N56" i="4"/>
  <c r="N54" i="4"/>
  <c r="O54" i="4" s="1"/>
  <c r="P54" i="4" s="1"/>
  <c r="N62" i="4"/>
  <c r="N61" i="4"/>
  <c r="N64" i="4"/>
  <c r="N66" i="4"/>
  <c r="N70" i="4"/>
  <c r="N63" i="4"/>
  <c r="N67" i="4"/>
  <c r="N69" i="4"/>
  <c r="O69" i="4" s="1"/>
  <c r="P69" i="4" s="1"/>
  <c r="N68" i="4"/>
  <c r="N65" i="4"/>
  <c r="N73" i="4"/>
  <c r="N72" i="4"/>
  <c r="N74" i="4"/>
  <c r="N75" i="4"/>
  <c r="N71" i="4"/>
  <c r="O93" i="4"/>
  <c r="P93" i="4" s="1"/>
  <c r="O84" i="4"/>
  <c r="P84" i="4" s="1"/>
  <c r="O79" i="4"/>
  <c r="P79" i="4" s="1"/>
  <c r="O82" i="4"/>
  <c r="P82" i="4" s="1"/>
  <c r="O87" i="4"/>
  <c r="P87" i="4" s="1"/>
  <c r="O78" i="4"/>
  <c r="P78" i="4" s="1"/>
  <c r="O90" i="4"/>
  <c r="P90" i="4" s="1"/>
  <c r="O81" i="4"/>
  <c r="P81" i="4" s="1"/>
  <c r="N28" i="4"/>
  <c r="N53" i="4"/>
  <c r="N37" i="4"/>
  <c r="N16" i="4"/>
  <c r="O98" i="4"/>
  <c r="P98" i="4" s="1"/>
  <c r="N44" i="4"/>
  <c r="N47" i="4"/>
  <c r="O76" i="4"/>
  <c r="P76" i="4" s="1"/>
  <c r="N50" i="4"/>
  <c r="N18" i="4"/>
  <c r="N24" i="4"/>
  <c r="O24" i="4" s="1"/>
  <c r="P24" i="4" s="1"/>
  <c r="N59" i="4"/>
  <c r="O100" i="4"/>
  <c r="P100" i="4" s="1"/>
  <c r="O99" i="4"/>
  <c r="P99" i="4" s="1"/>
  <c r="N55" i="4"/>
  <c r="O55" i="4" s="1"/>
  <c r="P55" i="4" s="1"/>
  <c r="N58" i="4"/>
  <c r="N38" i="4"/>
  <c r="N52" i="4"/>
  <c r="N39" i="4"/>
  <c r="N25" i="4"/>
  <c r="N27" i="4"/>
  <c r="N21" i="4"/>
  <c r="O21" i="4" s="1"/>
  <c r="P21" i="4" s="1"/>
  <c r="N26" i="4"/>
  <c r="O26" i="4" s="1"/>
  <c r="P26" i="4" s="1"/>
  <c r="N33" i="4"/>
  <c r="N23" i="4"/>
  <c r="N49" i="4"/>
  <c r="L96" i="2"/>
  <c r="L39" i="2"/>
  <c r="L22" i="2"/>
  <c r="L20" i="2"/>
  <c r="L33" i="2"/>
  <c r="L21" i="2"/>
  <c r="L48" i="2"/>
  <c r="L28" i="2"/>
  <c r="L36" i="2"/>
  <c r="L40" i="2"/>
  <c r="L44" i="2"/>
  <c r="L51" i="2"/>
  <c r="L53" i="2"/>
  <c r="L54" i="2"/>
  <c r="L64" i="2"/>
  <c r="L60" i="2"/>
  <c r="L58" i="2"/>
  <c r="L78" i="2"/>
  <c r="L57" i="2"/>
  <c r="L73" i="2"/>
  <c r="L70" i="2"/>
  <c r="L77" i="2"/>
  <c r="L74" i="2"/>
  <c r="L59" i="2"/>
  <c r="L75" i="2"/>
  <c r="L80" i="2"/>
  <c r="L81" i="2"/>
  <c r="L72" i="2"/>
  <c r="L95" i="2"/>
  <c r="L92" i="2"/>
  <c r="L85" i="2"/>
  <c r="L86" i="2"/>
  <c r="L93" i="2"/>
  <c r="L98" i="2"/>
  <c r="L101" i="2"/>
  <c r="L99" i="2"/>
  <c r="L106" i="2"/>
  <c r="L104" i="2"/>
  <c r="L100" i="2"/>
  <c r="L102" i="2"/>
  <c r="L105" i="2"/>
  <c r="L107" i="2"/>
  <c r="L103" i="2"/>
  <c r="L79" i="2"/>
  <c r="L67" i="2"/>
  <c r="L45" i="2"/>
  <c r="L84" i="2"/>
  <c r="L35" i="2"/>
  <c r="L37" i="2"/>
  <c r="L38" i="2"/>
  <c r="L27" i="2"/>
  <c r="L23" i="2"/>
  <c r="L32" i="2"/>
  <c r="L52" i="2"/>
  <c r="L87" i="2"/>
  <c r="L66" i="2"/>
  <c r="L18" i="2"/>
  <c r="L76" i="2"/>
  <c r="L55" i="2"/>
  <c r="L46" i="2"/>
  <c r="L30" i="2"/>
  <c r="L42" i="2"/>
  <c r="L50" i="2"/>
  <c r="L29" i="2"/>
  <c r="L82" i="2"/>
  <c r="L26" i="2"/>
  <c r="L31" i="2"/>
  <c r="L69" i="2"/>
  <c r="L90" i="2"/>
  <c r="L34" i="2"/>
  <c r="L91" i="2"/>
  <c r="L47" i="2"/>
  <c r="L24" i="2"/>
  <c r="L94" i="2"/>
  <c r="L97" i="2"/>
  <c r="L89" i="2"/>
  <c r="L88" i="2"/>
  <c r="L65" i="2"/>
  <c r="L49" i="2"/>
  <c r="L56" i="2"/>
  <c r="L71" i="2"/>
  <c r="L61" i="2"/>
  <c r="L41" i="2"/>
  <c r="L68" i="2"/>
  <c r="L43" i="2"/>
  <c r="L16" i="2"/>
  <c r="L63" i="2"/>
  <c r="L83" i="2"/>
  <c r="L62" i="2"/>
  <c r="L19" i="2"/>
  <c r="L25" i="2"/>
  <c r="L24" i="1"/>
  <c r="L20" i="1"/>
  <c r="L36" i="1"/>
  <c r="L32" i="1"/>
  <c r="L27" i="1"/>
  <c r="L29" i="1"/>
  <c r="L22" i="1"/>
  <c r="L30" i="1"/>
  <c r="L28" i="1"/>
  <c r="L40" i="1"/>
  <c r="L39" i="1"/>
  <c r="L43" i="1"/>
  <c r="L47" i="1"/>
  <c r="L42" i="1"/>
  <c r="L31" i="1"/>
  <c r="L56" i="1"/>
  <c r="L49" i="1"/>
  <c r="L57" i="1"/>
  <c r="L61" i="1"/>
  <c r="L77" i="1"/>
  <c r="L71" i="1"/>
  <c r="L72" i="1"/>
  <c r="L67" i="1"/>
  <c r="L70" i="1"/>
  <c r="L54" i="1"/>
  <c r="L66" i="1"/>
  <c r="L69" i="1"/>
  <c r="L76" i="1"/>
  <c r="L85" i="1"/>
  <c r="L82" i="1"/>
  <c r="L91" i="1"/>
  <c r="L96" i="1"/>
  <c r="L93" i="1"/>
  <c r="L103" i="1"/>
  <c r="L97" i="1"/>
  <c r="L95" i="1"/>
  <c r="L100" i="1"/>
  <c r="L98" i="1"/>
  <c r="L101" i="1"/>
  <c r="L102" i="1"/>
  <c r="L94" i="1"/>
  <c r="L41" i="1"/>
  <c r="L18" i="1"/>
  <c r="L34" i="1"/>
  <c r="L25" i="1"/>
  <c r="L60" i="1"/>
  <c r="L33" i="1"/>
  <c r="L92" i="1"/>
  <c r="L64" i="1"/>
  <c r="L17" i="1"/>
  <c r="L51" i="1"/>
  <c r="L59" i="1"/>
  <c r="L44" i="1"/>
  <c r="L16" i="1"/>
  <c r="L73" i="1"/>
  <c r="L46" i="1"/>
  <c r="L86" i="1"/>
  <c r="L62" i="1"/>
  <c r="L89" i="1"/>
  <c r="L83" i="1"/>
  <c r="L87" i="1"/>
  <c r="L81" i="1"/>
  <c r="L74" i="1"/>
  <c r="L84" i="1"/>
  <c r="L45" i="1"/>
  <c r="L38" i="1"/>
  <c r="L58" i="1"/>
  <c r="L79" i="1"/>
  <c r="L78" i="1"/>
  <c r="L99" i="1"/>
  <c r="L23" i="1"/>
  <c r="L68" i="1"/>
  <c r="L80" i="1"/>
  <c r="L26" i="1"/>
  <c r="L65" i="1"/>
  <c r="L55" i="1"/>
  <c r="L21" i="1"/>
  <c r="L90" i="1"/>
  <c r="L50" i="1"/>
  <c r="L48" i="1"/>
  <c r="L63" i="1"/>
  <c r="L37" i="1"/>
  <c r="L88" i="1"/>
  <c r="L35" i="1"/>
  <c r="L75" i="1"/>
  <c r="L53" i="1"/>
  <c r="L52" i="1"/>
  <c r="L19" i="1"/>
  <c r="L19" i="3"/>
  <c r="L26" i="3"/>
  <c r="L37" i="3"/>
  <c r="L27" i="3"/>
  <c r="L46" i="3"/>
  <c r="L52" i="3"/>
  <c r="L24" i="3"/>
  <c r="L30" i="3"/>
  <c r="L32" i="3"/>
  <c r="L42" i="3"/>
  <c r="L33" i="3"/>
  <c r="L31" i="3"/>
  <c r="L45" i="3"/>
  <c r="L41" i="3"/>
  <c r="L43" i="3"/>
  <c r="L36" i="3"/>
  <c r="L49" i="3"/>
  <c r="L56" i="3"/>
  <c r="L59" i="3"/>
  <c r="L69" i="3"/>
  <c r="L60" i="3"/>
  <c r="L47" i="3"/>
  <c r="L63" i="3"/>
  <c r="L66" i="3"/>
  <c r="L65" i="3"/>
  <c r="L76" i="3"/>
  <c r="L57" i="3"/>
  <c r="L70" i="3"/>
  <c r="L72" i="3"/>
  <c r="L75" i="3"/>
  <c r="L78" i="3"/>
  <c r="L68" i="3"/>
  <c r="L80" i="3"/>
  <c r="L82" i="3"/>
  <c r="L77" i="3"/>
  <c r="L85" i="3"/>
  <c r="L58" i="3"/>
  <c r="L20" i="3"/>
  <c r="L50" i="3"/>
  <c r="L17" i="3"/>
  <c r="L28" i="3"/>
  <c r="L67" i="3"/>
  <c r="L48" i="3"/>
  <c r="L18" i="3"/>
  <c r="L54" i="3"/>
  <c r="L38" i="3"/>
  <c r="L55" i="3"/>
  <c r="L23" i="3"/>
  <c r="L44" i="3"/>
  <c r="L21" i="3"/>
  <c r="L34" i="3"/>
  <c r="L64" i="3"/>
  <c r="L53" i="3"/>
  <c r="L16" i="3"/>
  <c r="L73" i="3"/>
  <c r="L25" i="3"/>
  <c r="L35" i="3"/>
  <c r="L29" i="3"/>
  <c r="L39" i="3"/>
  <c r="L51" i="3"/>
  <c r="L61" i="3"/>
  <c r="L40" i="3"/>
  <c r="L22" i="3"/>
  <c r="O71" i="4" l="1"/>
  <c r="P71" i="4" s="1"/>
  <c r="O73" i="4"/>
  <c r="P73" i="4" s="1"/>
  <c r="O67" i="4"/>
  <c r="P67" i="4" s="1"/>
  <c r="O64" i="4"/>
  <c r="P64" i="4" s="1"/>
  <c r="O56" i="4"/>
  <c r="P56" i="4" s="1"/>
  <c r="O34" i="4"/>
  <c r="P34" i="4" s="1"/>
  <c r="O42" i="4"/>
  <c r="P42" i="4" s="1"/>
  <c r="O22" i="4"/>
  <c r="P22" i="4" s="1"/>
  <c r="O30" i="4"/>
  <c r="P30" i="4" s="1"/>
  <c r="O46" i="1"/>
  <c r="P46" i="1" s="1"/>
  <c r="O102" i="1"/>
  <c r="P102" i="1" s="1"/>
  <c r="O95" i="1"/>
  <c r="P95" i="1" s="1"/>
  <c r="O96" i="1"/>
  <c r="P96" i="1" s="1"/>
  <c r="O76" i="1"/>
  <c r="P76" i="1" s="1"/>
  <c r="O70" i="1"/>
  <c r="P70" i="1" s="1"/>
  <c r="O77" i="1"/>
  <c r="P77" i="1" s="1"/>
  <c r="O56" i="1"/>
  <c r="P56" i="1" s="1"/>
  <c r="O43" i="1"/>
  <c r="P43" i="1" s="1"/>
  <c r="O30" i="1"/>
  <c r="P30" i="1" s="1"/>
  <c r="O32" i="1"/>
  <c r="P32" i="1" s="1"/>
  <c r="O55" i="1"/>
  <c r="P55" i="1" s="1"/>
  <c r="O25" i="1"/>
  <c r="P25" i="1" s="1"/>
  <c r="O81" i="1"/>
  <c r="P81" i="1" s="1"/>
  <c r="O65" i="4"/>
  <c r="P65" i="4" s="1"/>
  <c r="O46" i="4"/>
  <c r="P46" i="4" s="1"/>
  <c r="O39" i="4"/>
  <c r="P39" i="4" s="1"/>
  <c r="O72" i="4"/>
  <c r="P72" i="4" s="1"/>
  <c r="O66" i="4"/>
  <c r="P66" i="4" s="1"/>
  <c r="O51" i="4"/>
  <c r="P51" i="4" s="1"/>
  <c r="O43" i="4"/>
  <c r="P43" i="4" s="1"/>
  <c r="O25" i="2"/>
  <c r="P25" i="2" s="1"/>
  <c r="O63" i="2"/>
  <c r="P63" i="2" s="1"/>
  <c r="O41" i="2"/>
  <c r="P41" i="2" s="1"/>
  <c r="O89" i="2"/>
  <c r="P89" i="2" s="1"/>
  <c r="O34" i="2"/>
  <c r="P34" i="2" s="1"/>
  <c r="O31" i="2"/>
  <c r="P31" i="2" s="1"/>
  <c r="O50" i="2"/>
  <c r="P50" i="2" s="1"/>
  <c r="O55" i="2"/>
  <c r="P55" i="2" s="1"/>
  <c r="O66" i="2"/>
  <c r="P66" i="2" s="1"/>
  <c r="O38" i="2"/>
  <c r="P38" i="2" s="1"/>
  <c r="O84" i="2"/>
  <c r="P84" i="2" s="1"/>
  <c r="O79" i="2"/>
  <c r="P79" i="2" s="1"/>
  <c r="O35" i="1"/>
  <c r="P35" i="1" s="1"/>
  <c r="O65" i="1"/>
  <c r="P65" i="1" s="1"/>
  <c r="O23" i="1"/>
  <c r="P23" i="1" s="1"/>
  <c r="O79" i="1"/>
  <c r="P79" i="1" s="1"/>
  <c r="O84" i="1"/>
  <c r="P84" i="1" s="1"/>
  <c r="O87" i="1"/>
  <c r="P87" i="1" s="1"/>
  <c r="O51" i="1"/>
  <c r="P51" i="1" s="1"/>
  <c r="O33" i="1"/>
  <c r="P33" i="1" s="1"/>
  <c r="O18" i="1"/>
  <c r="P18" i="1" s="1"/>
  <c r="O53" i="1"/>
  <c r="P53" i="1" s="1"/>
  <c r="O37" i="1"/>
  <c r="P37" i="1" s="1"/>
  <c r="O80" i="1"/>
  <c r="P80" i="1" s="1"/>
  <c r="O38" i="1"/>
  <c r="P38" i="1" s="1"/>
  <c r="O89" i="1"/>
  <c r="P89" i="1" s="1"/>
  <c r="O44" i="1"/>
  <c r="P44" i="1" s="1"/>
  <c r="O64" i="1"/>
  <c r="P64" i="1" s="1"/>
  <c r="O90" i="1"/>
  <c r="P90" i="1" s="1"/>
  <c r="O62" i="1"/>
  <c r="P62" i="1" s="1"/>
  <c r="O103" i="1"/>
  <c r="P103" i="1" s="1"/>
  <c r="O66" i="1"/>
  <c r="P66" i="1" s="1"/>
  <c r="O42" i="1"/>
  <c r="P42" i="1" s="1"/>
  <c r="O75" i="1"/>
  <c r="P75" i="1" s="1"/>
  <c r="O63" i="1"/>
  <c r="P63" i="1" s="1"/>
  <c r="O50" i="1"/>
  <c r="P50" i="1" s="1"/>
  <c r="O94" i="1"/>
  <c r="P94" i="1" s="1"/>
  <c r="O68" i="1"/>
  <c r="P68" i="1" s="1"/>
  <c r="O78" i="1"/>
  <c r="P78" i="1" s="1"/>
  <c r="O45" i="1"/>
  <c r="P45" i="1" s="1"/>
  <c r="O73" i="1"/>
  <c r="P73" i="1" s="1"/>
  <c r="O59" i="1"/>
  <c r="P59" i="1" s="1"/>
  <c r="O92" i="1"/>
  <c r="P92" i="1" s="1"/>
  <c r="O34" i="1"/>
  <c r="P34" i="1" s="1"/>
  <c r="O101" i="1"/>
  <c r="P101" i="1" s="1"/>
  <c r="O97" i="1"/>
  <c r="P97" i="1" s="1"/>
  <c r="O91" i="1"/>
  <c r="P91" i="1" s="1"/>
  <c r="O69" i="1"/>
  <c r="P69" i="1" s="1"/>
  <c r="O67" i="1"/>
  <c r="P67" i="1" s="1"/>
  <c r="O61" i="1"/>
  <c r="P61" i="1" s="1"/>
  <c r="O31" i="1"/>
  <c r="P31" i="1" s="1"/>
  <c r="O39" i="1"/>
  <c r="P39" i="1" s="1"/>
  <c r="O22" i="1"/>
  <c r="P22" i="1" s="1"/>
  <c r="O36" i="1"/>
  <c r="P36" i="1" s="1"/>
  <c r="O16" i="1"/>
  <c r="P16" i="1" s="1"/>
  <c r="O98" i="1"/>
  <c r="P98" i="1" s="1"/>
  <c r="O82" i="1"/>
  <c r="P82" i="1" s="1"/>
  <c r="O72" i="1"/>
  <c r="P72" i="1" s="1"/>
  <c r="O57" i="1"/>
  <c r="P57" i="1" s="1"/>
  <c r="O40" i="1"/>
  <c r="P40" i="1" s="1"/>
  <c r="O29" i="1"/>
  <c r="P29" i="1" s="1"/>
  <c r="O20" i="1"/>
  <c r="P20" i="1" s="1"/>
  <c r="O52" i="1"/>
  <c r="P52" i="1" s="1"/>
  <c r="O88" i="1"/>
  <c r="P88" i="1" s="1"/>
  <c r="O48" i="1"/>
  <c r="P48" i="1" s="1"/>
  <c r="O21" i="1"/>
  <c r="P21" i="1" s="1"/>
  <c r="O26" i="1"/>
  <c r="P26" i="1" s="1"/>
  <c r="O99" i="1"/>
  <c r="P99" i="1" s="1"/>
  <c r="O58" i="1"/>
  <c r="P58" i="1" s="1"/>
  <c r="O74" i="1"/>
  <c r="P74" i="1" s="1"/>
  <c r="O83" i="1"/>
  <c r="P83" i="1" s="1"/>
  <c r="O86" i="1"/>
  <c r="P86" i="1" s="1"/>
  <c r="O17" i="1"/>
  <c r="P17" i="1" s="1"/>
  <c r="O60" i="1"/>
  <c r="P60" i="1" s="1"/>
  <c r="O41" i="1"/>
  <c r="P41" i="1" s="1"/>
  <c r="O100" i="1"/>
  <c r="P100" i="1" s="1"/>
  <c r="O93" i="1"/>
  <c r="P93" i="1" s="1"/>
  <c r="O85" i="1"/>
  <c r="P85" i="1" s="1"/>
  <c r="O54" i="1"/>
  <c r="P54" i="1" s="1"/>
  <c r="O71" i="1"/>
  <c r="P71" i="1" s="1"/>
  <c r="O49" i="1"/>
  <c r="P49" i="1" s="1"/>
  <c r="O47" i="1"/>
  <c r="P47" i="1" s="1"/>
  <c r="O28" i="1"/>
  <c r="P28" i="1" s="1"/>
  <c r="O27" i="1"/>
  <c r="P27" i="1" s="1"/>
  <c r="O24" i="1"/>
  <c r="P24" i="1" s="1"/>
  <c r="O33" i="2"/>
  <c r="P33" i="2" s="1"/>
  <c r="O96" i="2"/>
  <c r="P96" i="2" s="1"/>
  <c r="O83" i="2"/>
  <c r="P83" i="2" s="1"/>
  <c r="O68" i="2"/>
  <c r="P68" i="2" s="1"/>
  <c r="O56" i="2"/>
  <c r="P56" i="2" s="1"/>
  <c r="O88" i="2"/>
  <c r="P88" i="2" s="1"/>
  <c r="O94" i="2"/>
  <c r="P94" i="2" s="1"/>
  <c r="O91" i="2"/>
  <c r="P91" i="2" s="1"/>
  <c r="O69" i="2"/>
  <c r="P69" i="2" s="1"/>
  <c r="O29" i="2"/>
  <c r="P29" i="2" s="1"/>
  <c r="O46" i="2"/>
  <c r="P46" i="2" s="1"/>
  <c r="O18" i="2"/>
  <c r="P18" i="2" s="1"/>
  <c r="O107" i="2"/>
  <c r="P107" i="2" s="1"/>
  <c r="O104" i="2"/>
  <c r="P104" i="2" s="1"/>
  <c r="O98" i="2"/>
  <c r="P98" i="2" s="1"/>
  <c r="O92" i="2"/>
  <c r="P92" i="2" s="1"/>
  <c r="O80" i="2"/>
  <c r="P80" i="2" s="1"/>
  <c r="O77" i="2"/>
  <c r="P77" i="2" s="1"/>
  <c r="O78" i="2"/>
  <c r="P78" i="2" s="1"/>
  <c r="O54" i="2"/>
  <c r="P54" i="2" s="1"/>
  <c r="O40" i="2"/>
  <c r="P40" i="2" s="1"/>
  <c r="O21" i="2"/>
  <c r="P21" i="2" s="1"/>
  <c r="O106" i="2"/>
  <c r="P106" i="2" s="1"/>
  <c r="O95" i="2"/>
  <c r="P95" i="2" s="1"/>
  <c r="O58" i="2"/>
  <c r="P58" i="2" s="1"/>
  <c r="O36" i="2"/>
  <c r="P36" i="2" s="1"/>
  <c r="O19" i="2"/>
  <c r="P19" i="2" s="1"/>
  <c r="O16" i="2"/>
  <c r="P16" i="2" s="1"/>
  <c r="O61" i="2"/>
  <c r="P61" i="2" s="1"/>
  <c r="O49" i="2"/>
  <c r="P49" i="2" s="1"/>
  <c r="O97" i="2"/>
  <c r="P97" i="2" s="1"/>
  <c r="O24" i="2"/>
  <c r="P24" i="2" s="1"/>
  <c r="O90" i="2"/>
  <c r="P90" i="2" s="1"/>
  <c r="O26" i="2"/>
  <c r="P26" i="2" s="1"/>
  <c r="O42" i="2"/>
  <c r="P42" i="2" s="1"/>
  <c r="O76" i="2"/>
  <c r="P76" i="2" s="1"/>
  <c r="O87" i="2"/>
  <c r="P87" i="2" s="1"/>
  <c r="O23" i="2"/>
  <c r="P23" i="2" s="1"/>
  <c r="O37" i="2"/>
  <c r="P37" i="2" s="1"/>
  <c r="O45" i="2"/>
  <c r="P45" i="2" s="1"/>
  <c r="O102" i="2"/>
  <c r="P102" i="2" s="1"/>
  <c r="O99" i="2"/>
  <c r="P99" i="2" s="1"/>
  <c r="O86" i="2"/>
  <c r="P86" i="2" s="1"/>
  <c r="O72" i="2"/>
  <c r="P72" i="2" s="1"/>
  <c r="O59" i="2"/>
  <c r="P59" i="2" s="1"/>
  <c r="O73" i="2"/>
  <c r="P73" i="2" s="1"/>
  <c r="O60" i="2"/>
  <c r="P60" i="2" s="1"/>
  <c r="O51" i="2"/>
  <c r="P51" i="2" s="1"/>
  <c r="O28" i="2"/>
  <c r="P28" i="2" s="1"/>
  <c r="O20" i="2"/>
  <c r="P20" i="2" s="1"/>
  <c r="O32" i="2"/>
  <c r="P32" i="2" s="1"/>
  <c r="O105" i="2"/>
  <c r="P105" i="2" s="1"/>
  <c r="O93" i="2"/>
  <c r="P93" i="2" s="1"/>
  <c r="O75" i="2"/>
  <c r="P75" i="2" s="1"/>
  <c r="O70" i="2"/>
  <c r="P70" i="2" s="1"/>
  <c r="O53" i="2"/>
  <c r="P53" i="2" s="1"/>
  <c r="O39" i="2"/>
  <c r="P39" i="2" s="1"/>
  <c r="O62" i="2"/>
  <c r="P62" i="2" s="1"/>
  <c r="O43" i="2"/>
  <c r="P43" i="2" s="1"/>
  <c r="O71" i="2"/>
  <c r="P71" i="2" s="1"/>
  <c r="O65" i="2"/>
  <c r="P65" i="2" s="1"/>
  <c r="O47" i="2"/>
  <c r="P47" i="2" s="1"/>
  <c r="O82" i="2"/>
  <c r="P82" i="2" s="1"/>
  <c r="O30" i="2"/>
  <c r="P30" i="2" s="1"/>
  <c r="O52" i="2"/>
  <c r="P52" i="2" s="1"/>
  <c r="O27" i="2"/>
  <c r="P27" i="2" s="1"/>
  <c r="O35" i="2"/>
  <c r="P35" i="2" s="1"/>
  <c r="O67" i="2"/>
  <c r="P67" i="2" s="1"/>
  <c r="O103" i="2"/>
  <c r="P103" i="2" s="1"/>
  <c r="O100" i="2"/>
  <c r="P100" i="2" s="1"/>
  <c r="O101" i="2"/>
  <c r="P101" i="2" s="1"/>
  <c r="O85" i="2"/>
  <c r="P85" i="2" s="1"/>
  <c r="O81" i="2"/>
  <c r="P81" i="2" s="1"/>
  <c r="O74" i="2"/>
  <c r="P74" i="2" s="1"/>
  <c r="O57" i="2"/>
  <c r="P57" i="2" s="1"/>
  <c r="O64" i="2"/>
  <c r="P64" i="2" s="1"/>
  <c r="O44" i="2"/>
  <c r="P44" i="2" s="1"/>
  <c r="O48" i="2"/>
  <c r="P48" i="2" s="1"/>
  <c r="O22" i="2"/>
  <c r="P22" i="2" s="1"/>
  <c r="O60" i="4"/>
  <c r="P60" i="4" s="1"/>
  <c r="O51" i="3"/>
  <c r="P51" i="3" s="1"/>
  <c r="O61" i="3"/>
  <c r="P61" i="3" s="1"/>
  <c r="O73" i="3"/>
  <c r="P73" i="3" s="1"/>
  <c r="O55" i="3"/>
  <c r="P55" i="3" s="1"/>
  <c r="O18" i="3"/>
  <c r="P18" i="3" s="1"/>
  <c r="O17" i="3"/>
  <c r="P17" i="3" s="1"/>
  <c r="O48" i="3"/>
  <c r="P48" i="3" s="1"/>
  <c r="O50" i="3"/>
  <c r="P50" i="3" s="1"/>
  <c r="O65" i="3"/>
  <c r="P65" i="3" s="1"/>
  <c r="O21" i="3"/>
  <c r="P21" i="3" s="1"/>
  <c r="O82" i="3"/>
  <c r="P82" i="3" s="1"/>
  <c r="O76" i="3"/>
  <c r="P76" i="3" s="1"/>
  <c r="O41" i="3"/>
  <c r="P41" i="3" s="1"/>
  <c r="O26" i="3"/>
  <c r="P26" i="3" s="1"/>
  <c r="O16" i="3"/>
  <c r="P16" i="3" s="1"/>
  <c r="O38" i="3"/>
  <c r="P38" i="3" s="1"/>
  <c r="O72" i="3"/>
  <c r="P72" i="3" s="1"/>
  <c r="O40" i="3"/>
  <c r="P40" i="3" s="1"/>
  <c r="O29" i="3"/>
  <c r="P29" i="3" s="1"/>
  <c r="O25" i="3"/>
  <c r="P25" i="3" s="1"/>
  <c r="O64" i="3"/>
  <c r="P64" i="3" s="1"/>
  <c r="O34" i="3"/>
  <c r="P34" i="3" s="1"/>
  <c r="O28" i="3"/>
  <c r="P28" i="3" s="1"/>
  <c r="O58" i="3"/>
  <c r="P58" i="3" s="1"/>
  <c r="O77" i="3"/>
  <c r="P77" i="3" s="1"/>
  <c r="O78" i="3"/>
  <c r="P78" i="3" s="1"/>
  <c r="O57" i="3"/>
  <c r="P57" i="3" s="1"/>
  <c r="O63" i="3"/>
  <c r="P63" i="3" s="1"/>
  <c r="O59" i="3"/>
  <c r="P59" i="3" s="1"/>
  <c r="O43" i="3"/>
  <c r="P43" i="3" s="1"/>
  <c r="O33" i="3"/>
  <c r="P33" i="3" s="1"/>
  <c r="O24" i="3"/>
  <c r="P24" i="3" s="1"/>
  <c r="O37" i="3"/>
  <c r="P37" i="3" s="1"/>
  <c r="O60" i="3"/>
  <c r="P60" i="3" s="1"/>
  <c r="O49" i="3"/>
  <c r="P49" i="3" s="1"/>
  <c r="O45" i="3"/>
  <c r="P45" i="3" s="1"/>
  <c r="O32" i="3"/>
  <c r="P32" i="3" s="1"/>
  <c r="O46" i="3"/>
  <c r="P46" i="3" s="1"/>
  <c r="O19" i="3"/>
  <c r="P19" i="3" s="1"/>
  <c r="O75" i="3"/>
  <c r="P75" i="3" s="1"/>
  <c r="O47" i="3"/>
  <c r="P47" i="3" s="1"/>
  <c r="O56" i="3"/>
  <c r="P56" i="3" s="1"/>
  <c r="O42" i="3"/>
  <c r="P42" i="3" s="1"/>
  <c r="O52" i="3"/>
  <c r="P52" i="3" s="1"/>
  <c r="O35" i="3"/>
  <c r="P35" i="3" s="1"/>
  <c r="O44" i="3"/>
  <c r="P44" i="3" s="1"/>
  <c r="O80" i="3"/>
  <c r="P80" i="3" s="1"/>
  <c r="O39" i="3"/>
  <c r="P39" i="3" s="1"/>
  <c r="O53" i="3"/>
  <c r="P53" i="3" s="1"/>
  <c r="O23" i="3"/>
  <c r="P23" i="3" s="1"/>
  <c r="O54" i="3"/>
  <c r="P54" i="3" s="1"/>
  <c r="O67" i="3"/>
  <c r="P67" i="3" s="1"/>
  <c r="O20" i="3"/>
  <c r="P20" i="3" s="1"/>
  <c r="O85" i="3"/>
  <c r="P85" i="3" s="1"/>
  <c r="O68" i="3"/>
  <c r="P68" i="3" s="1"/>
  <c r="O70" i="3"/>
  <c r="P70" i="3" s="1"/>
  <c r="O66" i="3"/>
  <c r="P66" i="3" s="1"/>
  <c r="O69" i="3"/>
  <c r="P69" i="3" s="1"/>
  <c r="O36" i="3"/>
  <c r="P36" i="3" s="1"/>
  <c r="O31" i="3"/>
  <c r="P31" i="3" s="1"/>
  <c r="O30" i="3"/>
  <c r="P30" i="3" s="1"/>
  <c r="O27" i="3"/>
  <c r="P27" i="3" s="1"/>
  <c r="O28" i="4"/>
  <c r="P28" i="4" s="1"/>
  <c r="O19" i="4"/>
  <c r="P19" i="4" s="1"/>
  <c r="O49" i="4"/>
  <c r="P49" i="4" s="1"/>
  <c r="O27" i="4"/>
  <c r="P27" i="4" s="1"/>
  <c r="O37" i="4"/>
  <c r="P37" i="4" s="1"/>
  <c r="O63" i="4"/>
  <c r="P63" i="4" s="1"/>
  <c r="O61" i="4"/>
  <c r="P61" i="4" s="1"/>
  <c r="O41" i="4"/>
  <c r="P41" i="4" s="1"/>
  <c r="O32" i="4"/>
  <c r="P32" i="4" s="1"/>
  <c r="O33" i="4"/>
  <c r="P33" i="4" s="1"/>
  <c r="O38" i="4"/>
  <c r="P38" i="4" s="1"/>
  <c r="O50" i="4"/>
  <c r="P50" i="4" s="1"/>
  <c r="O74" i="4"/>
  <c r="P74" i="4" s="1"/>
  <c r="O16" i="4"/>
  <c r="P16" i="4" s="1"/>
  <c r="O48" i="4"/>
  <c r="P48" i="4" s="1"/>
  <c r="O23" i="4"/>
  <c r="P23" i="4" s="1"/>
  <c r="O52" i="4"/>
  <c r="P52" i="4" s="1"/>
  <c r="O75" i="4"/>
  <c r="P75" i="4" s="1"/>
  <c r="O47" i="4"/>
  <c r="P47" i="4" s="1"/>
  <c r="O36" i="4"/>
  <c r="P36" i="4" s="1"/>
  <c r="O25" i="4"/>
  <c r="P25" i="4" s="1"/>
  <c r="O57" i="4"/>
  <c r="P57" i="4" s="1"/>
  <c r="O40" i="4"/>
  <c r="P40" i="4" s="1"/>
  <c r="O18" i="4"/>
  <c r="P18" i="4" s="1"/>
  <c r="O44" i="4"/>
  <c r="P44" i="4" s="1"/>
  <c r="O94" i="4"/>
  <c r="P94" i="4" s="1"/>
  <c r="O53" i="4"/>
  <c r="P53" i="4" s="1"/>
  <c r="O68" i="4"/>
  <c r="P68" i="4" s="1"/>
  <c r="O70" i="4"/>
  <c r="P70" i="4" s="1"/>
  <c r="O62" i="4"/>
  <c r="P62" i="4" s="1"/>
  <c r="O35" i="4"/>
  <c r="P35" i="4" s="1"/>
  <c r="O29" i="4"/>
  <c r="P29" i="4" s="1"/>
  <c r="O20" i="4"/>
  <c r="P20" i="4" s="1"/>
  <c r="O58" i="4"/>
  <c r="P58" i="4" s="1"/>
  <c r="O59" i="4"/>
  <c r="P59" i="4" s="1"/>
  <c r="O92" i="4"/>
  <c r="P92" i="4" s="1"/>
  <c r="O45" i="4"/>
  <c r="P45" i="4" s="1"/>
  <c r="N22" i="3"/>
  <c r="N17" i="2"/>
  <c r="N17" i="4" l="1"/>
  <c r="O17" i="4" l="1"/>
  <c r="P17" i="4" s="1"/>
  <c r="O22" i="3"/>
  <c r="P22" i="3" s="1"/>
  <c r="L17" i="2"/>
  <c r="O17" i="2" s="1"/>
  <c r="P17" i="2" s="1"/>
  <c r="O19" i="1"/>
  <c r="P19" i="1" s="1"/>
</calcChain>
</file>

<file path=xl/sharedStrings.xml><?xml version="1.0" encoding="utf-8"?>
<sst xmlns="http://schemas.openxmlformats.org/spreadsheetml/2006/main" count="2956" uniqueCount="851">
  <si>
    <t>Муниципальное образование:</t>
  </si>
  <si>
    <t xml:space="preserve">Класс:  </t>
  </si>
  <si>
    <t xml:space="preserve">Численность участников: </t>
  </si>
  <si>
    <t>Дата</t>
  </si>
  <si>
    <t>Максимально возможное  количество баллов:</t>
  </si>
  <si>
    <t>№</t>
  </si>
  <si>
    <t>Фамилия</t>
  </si>
  <si>
    <t>Имя</t>
  </si>
  <si>
    <t>Отчество</t>
  </si>
  <si>
    <t>ОУ</t>
  </si>
  <si>
    <t xml:space="preserve">МО </t>
  </si>
  <si>
    <t>Сумма баллов теоретического тура</t>
  </si>
  <si>
    <r>
      <t xml:space="preserve">1-е испытание                         </t>
    </r>
    <r>
      <rPr>
        <sz val="12"/>
        <color indexed="8"/>
        <rFont val="Times New Roman"/>
        <family val="1"/>
        <charset val="204"/>
      </rPr>
      <t>(баскетбол)</t>
    </r>
  </si>
  <si>
    <r>
      <t xml:space="preserve">2-е испытание                     </t>
    </r>
    <r>
      <rPr>
        <sz val="12"/>
        <color indexed="8"/>
        <rFont val="Times New Roman"/>
        <family val="1"/>
        <charset val="204"/>
      </rPr>
      <t xml:space="preserve"> (гимнастика)</t>
    </r>
  </si>
  <si>
    <t>Статус диплома (победитель, призер, участник)</t>
  </si>
  <si>
    <r>
      <t xml:space="preserve">Результат                           </t>
    </r>
    <r>
      <rPr>
        <sz val="12"/>
        <color indexed="8"/>
        <rFont val="Times New Roman"/>
        <family val="1"/>
        <charset val="204"/>
      </rPr>
      <t xml:space="preserve"> (баллы)</t>
    </r>
  </si>
  <si>
    <t xml:space="preserve">и муниципального этапа, разработанными центральными предметно-методическими комиссиями, а также в требованиях к проведению муниципального этапа </t>
  </si>
  <si>
    <t xml:space="preserve"> всероссийской олимпиады школьников по физической культуре.</t>
  </si>
  <si>
    <t>участников  муниципального этапа всероссийской олимпиады школьников</t>
  </si>
  <si>
    <t>по физической культуре</t>
  </si>
  <si>
    <t>Председатель жюри:</t>
  </si>
  <si>
    <t>______________________</t>
  </si>
  <si>
    <t>/_______________________</t>
  </si>
  <si>
    <r>
      <t xml:space="preserve">Результат                            </t>
    </r>
    <r>
      <rPr>
        <sz val="12"/>
        <color indexed="8"/>
        <rFont val="Times New Roman"/>
        <family val="1"/>
        <charset val="204"/>
      </rPr>
      <t>(сек.)</t>
    </r>
  </si>
  <si>
    <t>Класс 
обучения</t>
  </si>
  <si>
    <t>Класс, за который выступает</t>
  </si>
  <si>
    <t>Зачетный балл теоретического тура *</t>
  </si>
  <si>
    <r>
      <t xml:space="preserve">* - </t>
    </r>
    <r>
      <rPr>
        <b/>
        <sz val="12"/>
        <color indexed="8"/>
        <rFont val="Times New Roman"/>
        <family val="1"/>
        <charset val="204"/>
      </rPr>
      <t>Зачетные баллы теоретического и каждого из испытаний практического тура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рассчитываются по формулам</t>
    </r>
    <r>
      <rPr>
        <sz val="12"/>
        <color indexed="8"/>
        <rFont val="Times New Roman"/>
        <family val="1"/>
        <charset val="204"/>
      </rPr>
      <t xml:space="preserve">, указанным в методических рекомендациях школьного </t>
    </r>
  </si>
  <si>
    <t>Зачетный балл *</t>
  </si>
  <si>
    <t>Зачетный балл  *</t>
  </si>
  <si>
    <t>Зачетный балл практического тура **</t>
  </si>
  <si>
    <r>
      <t xml:space="preserve">** - </t>
    </r>
    <r>
      <rPr>
        <b/>
        <sz val="12"/>
        <color indexed="8"/>
        <rFont val="Times New Roman"/>
        <family val="1"/>
        <charset val="204"/>
      </rPr>
      <t xml:space="preserve">Зачетный балл практического тура </t>
    </r>
    <r>
      <rPr>
        <sz val="12"/>
        <color indexed="8"/>
        <rFont val="Times New Roman"/>
        <family val="1"/>
        <charset val="204"/>
      </rPr>
      <t>представляет собой сумму зачетных баллов каждого из испытаний практического тура.</t>
    </r>
  </si>
  <si>
    <r>
      <t xml:space="preserve">*** - </t>
    </r>
    <r>
      <rPr>
        <b/>
        <sz val="12"/>
        <color indexed="8"/>
        <rFont val="Times New Roman"/>
        <family val="1"/>
        <charset val="204"/>
      </rPr>
      <t>Итоговый зачетный балл</t>
    </r>
    <r>
      <rPr>
        <sz val="12"/>
        <color indexed="8"/>
        <rFont val="Times New Roman"/>
        <family val="1"/>
        <charset val="204"/>
      </rPr>
      <t xml:space="preserve"> представляет собой сумму зачетных баллов теоретического и практического тура.</t>
    </r>
  </si>
  <si>
    <t>ИТОГОВЫЙ ЗАЧЕТНЫЙ БАЛЛ ***</t>
  </si>
  <si>
    <t>Секретарь</t>
  </si>
  <si>
    <t>Дмитрий</t>
  </si>
  <si>
    <t>Максимович</t>
  </si>
  <si>
    <t>Тимашевский район</t>
  </si>
  <si>
    <t>Максим</t>
  </si>
  <si>
    <t>Игоревич</t>
  </si>
  <si>
    <t>Никита</t>
  </si>
  <si>
    <t>Сергеевич</t>
  </si>
  <si>
    <t>Александрович</t>
  </si>
  <si>
    <t>Витальевич</t>
  </si>
  <si>
    <t>Кирилл</t>
  </si>
  <si>
    <t>Викторович</t>
  </si>
  <si>
    <t>Егор</t>
  </si>
  <si>
    <t>Андрей</t>
  </si>
  <si>
    <t>Михайлович</t>
  </si>
  <si>
    <t>Ефремов</t>
  </si>
  <si>
    <t>Андреевич</t>
  </si>
  <si>
    <t>Артем</t>
  </si>
  <si>
    <t>Михаил</t>
  </si>
  <si>
    <t>Александр</t>
  </si>
  <si>
    <t>Николаевич</t>
  </si>
  <si>
    <t>Владимир</t>
  </si>
  <si>
    <t>Иван</t>
  </si>
  <si>
    <t>Марк</t>
  </si>
  <si>
    <t>Токарев</t>
  </si>
  <si>
    <t>Владимирович</t>
  </si>
  <si>
    <t>Роман</t>
  </si>
  <si>
    <t>Богдан</t>
  </si>
  <si>
    <t>Олег</t>
  </si>
  <si>
    <t>Дмитриевич</t>
  </si>
  <si>
    <t>Евгеньевич</t>
  </si>
  <si>
    <t>Станиславович</t>
  </si>
  <si>
    <t>Илья</t>
  </si>
  <si>
    <t>Алексеевич</t>
  </si>
  <si>
    <t>Юрьевич</t>
  </si>
  <si>
    <t>Романович</t>
  </si>
  <si>
    <t>Сергей</t>
  </si>
  <si>
    <t>Русланович</t>
  </si>
  <si>
    <t>Денисович</t>
  </si>
  <si>
    <t>Олегович</t>
  </si>
  <si>
    <t>Глеб</t>
  </si>
  <si>
    <t>Валерьевич</t>
  </si>
  <si>
    <t>Иванович</t>
  </si>
  <si>
    <t>Эдуардович</t>
  </si>
  <si>
    <t>Андреевна</t>
  </si>
  <si>
    <t>Александра</t>
  </si>
  <si>
    <t>Дмитриевна</t>
  </si>
  <si>
    <t>Виктория</t>
  </si>
  <si>
    <t>Ивановна</t>
  </si>
  <si>
    <t>8В</t>
  </si>
  <si>
    <t>Анастасия</t>
  </si>
  <si>
    <t>Денисовна</t>
  </si>
  <si>
    <t>Николаевна</t>
  </si>
  <si>
    <t>Сергеевна</t>
  </si>
  <si>
    <t>Мария</t>
  </si>
  <si>
    <t>Евгеньевна</t>
  </si>
  <si>
    <t>Витальевна</t>
  </si>
  <si>
    <t>Валерия</t>
  </si>
  <si>
    <t>Владиславовна</t>
  </si>
  <si>
    <t>Алексеевна</t>
  </si>
  <si>
    <t>Александровна</t>
  </si>
  <si>
    <t>София</t>
  </si>
  <si>
    <t>Арина</t>
  </si>
  <si>
    <t>Владимировна</t>
  </si>
  <si>
    <t>Диана</t>
  </si>
  <si>
    <t>Дарья</t>
  </si>
  <si>
    <t>Анна</t>
  </si>
  <si>
    <t>Клименко</t>
  </si>
  <si>
    <t>Екатерина</t>
  </si>
  <si>
    <t>Виолетта</t>
  </si>
  <si>
    <t>Полина</t>
  </si>
  <si>
    <t>Вероника</t>
  </si>
  <si>
    <t>Михайловна</t>
  </si>
  <si>
    <t>Ангелина</t>
  </si>
  <si>
    <t>Юрьевна</t>
  </si>
  <si>
    <t>Софья</t>
  </si>
  <si>
    <t>Викторовна</t>
  </si>
  <si>
    <t>Алена</t>
  </si>
  <si>
    <t>Татьяна</t>
  </si>
  <si>
    <t>Кравченко</t>
  </si>
  <si>
    <t>Максименко</t>
  </si>
  <si>
    <t>Попова</t>
  </si>
  <si>
    <t>Петровна</t>
  </si>
  <si>
    <t>Лонская</t>
  </si>
  <si>
    <t>Валерий</t>
  </si>
  <si>
    <t>Ярослав</t>
  </si>
  <si>
    <t>Даниил</t>
  </si>
  <si>
    <t>Мищенко</t>
  </si>
  <si>
    <t>Георгий</t>
  </si>
  <si>
    <t>Артур</t>
  </si>
  <si>
    <t>Константин</t>
  </si>
  <si>
    <t>Олеговна</t>
  </si>
  <si>
    <t>Варвара</t>
  </si>
  <si>
    <t>Ксения</t>
  </si>
  <si>
    <t>Елена</t>
  </si>
  <si>
    <t>Людмила</t>
  </si>
  <si>
    <t>Владислав</t>
  </si>
  <si>
    <t>Денис</t>
  </si>
  <si>
    <t>Виталий</t>
  </si>
  <si>
    <t>Вадимович</t>
  </si>
  <si>
    <t>Данил</t>
  </si>
  <si>
    <t>Васильевич</t>
  </si>
  <si>
    <t>Игорь</t>
  </si>
  <si>
    <t>Леонидович</t>
  </si>
  <si>
    <t>Константиновна</t>
  </si>
  <si>
    <t>Руслановна</t>
  </si>
  <si>
    <t>Милана</t>
  </si>
  <si>
    <t>Олеся</t>
  </si>
  <si>
    <t>СОШ №14</t>
  </si>
  <si>
    <t>Кузнецова</t>
  </si>
  <si>
    <t>Геннадьевич</t>
  </si>
  <si>
    <t>Василенко</t>
  </si>
  <si>
    <t>Кристина</t>
  </si>
  <si>
    <t>Дзюба</t>
  </si>
  <si>
    <t>Шамсутдинова</t>
  </si>
  <si>
    <t>Карина</t>
  </si>
  <si>
    <t>Назировна</t>
  </si>
  <si>
    <t>Макаренко</t>
  </si>
  <si>
    <t>Ярыгина</t>
  </si>
  <si>
    <t>Васильевна</t>
  </si>
  <si>
    <t>Вячеславовна</t>
  </si>
  <si>
    <t>Загидулин</t>
  </si>
  <si>
    <t>Алексей</t>
  </si>
  <si>
    <t>Ульяна</t>
  </si>
  <si>
    <t>Поспелова</t>
  </si>
  <si>
    <t xml:space="preserve">Анна </t>
  </si>
  <si>
    <t>МБОУ СОШ №15</t>
  </si>
  <si>
    <t>Колесникова</t>
  </si>
  <si>
    <t>Макеева</t>
  </si>
  <si>
    <t>Вьюговская</t>
  </si>
  <si>
    <t>Робертовна</t>
  </si>
  <si>
    <t>Романовна</t>
  </si>
  <si>
    <t xml:space="preserve">Дарья </t>
  </si>
  <si>
    <t>Сторчеус</t>
  </si>
  <si>
    <t>Рабочих</t>
  </si>
  <si>
    <t>Сивакова</t>
  </si>
  <si>
    <t>Пахомова</t>
  </si>
  <si>
    <t xml:space="preserve">Анастасия </t>
  </si>
  <si>
    <t>Антоновна</t>
  </si>
  <si>
    <t>Кропивка</t>
  </si>
  <si>
    <t xml:space="preserve">Демьянов </t>
  </si>
  <si>
    <t xml:space="preserve">Вадим </t>
  </si>
  <si>
    <t>Ильичев</t>
  </si>
  <si>
    <t xml:space="preserve">Александр </t>
  </si>
  <si>
    <t>Ус</t>
  </si>
  <si>
    <t xml:space="preserve">Андрей </t>
  </si>
  <si>
    <t>Майоров</t>
  </si>
  <si>
    <t>Сукиасян</t>
  </si>
  <si>
    <t xml:space="preserve">Лёва </t>
  </si>
  <si>
    <t>Артакович</t>
  </si>
  <si>
    <t>Тимур</t>
  </si>
  <si>
    <t>Миронов</t>
  </si>
  <si>
    <t xml:space="preserve">Глеб </t>
  </si>
  <si>
    <t>Шенцов</t>
  </si>
  <si>
    <t xml:space="preserve">Николай  </t>
  </si>
  <si>
    <t>Прокопец</t>
  </si>
  <si>
    <t>Анатолий</t>
  </si>
  <si>
    <t>10"А"</t>
  </si>
  <si>
    <t>Каракай</t>
  </si>
  <si>
    <t>Виктор</t>
  </si>
  <si>
    <t>Асликян</t>
  </si>
  <si>
    <t xml:space="preserve"> Арамович</t>
  </si>
  <si>
    <t xml:space="preserve">Артур </t>
  </si>
  <si>
    <t>Бороденко</t>
  </si>
  <si>
    <t>Ступак</t>
  </si>
  <si>
    <t>Анацкая</t>
  </si>
  <si>
    <t>Марданян</t>
  </si>
  <si>
    <t>Анушик</t>
  </si>
  <si>
    <t>Вагинаковна</t>
  </si>
  <si>
    <t>Павловна</t>
  </si>
  <si>
    <t>Гапон</t>
  </si>
  <si>
    <t>Анненко</t>
  </si>
  <si>
    <t xml:space="preserve">Стром </t>
  </si>
  <si>
    <t xml:space="preserve">Подкина </t>
  </si>
  <si>
    <t>Акопян</t>
  </si>
  <si>
    <t>Алла</t>
  </si>
  <si>
    <t>Захаревич</t>
  </si>
  <si>
    <t>МБОУ СОШ № 19</t>
  </si>
  <si>
    <t>Исаева</t>
  </si>
  <si>
    <t>Сажнева</t>
  </si>
  <si>
    <t>Эллина</t>
  </si>
  <si>
    <t>Торхова</t>
  </si>
  <si>
    <t>Андреева</t>
  </si>
  <si>
    <t>Кулебякина</t>
  </si>
  <si>
    <t>Бабаева</t>
  </si>
  <si>
    <t>Алина</t>
  </si>
  <si>
    <t>Фаризовна</t>
  </si>
  <si>
    <t>Фоменко</t>
  </si>
  <si>
    <t>Коваленко</t>
  </si>
  <si>
    <t>Казарян</t>
  </si>
  <si>
    <t>Ламетов</t>
  </si>
  <si>
    <t>Ханадан</t>
  </si>
  <si>
    <t>Разаханович</t>
  </si>
  <si>
    <t>Пятачков</t>
  </si>
  <si>
    <t>Станкевич</t>
  </si>
  <si>
    <t>Оверченко</t>
  </si>
  <si>
    <t xml:space="preserve">Илья </t>
  </si>
  <si>
    <t xml:space="preserve">Половинко </t>
  </si>
  <si>
    <t>Якушов</t>
  </si>
  <si>
    <t xml:space="preserve">Владимир </t>
  </si>
  <si>
    <t>Тригубов</t>
  </si>
  <si>
    <t>Якимов</t>
  </si>
  <si>
    <t>Ионов</t>
  </si>
  <si>
    <t>Артёмович</t>
  </si>
  <si>
    <t>Павлович</t>
  </si>
  <si>
    <t>Артём</t>
  </si>
  <si>
    <t>Арсений</t>
  </si>
  <si>
    <t>Давид</t>
  </si>
  <si>
    <t>Исаев</t>
  </si>
  <si>
    <t>Армен</t>
  </si>
  <si>
    <t>Руденко</t>
  </si>
  <si>
    <t>Пепеляев</t>
  </si>
  <si>
    <t>Худошин</t>
  </si>
  <si>
    <t>Котов</t>
  </si>
  <si>
    <t>Деребизов</t>
  </si>
  <si>
    <t>Броцило</t>
  </si>
  <si>
    <t>Шавкута</t>
  </si>
  <si>
    <t>Мацак</t>
  </si>
  <si>
    <t>Ткачёва</t>
  </si>
  <si>
    <t>Шпаковская</t>
  </si>
  <si>
    <t>Казанджян</t>
  </si>
  <si>
    <t>Овчарова</t>
  </si>
  <si>
    <t>Аракелова</t>
  </si>
  <si>
    <t>Айказовна</t>
  </si>
  <si>
    <t>Геннадьевна</t>
  </si>
  <si>
    <t>Солошич</t>
  </si>
  <si>
    <t>8 Б</t>
  </si>
  <si>
    <t>МБОУ СОШ №2</t>
  </si>
  <si>
    <t>Мухин</t>
  </si>
  <si>
    <t>Запорощенко</t>
  </si>
  <si>
    <t>8 В</t>
  </si>
  <si>
    <t xml:space="preserve">Верещагин </t>
  </si>
  <si>
    <t>Антон</t>
  </si>
  <si>
    <t>Апокина</t>
  </si>
  <si>
    <t>Антонина</t>
  </si>
  <si>
    <t>Скорикова</t>
  </si>
  <si>
    <t>Ирина</t>
  </si>
  <si>
    <t>Самошкина</t>
  </si>
  <si>
    <t>Усынкина</t>
  </si>
  <si>
    <t>Семенюк</t>
  </si>
  <si>
    <t>Очеретянова</t>
  </si>
  <si>
    <t>Гуть</t>
  </si>
  <si>
    <t>9а</t>
  </si>
  <si>
    <t>Корякина</t>
  </si>
  <si>
    <t>10 а</t>
  </si>
  <si>
    <t>Егошина</t>
  </si>
  <si>
    <t>Андикаева</t>
  </si>
  <si>
    <t>Юлиана</t>
  </si>
  <si>
    <t>Бойченко</t>
  </si>
  <si>
    <t>Ярошенко</t>
  </si>
  <si>
    <t>Габриелян</t>
  </si>
  <si>
    <t>Самсоновна</t>
  </si>
  <si>
    <t>СОШ № 2</t>
  </si>
  <si>
    <t>Лысенко</t>
  </si>
  <si>
    <t>Смирный</t>
  </si>
  <si>
    <t>9 б</t>
  </si>
  <si>
    <t>Вовченко</t>
  </si>
  <si>
    <t>Долинин</t>
  </si>
  <si>
    <t>Васильченко</t>
  </si>
  <si>
    <t>Дегтярев</t>
  </si>
  <si>
    <t>Чуриков</t>
  </si>
  <si>
    <t>Арсен</t>
  </si>
  <si>
    <t xml:space="preserve">Григорян </t>
  </si>
  <si>
    <t>Карен</t>
  </si>
  <si>
    <t>Рубенович</t>
  </si>
  <si>
    <t>МБОУ СОШ №3</t>
  </si>
  <si>
    <t xml:space="preserve">Фоменко </t>
  </si>
  <si>
    <t xml:space="preserve">Сергей </t>
  </si>
  <si>
    <t>МБОУ СОШ №7</t>
  </si>
  <si>
    <t>Гусак</t>
  </si>
  <si>
    <t>Гивиевич</t>
  </si>
  <si>
    <t>Титов</t>
  </si>
  <si>
    <t>Веселова</t>
  </si>
  <si>
    <t>Будко</t>
  </si>
  <si>
    <t>Бурмас</t>
  </si>
  <si>
    <t>МБОУ СОШ №13</t>
  </si>
  <si>
    <t>Дубовик</t>
  </si>
  <si>
    <t>Негуч</t>
  </si>
  <si>
    <t>Азаматович</t>
  </si>
  <si>
    <t xml:space="preserve">Гаврилов </t>
  </si>
  <si>
    <t>Илларион</t>
  </si>
  <si>
    <t>Соломенцев</t>
  </si>
  <si>
    <t>Жуков</t>
  </si>
  <si>
    <t xml:space="preserve">Крамарева </t>
  </si>
  <si>
    <t>Скорик</t>
  </si>
  <si>
    <t xml:space="preserve">Дорофеева </t>
  </si>
  <si>
    <t>Ярславовна</t>
  </si>
  <si>
    <t>Нина</t>
  </si>
  <si>
    <t>Халина</t>
  </si>
  <si>
    <t>Ганай</t>
  </si>
  <si>
    <t xml:space="preserve">Марина </t>
  </si>
  <si>
    <t>Акчурина</t>
  </si>
  <si>
    <t>Павлов</t>
  </si>
  <si>
    <t>Алескандрович</t>
  </si>
  <si>
    <t>МБОУ ООШ 21</t>
  </si>
  <si>
    <t>Мочалова</t>
  </si>
  <si>
    <t>Шарымова</t>
  </si>
  <si>
    <t>Гуар</t>
  </si>
  <si>
    <t>Арсеновна</t>
  </si>
  <si>
    <t>Пахно</t>
  </si>
  <si>
    <t>Дамир</t>
  </si>
  <si>
    <t>Огуля</t>
  </si>
  <si>
    <t>МБОУ СОШ № 1</t>
  </si>
  <si>
    <t>Николаев</t>
  </si>
  <si>
    <t xml:space="preserve"> Артем </t>
  </si>
  <si>
    <t xml:space="preserve">Бугрий  </t>
  </si>
  <si>
    <t xml:space="preserve">Крюков  </t>
  </si>
  <si>
    <t>Янович</t>
  </si>
  <si>
    <t xml:space="preserve">Нелипа  </t>
  </si>
  <si>
    <t xml:space="preserve">Ткачук  </t>
  </si>
  <si>
    <t xml:space="preserve">Холодный </t>
  </si>
  <si>
    <t xml:space="preserve">Дик  </t>
  </si>
  <si>
    <t xml:space="preserve">Порубай </t>
  </si>
  <si>
    <t xml:space="preserve">Рущенко  </t>
  </si>
  <si>
    <t xml:space="preserve">Чернышёва  </t>
  </si>
  <si>
    <t>Башкарь</t>
  </si>
  <si>
    <t>Сергееневна</t>
  </si>
  <si>
    <t>Злобина</t>
  </si>
  <si>
    <t>Абраменко</t>
  </si>
  <si>
    <t>Фокина</t>
  </si>
  <si>
    <t>Ручкина</t>
  </si>
  <si>
    <t xml:space="preserve">Стрильчук </t>
  </si>
  <si>
    <t>Тельнова</t>
  </si>
  <si>
    <t>Тина</t>
  </si>
  <si>
    <t xml:space="preserve">Богданов </t>
  </si>
  <si>
    <t>Калачёв</t>
  </si>
  <si>
    <t>МАОУ СОШ № 11</t>
  </si>
  <si>
    <t xml:space="preserve">Бездеточный </t>
  </si>
  <si>
    <t xml:space="preserve">Никсаев </t>
  </si>
  <si>
    <t>Филипп</t>
  </si>
  <si>
    <t xml:space="preserve"> Вадимович</t>
  </si>
  <si>
    <t xml:space="preserve">Псурцев </t>
  </si>
  <si>
    <t>Джалалян</t>
  </si>
  <si>
    <t>Арман</t>
  </si>
  <si>
    <t>Радьевич</t>
  </si>
  <si>
    <t xml:space="preserve">Бычок </t>
  </si>
  <si>
    <t>Мирослав</t>
  </si>
  <si>
    <t xml:space="preserve"> Сергеевич</t>
  </si>
  <si>
    <t>Барсегян</t>
  </si>
  <si>
    <t>Раффаэль</t>
  </si>
  <si>
    <t>Володьевич</t>
  </si>
  <si>
    <t>Женихов</t>
  </si>
  <si>
    <t xml:space="preserve">Радченко </t>
  </si>
  <si>
    <t>Шелест</t>
  </si>
  <si>
    <t>Магомедов</t>
  </si>
  <si>
    <t>Магомедович</t>
  </si>
  <si>
    <t>Тюхов</t>
  </si>
  <si>
    <t xml:space="preserve">Коростылева </t>
  </si>
  <si>
    <t xml:space="preserve">Елизарьева </t>
  </si>
  <si>
    <t xml:space="preserve"> Николаевна</t>
  </si>
  <si>
    <t>Носкова</t>
  </si>
  <si>
    <t>Дуброва</t>
  </si>
  <si>
    <t>Короткова</t>
  </si>
  <si>
    <t>Михайлова</t>
  </si>
  <si>
    <t>7-8 девушки</t>
  </si>
  <si>
    <t>17.11.2022г.</t>
  </si>
  <si>
    <t>7-8 юноши</t>
  </si>
  <si>
    <t>16-17.11.2022г.</t>
  </si>
  <si>
    <t>1</t>
  </si>
  <si>
    <t>2</t>
  </si>
  <si>
    <t>3</t>
  </si>
  <si>
    <t>4</t>
  </si>
  <si>
    <t>6</t>
  </si>
  <si>
    <t>8</t>
  </si>
  <si>
    <t>9</t>
  </si>
  <si>
    <t>10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</si>
  <si>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</si>
  <si>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</si>
  <si>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</si>
  <si>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</si>
  <si>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</si>
  <si>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</si>
  <si>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</si>
  <si>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</si>
  <si>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</si>
  <si>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</si>
  <si>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</si>
  <si>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</si>
  <si>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</si>
  <si>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</si>
  <si>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</si>
  <si>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</si>
  <si>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</si>
  <si>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</si>
  <si>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</si>
  <si>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</si>
  <si>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</si>
  <si>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</si>
  <si>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</si>
  <si>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</si>
  <si>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</si>
  <si>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</si>
  <si>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</si>
  <si>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</si>
  <si>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</si>
  <si>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</si>
  <si>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</si>
  <si>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</si>
  <si>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</si>
  <si>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</si>
  <si>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</si>
  <si>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</si>
  <si>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</si>
  <si>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</si>
  <si>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9-11 юноши</t>
  </si>
  <si>
    <t>9-11 девушки</t>
  </si>
  <si>
    <t>Кушнир</t>
  </si>
  <si>
    <t>Смирнова</t>
  </si>
  <si>
    <t>Матрошилов</t>
  </si>
  <si>
    <t>Мамонов</t>
  </si>
  <si>
    <t>Григорьев</t>
  </si>
  <si>
    <t>Заяц</t>
  </si>
  <si>
    <t>Харитонова</t>
  </si>
  <si>
    <t>Решетова</t>
  </si>
  <si>
    <t>Пригожаева</t>
  </si>
  <si>
    <t>Руслана</t>
  </si>
  <si>
    <t>Чумакова</t>
  </si>
  <si>
    <t>Геворгян</t>
  </si>
  <si>
    <t>Даниэл</t>
  </si>
  <si>
    <t>Арсенович</t>
  </si>
  <si>
    <t>ГКОУ КШИ ТККК</t>
  </si>
  <si>
    <t xml:space="preserve">Окунев </t>
  </si>
  <si>
    <t>Стапан</t>
  </si>
  <si>
    <t xml:space="preserve">Чепурной </t>
  </si>
  <si>
    <t>Даценко</t>
  </si>
  <si>
    <t xml:space="preserve">Ковпаев </t>
  </si>
  <si>
    <t xml:space="preserve"> Иван</t>
  </si>
  <si>
    <t>Азизов</t>
  </si>
  <si>
    <t>Шматков</t>
  </si>
  <si>
    <t>Гончаров</t>
  </si>
  <si>
    <t xml:space="preserve">Итоговая (рейтинговая) таблица  </t>
  </si>
  <si>
    <t xml:space="preserve">Итоговая (рейтинговая) таблица </t>
  </si>
  <si>
    <t>Евгения</t>
  </si>
  <si>
    <t>МБОУ СОШ №19</t>
  </si>
  <si>
    <t>Худошина</t>
  </si>
  <si>
    <t>СОШ №19</t>
  </si>
  <si>
    <t>Чикин</t>
  </si>
  <si>
    <t>Константинович</t>
  </si>
  <si>
    <t>5</t>
  </si>
  <si>
    <t>7</t>
  </si>
  <si>
    <t>12</t>
  </si>
  <si>
    <t>13</t>
  </si>
  <si>
    <t>23</t>
  </si>
  <si>
    <t xml:space="preserve">Андронова </t>
  </si>
  <si>
    <t xml:space="preserve">Виктория </t>
  </si>
  <si>
    <t>МБОУ СОШ № 9</t>
  </si>
  <si>
    <t>Анисимова</t>
  </si>
  <si>
    <t>8Д</t>
  </si>
  <si>
    <t>МБОУ СОШ № 4</t>
  </si>
  <si>
    <t>7А</t>
  </si>
  <si>
    <t>Белослюдова</t>
  </si>
  <si>
    <t xml:space="preserve">Мария </t>
  </si>
  <si>
    <t>8Б</t>
  </si>
  <si>
    <t xml:space="preserve"> СОШ №5</t>
  </si>
  <si>
    <t>Булатникова</t>
  </si>
  <si>
    <t xml:space="preserve"> Анастасия </t>
  </si>
  <si>
    <t>Гарькуша</t>
  </si>
  <si>
    <t>Ольга</t>
  </si>
  <si>
    <t>7б</t>
  </si>
  <si>
    <t>МБОУ СОШ №10</t>
  </si>
  <si>
    <t>Головачева</t>
  </si>
  <si>
    <t>8в</t>
  </si>
  <si>
    <t>Гриценко</t>
  </si>
  <si>
    <t>МБОУ СОШ №6</t>
  </si>
  <si>
    <t>Грунская</t>
  </si>
  <si>
    <t>Маргарита</t>
  </si>
  <si>
    <t>МБОУ СОШ 12</t>
  </si>
  <si>
    <t>Демченко</t>
  </si>
  <si>
    <t>7в</t>
  </si>
  <si>
    <t>Иванова</t>
  </si>
  <si>
    <t xml:space="preserve">Эдуардовна </t>
  </si>
  <si>
    <t xml:space="preserve">Ирхина </t>
  </si>
  <si>
    <t>Ищенко</t>
  </si>
  <si>
    <t>Казаченко</t>
  </si>
  <si>
    <t>Юлия</t>
  </si>
  <si>
    <t>8А</t>
  </si>
  <si>
    <t>Калмыкова</t>
  </si>
  <si>
    <t>Ким</t>
  </si>
  <si>
    <t>7Б</t>
  </si>
  <si>
    <t xml:space="preserve">Круглова </t>
  </si>
  <si>
    <t xml:space="preserve">Александра </t>
  </si>
  <si>
    <t>МБОУ СОШ№18</t>
  </si>
  <si>
    <t xml:space="preserve">Ларина  </t>
  </si>
  <si>
    <t>Альбина</t>
  </si>
  <si>
    <t>Лозицкая</t>
  </si>
  <si>
    <t>Любчик</t>
  </si>
  <si>
    <t xml:space="preserve">Макарова </t>
  </si>
  <si>
    <t>Валерьевна</t>
  </si>
  <si>
    <t>Маракушина</t>
  </si>
  <si>
    <t>8Г</t>
  </si>
  <si>
    <t>Мужило</t>
  </si>
  <si>
    <t xml:space="preserve">Татьяна </t>
  </si>
  <si>
    <t xml:space="preserve">Денисовна </t>
  </si>
  <si>
    <t xml:space="preserve">Наден </t>
  </si>
  <si>
    <t xml:space="preserve">Нудная </t>
  </si>
  <si>
    <t xml:space="preserve">Софья </t>
  </si>
  <si>
    <t xml:space="preserve">Николавена </t>
  </si>
  <si>
    <t xml:space="preserve">Одегова </t>
  </si>
  <si>
    <t xml:space="preserve">Алиса </t>
  </si>
  <si>
    <t>Пилюк</t>
  </si>
  <si>
    <t>Приходько</t>
  </si>
  <si>
    <t>Вадимовна</t>
  </si>
  <si>
    <t>8б</t>
  </si>
  <si>
    <t xml:space="preserve">Ракова </t>
  </si>
  <si>
    <t xml:space="preserve">Диана                                </t>
  </si>
  <si>
    <t xml:space="preserve">Рубан </t>
  </si>
  <si>
    <t xml:space="preserve">София </t>
  </si>
  <si>
    <t xml:space="preserve">Рядчикова    </t>
  </si>
  <si>
    <t>Артемовна</t>
  </si>
  <si>
    <t>Сенина</t>
  </si>
  <si>
    <t>8а</t>
  </si>
  <si>
    <t>Скалозуб</t>
  </si>
  <si>
    <t>Фатень</t>
  </si>
  <si>
    <t>Игоревна</t>
  </si>
  <si>
    <t>МБОУ СОШ № 16</t>
  </si>
  <si>
    <t xml:space="preserve">Ханина  </t>
  </si>
  <si>
    <t>Хачатрян</t>
  </si>
  <si>
    <t>Альбертовна</t>
  </si>
  <si>
    <t>7а</t>
  </si>
  <si>
    <t>Шейко</t>
  </si>
  <si>
    <t>Есения</t>
  </si>
  <si>
    <t>Редька</t>
  </si>
  <si>
    <t>Портнов</t>
  </si>
  <si>
    <t>Вячеславович</t>
  </si>
  <si>
    <t>Шульга</t>
  </si>
  <si>
    <t>Алесеевич</t>
  </si>
  <si>
    <t xml:space="preserve">Гусев </t>
  </si>
  <si>
    <t>Бестужев</t>
  </si>
  <si>
    <t>Деревянко</t>
  </si>
  <si>
    <t>Рыбалкин</t>
  </si>
  <si>
    <t>Геннадий</t>
  </si>
  <si>
    <t>Манучарян</t>
  </si>
  <si>
    <t>Артурович</t>
  </si>
  <si>
    <t xml:space="preserve">Подгайченко </t>
  </si>
  <si>
    <t>Павел</t>
  </si>
  <si>
    <t>Горецкий</t>
  </si>
  <si>
    <t>Степан</t>
  </si>
  <si>
    <t>Осокин</t>
  </si>
  <si>
    <t xml:space="preserve">Артем </t>
  </si>
  <si>
    <t xml:space="preserve">Нудной </t>
  </si>
  <si>
    <t xml:space="preserve">Иванович </t>
  </si>
  <si>
    <t>Баранов</t>
  </si>
  <si>
    <t>Усов</t>
  </si>
  <si>
    <t>Баранник</t>
  </si>
  <si>
    <t>Лизенко</t>
  </si>
  <si>
    <t>Евгений</t>
  </si>
  <si>
    <t>Коцев</t>
  </si>
  <si>
    <t>МБОУСОШ№13</t>
  </si>
  <si>
    <t>Кропачев</t>
  </si>
  <si>
    <t xml:space="preserve">Бердников </t>
  </si>
  <si>
    <t>Николай</t>
  </si>
  <si>
    <t xml:space="preserve">Николаевич </t>
  </si>
  <si>
    <t xml:space="preserve">Белоус </t>
  </si>
  <si>
    <t xml:space="preserve">Дмитриевич </t>
  </si>
  <si>
    <t>Саваков</t>
  </si>
  <si>
    <t>Григорьевич</t>
  </si>
  <si>
    <t>Мамет</t>
  </si>
  <si>
    <t xml:space="preserve">Дмитрий </t>
  </si>
  <si>
    <t>Загайнов</t>
  </si>
  <si>
    <t>Антонович</t>
  </si>
  <si>
    <t>Маньковский</t>
  </si>
  <si>
    <t>Артемович</t>
  </si>
  <si>
    <t>Евдокимов</t>
  </si>
  <si>
    <t>Синенко</t>
  </si>
  <si>
    <t>Вадим</t>
  </si>
  <si>
    <t xml:space="preserve">Валерьевич </t>
  </si>
  <si>
    <t>Зинченко</t>
  </si>
  <si>
    <t>Новоселов</t>
  </si>
  <si>
    <t xml:space="preserve">Бандурский </t>
  </si>
  <si>
    <t>Данилович</t>
  </si>
  <si>
    <t>Подгорный</t>
  </si>
  <si>
    <t>Золотухин</t>
  </si>
  <si>
    <t>Беззуб</t>
  </si>
  <si>
    <t>Педан</t>
  </si>
  <si>
    <t>Фомин</t>
  </si>
  <si>
    <t>Ефим</t>
  </si>
  <si>
    <t>Рыбак</t>
  </si>
  <si>
    <t>Ростислав</t>
  </si>
  <si>
    <t>Кучеров</t>
  </si>
  <si>
    <t>Таранов</t>
  </si>
  <si>
    <t>Троценко</t>
  </si>
  <si>
    <t>Стусь</t>
  </si>
  <si>
    <t>Габиев</t>
  </si>
  <si>
    <t>Курашов</t>
  </si>
  <si>
    <t>Василий</t>
  </si>
  <si>
    <t>Наумов</t>
  </si>
  <si>
    <t>МБОУ СОШ№8</t>
  </si>
  <si>
    <t>Нагорный</t>
  </si>
  <si>
    <t>Мельник</t>
  </si>
  <si>
    <t>Адаменко</t>
  </si>
  <si>
    <t xml:space="preserve">Гухани  </t>
  </si>
  <si>
    <t xml:space="preserve">Миракян  </t>
  </si>
  <si>
    <t xml:space="preserve">Селиков  </t>
  </si>
  <si>
    <t>Руслан</t>
  </si>
  <si>
    <t xml:space="preserve">Устименко    </t>
  </si>
  <si>
    <t xml:space="preserve">Ляшенко  </t>
  </si>
  <si>
    <t>Елисей</t>
  </si>
  <si>
    <t xml:space="preserve">Шевченко </t>
  </si>
  <si>
    <t xml:space="preserve">Степан 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</si>
  <si>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</si>
  <si>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</si>
  <si>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</si>
  <si>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</si>
  <si>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</si>
  <si>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</si>
  <si>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</si>
  <si>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</si>
  <si>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</si>
  <si>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</si>
  <si>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</si>
  <si>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</si>
  <si>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</si>
  <si>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</si>
  <si>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</si>
  <si>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</si>
  <si>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</si>
  <si>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</si>
  <si>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</si>
  <si>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</si>
  <si>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</si>
  <si>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</si>
  <si>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</si>
  <si>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</si>
  <si>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</si>
  <si>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</si>
  <si>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</si>
  <si>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</si>
  <si>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</si>
  <si>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</si>
  <si>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</si>
  <si>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</si>
  <si>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</si>
  <si>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</si>
  <si>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</si>
  <si>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</si>
  <si>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</si>
  <si>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</si>
  <si>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</si>
  <si>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</si>
  <si>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</si>
  <si>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</si>
  <si>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</si>
  <si>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</si>
  <si>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</si>
  <si>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</si>
  <si>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</si>
  <si>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</si>
  <si>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</si>
  <si>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</si>
  <si>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</si>
  <si>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</si>
  <si>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</si>
  <si>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Терещенко</t>
  </si>
  <si>
    <t>11Б</t>
  </si>
  <si>
    <t>Губарев</t>
  </si>
  <si>
    <t>10Б</t>
  </si>
  <si>
    <t>Владимиров</t>
  </si>
  <si>
    <t>9Б</t>
  </si>
  <si>
    <t>Куликов</t>
  </si>
  <si>
    <t>11А</t>
  </si>
  <si>
    <t>Шурбаев</t>
  </si>
  <si>
    <t>9А</t>
  </si>
  <si>
    <t>Галов</t>
  </si>
  <si>
    <t>10.А</t>
  </si>
  <si>
    <t>Заднепровский</t>
  </si>
  <si>
    <t>Шкатула</t>
  </si>
  <si>
    <t>Данила</t>
  </si>
  <si>
    <t>Ларионов</t>
  </si>
  <si>
    <t>Верхатуров</t>
  </si>
  <si>
    <t>Аркадьевич</t>
  </si>
  <si>
    <t>Кандрашкин</t>
  </si>
  <si>
    <t xml:space="preserve"> Денис </t>
  </si>
  <si>
    <t>Писанко</t>
  </si>
  <si>
    <t>10а</t>
  </si>
  <si>
    <t>Горбач</t>
  </si>
  <si>
    <t>Родион</t>
  </si>
  <si>
    <t>Михалин</t>
  </si>
  <si>
    <t>Влад</t>
  </si>
  <si>
    <t xml:space="preserve">Александрович </t>
  </si>
  <si>
    <t>Языков</t>
  </si>
  <si>
    <t>Гордий</t>
  </si>
  <si>
    <t>Мирошниченко</t>
  </si>
  <si>
    <t xml:space="preserve">Геннадьевич </t>
  </si>
  <si>
    <t xml:space="preserve">Коломеец </t>
  </si>
  <si>
    <t xml:space="preserve">Алексеевич </t>
  </si>
  <si>
    <t>Романенко</t>
  </si>
  <si>
    <t>9В</t>
  </si>
  <si>
    <t>Дубровин</t>
  </si>
  <si>
    <t>9Г</t>
  </si>
  <si>
    <t>Черказьянов</t>
  </si>
  <si>
    <t xml:space="preserve">Парий </t>
  </si>
  <si>
    <t>Маркарян</t>
  </si>
  <si>
    <t>Воронин</t>
  </si>
  <si>
    <t>Демчук</t>
  </si>
  <si>
    <t xml:space="preserve">Коробской </t>
  </si>
  <si>
    <t>Туровский</t>
  </si>
  <si>
    <t>Кибаленко</t>
  </si>
  <si>
    <t>Артюхов</t>
  </si>
  <si>
    <t>Констатин</t>
  </si>
  <si>
    <t>9б</t>
  </si>
  <si>
    <t xml:space="preserve">Горицкий </t>
  </si>
  <si>
    <t xml:space="preserve">Игоревич </t>
  </si>
  <si>
    <t>Попов</t>
  </si>
  <si>
    <t>Федорович</t>
  </si>
  <si>
    <t>Ян</t>
  </si>
  <si>
    <t>Матяшов</t>
  </si>
  <si>
    <t>9 А</t>
  </si>
  <si>
    <t>Кухтин</t>
  </si>
  <si>
    <t>Лосев</t>
  </si>
  <si>
    <t>Петрович</t>
  </si>
  <si>
    <t>Набока</t>
  </si>
  <si>
    <t xml:space="preserve">Бездетко </t>
  </si>
  <si>
    <t>Потришев</t>
  </si>
  <si>
    <t>Аненков</t>
  </si>
  <si>
    <t>Сереевич</t>
  </si>
  <si>
    <t xml:space="preserve">Ворошилов </t>
  </si>
  <si>
    <t xml:space="preserve">Гевондов </t>
  </si>
  <si>
    <t xml:space="preserve">Гура </t>
  </si>
  <si>
    <t xml:space="preserve">Зайцев </t>
  </si>
  <si>
    <t>Коробка</t>
  </si>
  <si>
    <t xml:space="preserve">Приходько </t>
  </si>
  <si>
    <t>Гулевский</t>
  </si>
  <si>
    <t>Кузява</t>
  </si>
  <si>
    <t>Булах</t>
  </si>
  <si>
    <t xml:space="preserve">Тер-Саркисов </t>
  </si>
  <si>
    <t xml:space="preserve">Давид </t>
  </si>
  <si>
    <t>Рудольфович</t>
  </si>
  <si>
    <t xml:space="preserve">Сакс </t>
  </si>
  <si>
    <t xml:space="preserve">Данил </t>
  </si>
  <si>
    <t xml:space="preserve">Романов </t>
  </si>
  <si>
    <t xml:space="preserve">Даниил </t>
  </si>
  <si>
    <t xml:space="preserve">Даниленко </t>
  </si>
  <si>
    <t xml:space="preserve">Ярослав </t>
  </si>
  <si>
    <t xml:space="preserve">Богомолов  </t>
  </si>
  <si>
    <t>Захар</t>
  </si>
  <si>
    <t xml:space="preserve">Григорьев </t>
  </si>
  <si>
    <t>Доля</t>
  </si>
  <si>
    <t>Алейникова</t>
  </si>
  <si>
    <t>Артюхова</t>
  </si>
  <si>
    <t>Атаманенко</t>
  </si>
  <si>
    <t>11а</t>
  </si>
  <si>
    <t xml:space="preserve">Баранник </t>
  </si>
  <si>
    <t xml:space="preserve">Ванюрихина  </t>
  </si>
  <si>
    <t>Векуа</t>
  </si>
  <si>
    <t>Гаврюшина</t>
  </si>
  <si>
    <t>МБОУ СОШ 9</t>
  </si>
  <si>
    <t>Горбунова</t>
  </si>
  <si>
    <t>Злата</t>
  </si>
  <si>
    <t>Артуровна</t>
  </si>
  <si>
    <t xml:space="preserve">Донская </t>
  </si>
  <si>
    <t>Ефремова</t>
  </si>
  <si>
    <t>Жадько</t>
  </si>
  <si>
    <t>Тимфеевна</t>
  </si>
  <si>
    <t>Жукова</t>
  </si>
  <si>
    <t>Яромира</t>
  </si>
  <si>
    <t>Заикина</t>
  </si>
  <si>
    <t>Калашникова</t>
  </si>
  <si>
    <t xml:space="preserve">Кармазина </t>
  </si>
  <si>
    <t>Алёна</t>
  </si>
  <si>
    <t>Ключникова</t>
  </si>
  <si>
    <t>Козина</t>
  </si>
  <si>
    <t>Комиссарова</t>
  </si>
  <si>
    <t>Левицкая</t>
  </si>
  <si>
    <t xml:space="preserve">Нагобедян  </t>
  </si>
  <si>
    <t xml:space="preserve">Накарякова </t>
  </si>
  <si>
    <t xml:space="preserve">Алексеевна </t>
  </si>
  <si>
    <t>МБО СОШ 9</t>
  </si>
  <si>
    <t xml:space="preserve">Однорал </t>
  </si>
  <si>
    <t xml:space="preserve">Полина </t>
  </si>
  <si>
    <t>Павлуцкая</t>
  </si>
  <si>
    <t xml:space="preserve">Пашкова </t>
  </si>
  <si>
    <t xml:space="preserve">Алина </t>
  </si>
  <si>
    <t xml:space="preserve">Пономарёва </t>
  </si>
  <si>
    <t>СОШ №5</t>
  </si>
  <si>
    <t>Рачицкая</t>
  </si>
  <si>
    <t>Сидякова</t>
  </si>
  <si>
    <t>Тычиина</t>
  </si>
  <si>
    <t>10А</t>
  </si>
  <si>
    <t>Халанская</t>
  </si>
  <si>
    <t>Станиславовна</t>
  </si>
  <si>
    <t>Черноморец</t>
  </si>
  <si>
    <t xml:space="preserve">Шадрова </t>
  </si>
  <si>
    <t>МБОУ СОШ № 3</t>
  </si>
  <si>
    <t>Ожогина</t>
  </si>
  <si>
    <t>Марина</t>
  </si>
  <si>
    <t>Туний</t>
  </si>
  <si>
    <t>МБОУ СОШ 13</t>
  </si>
  <si>
    <t>Марченко</t>
  </si>
  <si>
    <t>Александ</t>
  </si>
  <si>
    <t>Охотникова</t>
  </si>
  <si>
    <t>Скоробогатова</t>
  </si>
  <si>
    <t>Люба</t>
  </si>
  <si>
    <t>призер</t>
  </si>
  <si>
    <t>победитель</t>
  </si>
  <si>
    <t>участник</t>
  </si>
  <si>
    <t xml:space="preserve"> 85 человек</t>
  </si>
  <si>
    <t>104  человека</t>
  </si>
  <si>
    <t>80 человек</t>
  </si>
  <si>
    <t>101  человек</t>
  </si>
  <si>
    <t>б</t>
  </si>
  <si>
    <t>* - В случае если участник выступает за более старший класс, дополнительно указать: обучается в ____ классе.</t>
  </si>
  <si>
    <r>
      <t xml:space="preserve">** - </t>
    </r>
    <r>
      <rPr>
        <b/>
        <sz val="12"/>
        <color indexed="8"/>
        <rFont val="Times New Roman"/>
        <family val="1"/>
        <charset val="204"/>
      </rPr>
      <t>Зачетные баллы теоретического и каждого из испытаний практического тура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расчитываются по формулам</t>
    </r>
    <r>
      <rPr>
        <sz val="12"/>
        <color indexed="8"/>
        <rFont val="Times New Roman"/>
        <family val="1"/>
        <charset val="204"/>
      </rPr>
      <t xml:space="preserve">, указанным в методических рекомендациях школьного </t>
    </r>
  </si>
  <si>
    <t xml:space="preserve">и муниципального этапа, разработанными центральными предметно-методическими комиссиями, а также в требованиях к проведению муниципального этапа всероссийской </t>
  </si>
  <si>
    <t>олимпиады школьников по физической культуре.</t>
  </si>
  <si>
    <r>
      <t xml:space="preserve">*** - </t>
    </r>
    <r>
      <rPr>
        <b/>
        <sz val="12"/>
        <color indexed="8"/>
        <rFont val="Times New Roman"/>
        <family val="1"/>
        <charset val="204"/>
      </rPr>
      <t xml:space="preserve">Зачетный балл практического тура </t>
    </r>
    <r>
      <rPr>
        <sz val="12"/>
        <color indexed="8"/>
        <rFont val="Times New Roman"/>
        <family val="1"/>
        <charset val="204"/>
      </rPr>
      <t>представляет собой сумму зачетных баллов каждого из испытаний практического тура.</t>
    </r>
  </si>
  <si>
    <r>
      <t xml:space="preserve">**** - </t>
    </r>
    <r>
      <rPr>
        <b/>
        <sz val="12"/>
        <color indexed="8"/>
        <rFont val="Times New Roman"/>
        <family val="1"/>
        <charset val="204"/>
      </rPr>
      <t>Итоговый зачетный балл</t>
    </r>
    <r>
      <rPr>
        <sz val="12"/>
        <color indexed="8"/>
        <rFont val="Times New Roman"/>
        <family val="1"/>
        <charset val="204"/>
      </rPr>
      <t xml:space="preserve"> представляет собой сумму зачетных баллов теоретического и практического тура.</t>
    </r>
  </si>
  <si>
    <t>Председатель жюри</t>
  </si>
  <si>
    <t>Т.В. Колесникова</t>
  </si>
  <si>
    <t>Члены жюри:</t>
  </si>
  <si>
    <t xml:space="preserve">Председатель оргкомитета школьного  этапа олимпиады   </t>
  </si>
  <si>
    <t>С.В.Проценко</t>
  </si>
  <si>
    <t xml:space="preserve">        </t>
  </si>
  <si>
    <t>Е.Н.Головко</t>
  </si>
  <si>
    <t>Е.Ефремова</t>
  </si>
  <si>
    <t>Н.Г.Бурлакова</t>
  </si>
  <si>
    <t>С.С.Черкашин</t>
  </si>
  <si>
    <t>В.В.Козырев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</si>
</sst>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dd\.mm\.yyyy"/>
    <numFmt numFmtId="168" formatCode="_-* #,##0.00_р_._-;\-* #,##0.00_р_._-;_-* &quot;-&quot;??_р_._-;_-@_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"/>
      <family val="2"/>
    </font>
    <font>
      <b/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rgb="FF111111"/>
      <name val="Times New Roman"/>
      <family val="1"/>
      <charset val="204"/>
    </font>
    <font>
      <sz val="10"/>
      <color rgb="FF000000"/>
      <name val="Times New Roman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>
      <alignment vertical="center"/>
    </xf>
    <xf numFmtId="0" fontId="24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91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2" xfId="0" applyFont="1" applyBorder="1"/>
    <xf numFmtId="0" fontId="6" fillId="0" borderId="1" xfId="0" applyFont="1" applyBorder="1"/>
    <xf numFmtId="0" fontId="8" fillId="0" borderId="0" xfId="0" applyFont="1" applyAlignment="1">
      <alignment horizontal="left" vertical="center" indent="3"/>
    </xf>
    <xf numFmtId="0" fontId="9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0" fontId="6" fillId="0" borderId="8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top" wrapText="1"/>
    </xf>
    <xf numFmtId="0" fontId="6" fillId="0" borderId="3" xfId="0" applyFont="1" applyBorder="1"/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/>
    <xf numFmtId="0" fontId="10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11" fillId="0" borderId="3" xfId="0" applyFont="1" applyBorder="1"/>
    <xf numFmtId="0" fontId="12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top" wrapText="1"/>
    </xf>
    <xf numFmtId="49" fontId="13" fillId="3" borderId="3" xfId="0" applyNumberFormat="1" applyFont="1" applyFill="1" applyBorder="1" applyAlignment="1" applyProtection="1">
      <alignment horizontal="left" vertical="top"/>
      <protection locked="0"/>
    </xf>
    <xf numFmtId="0" fontId="13" fillId="3" borderId="3" xfId="0" applyFont="1" applyFill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>
      <alignment horizontal="left" vertical="top" wrapText="1"/>
    </xf>
    <xf numFmtId="0" fontId="14" fillId="0" borderId="3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left"/>
    </xf>
    <xf numFmtId="0" fontId="13" fillId="0" borderId="7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0" fontId="13" fillId="0" borderId="3" xfId="0" applyFont="1" applyFill="1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49" fontId="13" fillId="0" borderId="3" xfId="0" applyNumberFormat="1" applyFont="1" applyFill="1" applyBorder="1" applyAlignment="1" applyProtection="1">
      <alignment horizontal="left" vertical="center"/>
      <protection locked="0"/>
    </xf>
    <xf numFmtId="0" fontId="13" fillId="0" borderId="3" xfId="0" applyNumberFormat="1" applyFont="1" applyFill="1" applyBorder="1" applyAlignment="1">
      <alignment horizontal="left" vertical="center"/>
    </xf>
    <xf numFmtId="0" fontId="13" fillId="0" borderId="3" xfId="0" applyNumberFormat="1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left"/>
    </xf>
    <xf numFmtId="49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textRotation="90" wrapText="1"/>
    </xf>
    <xf numFmtId="0" fontId="13" fillId="0" borderId="3" xfId="0" applyFont="1" applyBorder="1" applyAlignment="1">
      <alignment horizontal="left" vertical="top"/>
    </xf>
    <xf numFmtId="2" fontId="13" fillId="0" borderId="3" xfId="0" applyNumberFormat="1" applyFont="1" applyBorder="1" applyAlignment="1">
      <alignment horizontal="left" vertical="top" wrapText="1"/>
    </xf>
    <xf numFmtId="0" fontId="13" fillId="0" borderId="3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textRotation="90" wrapText="1"/>
    </xf>
    <xf numFmtId="2" fontId="13" fillId="0" borderId="3" xfId="0" applyNumberFormat="1" applyFont="1" applyFill="1" applyBorder="1" applyAlignment="1">
      <alignment horizontal="left"/>
    </xf>
    <xf numFmtId="2" fontId="13" fillId="0" borderId="3" xfId="0" applyNumberFormat="1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>
      <alignment horizontal="left" vertical="top" wrapText="1"/>
    </xf>
    <xf numFmtId="49" fontId="13" fillId="0" borderId="3" xfId="0" applyNumberFormat="1" applyFont="1" applyFill="1" applyBorder="1" applyAlignment="1">
      <alignment horizontal="left" wrapText="1"/>
    </xf>
    <xf numFmtId="2" fontId="13" fillId="0" borderId="3" xfId="0" applyNumberFormat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2" fontId="13" fillId="0" borderId="7" xfId="0" applyNumberFormat="1" applyFont="1" applyFill="1" applyBorder="1" applyAlignment="1">
      <alignment horizontal="left" vertical="center" wrapText="1"/>
    </xf>
    <xf numFmtId="2" fontId="13" fillId="0" borderId="7" xfId="0" applyNumberFormat="1" applyFont="1" applyFill="1" applyBorder="1" applyAlignment="1">
      <alignment horizontal="left" vertical="top" wrapText="1"/>
    </xf>
    <xf numFmtId="2" fontId="6" fillId="0" borderId="0" xfId="0" applyNumberFormat="1" applyFont="1" applyAlignment="1">
      <alignment horizontal="center"/>
    </xf>
    <xf numFmtId="2" fontId="13" fillId="0" borderId="3" xfId="0" applyNumberFormat="1" applyFont="1" applyBorder="1" applyAlignment="1">
      <alignment horizontal="left" vertical="center" wrapText="1"/>
    </xf>
    <xf numFmtId="2" fontId="13" fillId="0" borderId="3" xfId="0" applyNumberFormat="1" applyFont="1" applyBorder="1" applyAlignment="1">
      <alignment horizontal="left" vertical="center"/>
    </xf>
    <xf numFmtId="2" fontId="13" fillId="0" borderId="3" xfId="0" applyNumberFormat="1" applyFont="1" applyBorder="1" applyAlignment="1">
      <alignment horizontal="left"/>
    </xf>
    <xf numFmtId="2" fontId="13" fillId="2" borderId="3" xfId="0" applyNumberFormat="1" applyFont="1" applyFill="1" applyBorder="1" applyAlignment="1">
      <alignment horizontal="left" vertical="center" wrapText="1"/>
    </xf>
    <xf numFmtId="2" fontId="13" fillId="3" borderId="3" xfId="0" applyNumberFormat="1" applyFont="1" applyFill="1" applyBorder="1" applyAlignment="1">
      <alignment horizontal="left" vertical="center" wrapText="1"/>
    </xf>
    <xf numFmtId="2" fontId="13" fillId="2" borderId="3" xfId="0" applyNumberFormat="1" applyFont="1" applyFill="1" applyBorder="1" applyAlignment="1">
      <alignment horizontal="left"/>
    </xf>
    <xf numFmtId="2" fontId="13" fillId="3" borderId="3" xfId="0" applyNumberFormat="1" applyFont="1" applyFill="1" applyBorder="1" applyAlignment="1">
      <alignment horizontal="left"/>
    </xf>
    <xf numFmtId="2" fontId="9" fillId="0" borderId="3" xfId="0" applyNumberFormat="1" applyFont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vertical="center" wrapText="1"/>
    </xf>
    <xf numFmtId="2" fontId="6" fillId="0" borderId="0" xfId="0" applyNumberFormat="1" applyFont="1"/>
    <xf numFmtId="2" fontId="13" fillId="0" borderId="3" xfId="0" applyNumberFormat="1" applyFont="1" applyFill="1" applyBorder="1" applyAlignment="1">
      <alignment horizontal="left" vertical="top" wrapText="1"/>
    </xf>
    <xf numFmtId="2" fontId="13" fillId="0" borderId="3" xfId="0" applyNumberFormat="1" applyFont="1" applyFill="1" applyBorder="1" applyAlignment="1">
      <alignment horizontal="left" wrapText="1"/>
    </xf>
    <xf numFmtId="2" fontId="12" fillId="0" borderId="3" xfId="0" applyNumberFormat="1" applyFont="1" applyBorder="1" applyAlignment="1">
      <alignment vertical="center" wrapText="1"/>
    </xf>
    <xf numFmtId="2" fontId="8" fillId="0" borderId="7" xfId="0" applyNumberFormat="1" applyFont="1" applyBorder="1" applyAlignment="1">
      <alignment horizontal="center" vertical="top" wrapText="1"/>
    </xf>
    <xf numFmtId="2" fontId="19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/>
    </xf>
    <xf numFmtId="0" fontId="13" fillId="0" borderId="9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left" vertical="center" wrapText="1"/>
    </xf>
    <xf numFmtId="2" fontId="13" fillId="0" borderId="7" xfId="0" applyNumberFormat="1" applyFont="1" applyFill="1" applyBorder="1" applyAlignment="1">
      <alignment horizontal="left" vertical="center"/>
    </xf>
    <xf numFmtId="2" fontId="13" fillId="0" borderId="7" xfId="0" applyNumberFormat="1" applyFont="1" applyFill="1" applyBorder="1" applyAlignment="1">
      <alignment horizontal="left"/>
    </xf>
    <xf numFmtId="0" fontId="13" fillId="0" borderId="7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/>
    </xf>
    <xf numFmtId="0" fontId="21" fillId="0" borderId="1" xfId="0" applyFont="1" applyBorder="1"/>
    <xf numFmtId="0" fontId="12" fillId="0" borderId="0" xfId="0" applyFont="1" applyAlignment="1">
      <alignment horizontal="left"/>
    </xf>
    <xf numFmtId="2" fontId="7" fillId="0" borderId="1" xfId="0" applyNumberFormat="1" applyFont="1" applyBorder="1" applyAlignment="1">
      <alignment vertical="center"/>
    </xf>
    <xf numFmtId="2" fontId="6" fillId="0" borderId="2" xfId="0" applyNumberFormat="1" applyFont="1" applyBorder="1"/>
    <xf numFmtId="2" fontId="6" fillId="0" borderId="8" xfId="0" applyNumberFormat="1" applyFont="1" applyBorder="1"/>
    <xf numFmtId="2" fontId="6" fillId="0" borderId="1" xfId="0" applyNumberFormat="1" applyFont="1" applyBorder="1"/>
    <xf numFmtId="2" fontId="8" fillId="0" borderId="0" xfId="0" applyNumberFormat="1" applyFont="1" applyAlignment="1">
      <alignment vertical="center"/>
    </xf>
    <xf numFmtId="2" fontId="29" fillId="0" borderId="0" xfId="0" applyNumberFormat="1" applyFont="1"/>
    <xf numFmtId="2" fontId="6" fillId="0" borderId="3" xfId="0" applyNumberFormat="1" applyFont="1" applyBorder="1"/>
    <xf numFmtId="2" fontId="8" fillId="0" borderId="3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/>
    <xf numFmtId="2" fontId="13" fillId="0" borderId="3" xfId="0" applyNumberFormat="1" applyFont="1" applyFill="1" applyBorder="1" applyAlignment="1">
      <alignment horizontal="left"/>
    </xf>
    <xf numFmtId="2" fontId="13" fillId="0" borderId="3" xfId="0" applyNumberFormat="1" applyFont="1" applyFill="1" applyBorder="1" applyAlignment="1">
      <alignment horizontal="left" vertical="center"/>
    </xf>
    <xf numFmtId="0" fontId="13" fillId="0" borderId="3" xfId="0" applyNumberFormat="1" applyFont="1" applyFill="1" applyBorder="1" applyAlignment="1">
      <alignment horizontal="left"/>
    </xf>
    <xf numFmtId="2" fontId="13" fillId="0" borderId="3" xfId="0" applyNumberFormat="1" applyFont="1" applyFill="1" applyBorder="1" applyAlignment="1">
      <alignment horizontal="left" vertical="center" wrapText="1"/>
    </xf>
    <xf numFmtId="2" fontId="13" fillId="0" borderId="3" xfId="0" applyNumberFormat="1" applyFont="1" applyBorder="1" applyAlignment="1">
      <alignment horizontal="left" vertical="center" wrapText="1"/>
    </xf>
    <xf numFmtId="2" fontId="13" fillId="0" borderId="3" xfId="0" applyNumberFormat="1" applyFont="1" applyBorder="1" applyAlignment="1">
      <alignment horizontal="left"/>
    </xf>
    <xf numFmtId="2" fontId="13" fillId="0" borderId="3" xfId="0" applyNumberFormat="1" applyFont="1" applyFill="1" applyBorder="1" applyAlignment="1">
      <alignment horizontal="left" vertical="top" wrapText="1"/>
    </xf>
    <xf numFmtId="2" fontId="13" fillId="0" borderId="3" xfId="0" applyNumberFormat="1" applyFont="1" applyFill="1" applyBorder="1" applyAlignment="1">
      <alignment horizontal="left" vertical="center" textRotation="90" wrapText="1"/>
    </xf>
    <xf numFmtId="2" fontId="12" fillId="0" borderId="3" xfId="0" applyNumberFormat="1" applyFont="1" applyBorder="1" applyAlignment="1">
      <alignment horizontal="center"/>
    </xf>
    <xf numFmtId="2" fontId="13" fillId="0" borderId="3" xfId="0" applyNumberFormat="1" applyFont="1" applyBorder="1" applyAlignment="1">
      <alignment horizontal="left" vertical="center" textRotation="90" wrapText="1"/>
    </xf>
    <xf numFmtId="2" fontId="20" fillId="0" borderId="3" xfId="0" applyNumberFormat="1" applyFont="1" applyBorder="1" applyAlignment="1">
      <alignment horizontal="center"/>
    </xf>
    <xf numFmtId="2" fontId="6" fillId="0" borderId="0" xfId="0" applyNumberFormat="1" applyFont="1" applyAlignment="1"/>
    <xf numFmtId="0" fontId="6" fillId="4" borderId="0" xfId="0" applyFont="1" applyFill="1"/>
    <xf numFmtId="2" fontId="6" fillId="0" borderId="8" xfId="0" applyNumberFormat="1" applyFont="1" applyBorder="1" applyAlignment="1"/>
    <xf numFmtId="2" fontId="6" fillId="0" borderId="3" xfId="0" applyNumberFormat="1" applyFont="1" applyBorder="1" applyAlignment="1"/>
    <xf numFmtId="0" fontId="13" fillId="0" borderId="3" xfId="0" applyFont="1" applyFill="1" applyBorder="1" applyAlignment="1" applyProtection="1">
      <alignment horizontal="left" wrapText="1"/>
      <protection locked="0"/>
    </xf>
    <xf numFmtId="0" fontId="13" fillId="0" borderId="3" xfId="0" applyFont="1" applyFill="1" applyBorder="1" applyAlignment="1" applyProtection="1">
      <alignment horizontal="left"/>
      <protection locked="0"/>
    </xf>
    <xf numFmtId="49" fontId="13" fillId="0" borderId="3" xfId="0" applyNumberFormat="1" applyFont="1" applyFill="1" applyBorder="1" applyAlignment="1" applyProtection="1">
      <alignment horizontal="left" vertical="top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/>
    <xf numFmtId="0" fontId="13" fillId="0" borderId="3" xfId="0" applyFont="1" applyFill="1" applyBorder="1" applyAlignment="1">
      <alignment wrapText="1"/>
    </xf>
    <xf numFmtId="0" fontId="11" fillId="0" borderId="3" xfId="0" applyFont="1" applyFill="1" applyBorder="1" applyAlignment="1">
      <alignment vertical="center" wrapText="1"/>
    </xf>
    <xf numFmtId="2" fontId="13" fillId="0" borderId="3" xfId="0" applyNumberFormat="1" applyFont="1" applyFill="1" applyBorder="1" applyAlignment="1">
      <alignment vertical="center" wrapText="1"/>
    </xf>
    <xf numFmtId="0" fontId="12" fillId="0" borderId="3" xfId="0" applyFont="1" applyFill="1" applyBorder="1"/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/>
    </xf>
    <xf numFmtId="0" fontId="30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 wrapText="1"/>
    </xf>
    <xf numFmtId="2" fontId="25" fillId="0" borderId="3" xfId="0" applyNumberFormat="1" applyFont="1" applyFill="1" applyBorder="1" applyAlignment="1">
      <alignment horizontal="left"/>
    </xf>
    <xf numFmtId="0" fontId="13" fillId="0" borderId="10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/>
    </xf>
    <xf numFmtId="2" fontId="25" fillId="0" borderId="3" xfId="0" applyNumberFormat="1" applyFont="1" applyFill="1" applyBorder="1" applyAlignment="1">
      <alignment horizontal="left" vertical="top" wrapText="1"/>
    </xf>
    <xf numFmtId="2" fontId="25" fillId="0" borderId="3" xfId="0" applyNumberFormat="1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vertical="center"/>
    </xf>
    <xf numFmtId="164" fontId="13" fillId="0" borderId="3" xfId="0" applyNumberFormat="1" applyFont="1" applyFill="1" applyBorder="1" applyAlignment="1">
      <alignment horizontal="left"/>
    </xf>
    <xf numFmtId="0" fontId="28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 vertical="center"/>
    </xf>
    <xf numFmtId="0" fontId="13" fillId="0" borderId="3" xfId="0" applyNumberFormat="1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0" fontId="12" fillId="0" borderId="3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top" wrapText="1"/>
    </xf>
    <xf numFmtId="0" fontId="13" fillId="0" borderId="10" xfId="0" applyNumberFormat="1" applyFont="1" applyFill="1" applyBorder="1" applyAlignment="1">
      <alignment horizontal="left" vertical="center" wrapText="1"/>
    </xf>
    <xf numFmtId="0" fontId="6" fillId="0" borderId="0" xfId="0" applyFont="1" applyFill="1"/>
    <xf numFmtId="2" fontId="22" fillId="0" borderId="3" xfId="0" applyNumberFormat="1" applyFont="1" applyFill="1" applyBorder="1" applyAlignment="1">
      <alignment horizontal="left"/>
    </xf>
    <xf numFmtId="49" fontId="22" fillId="0" borderId="3" xfId="0" applyNumberFormat="1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2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left" vertical="top" textRotation="255"/>
    </xf>
    <xf numFmtId="0" fontId="31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wrapText="1"/>
    </xf>
    <xf numFmtId="0" fontId="21" fillId="0" borderId="1" xfId="0" applyNumberFormat="1" applyFont="1" applyBorder="1"/>
    <xf numFmtId="164" fontId="13" fillId="0" borderId="3" xfId="0" applyNumberFormat="1" applyFont="1" applyFill="1" applyBorder="1" applyAlignment="1">
      <alignment horizontal="left" vertical="top" wrapText="1"/>
    </xf>
    <xf numFmtId="2" fontId="22" fillId="0" borderId="7" xfId="0" applyNumberFormat="1" applyFont="1" applyFill="1" applyBorder="1" applyAlignment="1">
      <alignment horizontal="left"/>
    </xf>
    <xf numFmtId="2" fontId="22" fillId="0" borderId="3" xfId="0" applyNumberFormat="1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vertical="center" wrapText="1"/>
    </xf>
    <xf numFmtId="49" fontId="11" fillId="0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/>
    <xf numFmtId="49" fontId="11" fillId="0" borderId="6" xfId="0" applyNumberFormat="1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vertical="center" wrapText="1"/>
    </xf>
    <xf numFmtId="0" fontId="31" fillId="0" borderId="3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left" vertical="center"/>
    </xf>
    <xf numFmtId="0" fontId="32" fillId="0" borderId="7" xfId="0" applyFont="1" applyFill="1" applyBorder="1" applyAlignment="1">
      <alignment horizontal="left" vertical="center"/>
    </xf>
    <xf numFmtId="0" fontId="31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left"/>
    </xf>
    <xf numFmtId="0" fontId="25" fillId="0" borderId="3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3" xfId="0" applyNumberFormat="1" applyFont="1" applyFill="1" applyBorder="1" applyAlignment="1">
      <alignment horizontal="left" vertical="center"/>
    </xf>
    <xf numFmtId="0" fontId="26" fillId="0" borderId="3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9" fillId="0" borderId="6" xfId="0" applyNumberFormat="1" applyFont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2" fontId="9" fillId="0" borderId="6" xfId="0" applyNumberFormat="1" applyFont="1" applyBorder="1" applyAlignment="1">
      <alignment horizontal="center" vertical="center" textRotation="90" wrapText="1"/>
    </xf>
    <xf numFmtId="2" fontId="9" fillId="0" borderId="7" xfId="0" applyNumberFormat="1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6" fillId="0" borderId="0" xfId="0" applyFont="1"/>
    <xf numFmtId="0" fontId="6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6" fillId="0" borderId="12" xfId="0" applyFont="1" applyBorder="1"/>
    <xf numFmtId="0" fontId="33" fillId="0" borderId="9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</cellXfs>
  <cellStyles count="13">
    <cellStyle name="Обычный" xfId="0" builtinId="0"/>
    <cellStyle name="Обычный 2" xfId="6"/>
    <cellStyle name="Обычный 5 3" xfId="3"/>
    <cellStyle name="Обычный 5 3 2" xfId="7"/>
    <cellStyle name="Финансовый 2" xfId="1"/>
    <cellStyle name="Финансовый 2 2" xfId="8"/>
    <cellStyle name="Финансовый 3" xfId="2"/>
    <cellStyle name="Финансовый 3 2" xfId="9"/>
    <cellStyle name="Финансовый 4" xfId="4"/>
    <cellStyle name="Финансовый 4 2" xfId="10"/>
    <cellStyle name="Финансовый 5" xfId="5"/>
    <cellStyle name="Финансовый 5 2" xfId="11"/>
    <cellStyle name="Финансовый 6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93"/>
  <sheetViews>
    <sheetView tabSelected="1" topLeftCell="A116" zoomScale="75" zoomScaleNormal="75" workbookViewId="0">
      <selection activeCell="M139" sqref="M139"/>
    </sheetView>
  </sheetViews>
  <sheetFormatPr defaultRowHeight="15" x14ac:dyDescent="0.25"/>
  <cols>
    <col min="1" max="1" width="9.140625" style="1"/>
    <col min="2" max="2" width="16.42578125" style="1" customWidth="1"/>
    <col min="3" max="3" width="14.28515625" style="1" customWidth="1"/>
    <col min="4" max="4" width="19.28515625" style="1" customWidth="1"/>
    <col min="5" max="5" width="13.42578125" style="19" customWidth="1"/>
    <col min="6" max="6" width="13.140625" style="19" customWidth="1"/>
    <col min="7" max="7" width="18" style="1" customWidth="1"/>
    <col min="8" max="8" width="18.5703125" style="1" customWidth="1"/>
    <col min="9" max="9" width="9.140625" style="168"/>
    <col min="10" max="10" width="11.140625" style="129" bestFit="1" customWidth="1"/>
    <col min="11" max="11" width="11.28515625" style="129" customWidth="1"/>
    <col min="12" max="12" width="13" style="1" customWidth="1"/>
    <col min="13" max="13" width="11.5703125" style="1" customWidth="1"/>
    <col min="14" max="14" width="11.7109375" style="1" customWidth="1"/>
    <col min="15" max="15" width="13.7109375" style="19" customWidth="1"/>
    <col min="16" max="16" width="14.5703125" style="117" customWidth="1"/>
    <col min="17" max="17" width="15.7109375" style="19" customWidth="1"/>
    <col min="18" max="16384" width="9.140625" style="1"/>
  </cols>
  <sheetData>
    <row r="3" spans="1:18" ht="18.75" x14ac:dyDescent="0.25">
      <c r="A3" s="248" t="s">
        <v>465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</row>
    <row r="4" spans="1:18" ht="18.75" x14ac:dyDescent="0.25">
      <c r="A4" s="248" t="s">
        <v>18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</row>
    <row r="5" spans="1:18" ht="18.75" x14ac:dyDescent="0.25">
      <c r="A5" s="248" t="s">
        <v>19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</row>
    <row r="6" spans="1:18" ht="15" customHeight="1" x14ac:dyDescent="0.25"/>
    <row r="7" spans="1:18" ht="15.75" customHeight="1" x14ac:dyDescent="0.25">
      <c r="A7" s="2" t="s">
        <v>0</v>
      </c>
      <c r="B7" s="16"/>
      <c r="C7" s="16"/>
      <c r="D7" s="16"/>
      <c r="E7" s="18"/>
      <c r="F7" s="18"/>
      <c r="G7" s="17" t="s">
        <v>37</v>
      </c>
      <c r="H7" s="17"/>
      <c r="I7" s="148"/>
      <c r="J7" s="148"/>
      <c r="K7" s="148"/>
      <c r="L7" s="15"/>
      <c r="M7" s="15"/>
      <c r="N7" s="15"/>
    </row>
    <row r="8" spans="1:18" ht="15.75" x14ac:dyDescent="0.25">
      <c r="A8" s="2" t="s">
        <v>1</v>
      </c>
      <c r="B8" s="9"/>
      <c r="C8" s="9"/>
      <c r="D8" s="9"/>
      <c r="G8" s="9" t="s">
        <v>390</v>
      </c>
      <c r="H8" s="9"/>
      <c r="K8" s="149"/>
      <c r="L8" s="3"/>
      <c r="M8" s="3"/>
      <c r="N8" s="4"/>
    </row>
    <row r="9" spans="1:18" ht="15.75" x14ac:dyDescent="0.25">
      <c r="A9" s="2" t="s">
        <v>2</v>
      </c>
      <c r="B9" s="9"/>
      <c r="C9" s="9"/>
      <c r="D9" s="9"/>
      <c r="G9" s="24" t="s">
        <v>832</v>
      </c>
      <c r="H9" s="24"/>
      <c r="I9" s="170"/>
      <c r="J9" s="150"/>
      <c r="K9" s="150"/>
      <c r="L9" s="25"/>
      <c r="M9" s="25"/>
      <c r="N9" s="25"/>
    </row>
    <row r="10" spans="1:18" ht="15.75" x14ac:dyDescent="0.25">
      <c r="A10" s="2" t="s">
        <v>3</v>
      </c>
      <c r="B10" s="9"/>
      <c r="C10" s="267" t="s">
        <v>391</v>
      </c>
      <c r="D10" s="268"/>
      <c r="E10" s="254"/>
      <c r="F10" s="254"/>
      <c r="G10" s="254"/>
      <c r="H10" s="254"/>
      <c r="I10" s="254"/>
      <c r="J10" s="254"/>
    </row>
    <row r="11" spans="1:18" ht="22.5" x14ac:dyDescent="0.3">
      <c r="A11" s="2" t="s">
        <v>4</v>
      </c>
      <c r="B11" s="9"/>
      <c r="C11" s="9"/>
      <c r="D11" s="9"/>
      <c r="G11" s="9"/>
      <c r="H11" s="9"/>
      <c r="J11" s="224">
        <v>100</v>
      </c>
      <c r="K11" s="151"/>
      <c r="L11" s="4"/>
      <c r="M11" s="4"/>
      <c r="N11" s="4"/>
    </row>
    <row r="12" spans="1:18" ht="15.75" x14ac:dyDescent="0.25">
      <c r="A12" s="5"/>
      <c r="B12" s="9"/>
      <c r="C12" s="9"/>
      <c r="D12" s="9"/>
      <c r="G12" s="9"/>
      <c r="H12" s="9"/>
    </row>
    <row r="13" spans="1:18" x14ac:dyDescent="0.25">
      <c r="K13" s="153">
        <v>60</v>
      </c>
    </row>
    <row r="14" spans="1:18" ht="36" customHeight="1" x14ac:dyDescent="0.25">
      <c r="A14" s="261" t="s">
        <v>5</v>
      </c>
      <c r="B14" s="255" t="s">
        <v>6</v>
      </c>
      <c r="C14" s="255" t="s">
        <v>7</v>
      </c>
      <c r="D14" s="255" t="s">
        <v>8</v>
      </c>
      <c r="E14" s="249" t="s">
        <v>24</v>
      </c>
      <c r="F14" s="249" t="s">
        <v>25</v>
      </c>
      <c r="G14" s="255" t="s">
        <v>9</v>
      </c>
      <c r="H14" s="255" t="s">
        <v>10</v>
      </c>
      <c r="I14" s="257" t="s">
        <v>11</v>
      </c>
      <c r="J14" s="269" t="s">
        <v>26</v>
      </c>
      <c r="K14" s="263" t="s">
        <v>12</v>
      </c>
      <c r="L14" s="264"/>
      <c r="M14" s="263" t="s">
        <v>13</v>
      </c>
      <c r="N14" s="264"/>
      <c r="O14" s="259" t="s">
        <v>30</v>
      </c>
      <c r="P14" s="252" t="s">
        <v>33</v>
      </c>
      <c r="Q14" s="265" t="s">
        <v>14</v>
      </c>
    </row>
    <row r="15" spans="1:18" ht="87.75" customHeight="1" x14ac:dyDescent="0.25">
      <c r="A15" s="262"/>
      <c r="B15" s="256"/>
      <c r="C15" s="256"/>
      <c r="D15" s="256"/>
      <c r="E15" s="250"/>
      <c r="F15" s="250"/>
      <c r="G15" s="256"/>
      <c r="H15" s="256"/>
      <c r="I15" s="258"/>
      <c r="J15" s="270"/>
      <c r="K15" s="125" t="s">
        <v>23</v>
      </c>
      <c r="L15" s="7" t="s">
        <v>28</v>
      </c>
      <c r="M15" s="7" t="s">
        <v>15</v>
      </c>
      <c r="N15" s="7" t="s">
        <v>29</v>
      </c>
      <c r="O15" s="260"/>
      <c r="P15" s="253"/>
      <c r="Q15" s="266"/>
      <c r="R15" s="6"/>
    </row>
    <row r="16" spans="1:18" x14ac:dyDescent="0.25">
      <c r="A16" s="217" t="s">
        <v>392</v>
      </c>
      <c r="B16" s="79" t="s">
        <v>562</v>
      </c>
      <c r="C16" s="79" t="s">
        <v>56</v>
      </c>
      <c r="D16" s="79" t="s">
        <v>72</v>
      </c>
      <c r="E16" s="225" t="s">
        <v>536</v>
      </c>
      <c r="F16" s="202">
        <v>8</v>
      </c>
      <c r="G16" s="84" t="s">
        <v>487</v>
      </c>
      <c r="H16" s="110" t="s">
        <v>37</v>
      </c>
      <c r="I16" s="142">
        <v>24.5</v>
      </c>
      <c r="J16" s="115">
        <f t="shared" ref="J16" si="0">20*I16/24.5</f>
        <v>20</v>
      </c>
      <c r="K16" s="160">
        <v>33.700000000000003</v>
      </c>
      <c r="L16" s="216">
        <f t="shared" ref="L16" si="1">40*29.94/K16</f>
        <v>35.537091988130562</v>
      </c>
      <c r="M16" s="160">
        <v>9.5</v>
      </c>
      <c r="N16" s="216">
        <f t="shared" ref="N16" si="2">40*M16/9.5</f>
        <v>40</v>
      </c>
      <c r="O16" s="226">
        <f t="shared" ref="O16" si="3">N16+L16</f>
        <v>75.537091988130555</v>
      </c>
      <c r="P16" s="227">
        <f t="shared" ref="P16" si="4">O16+J16</f>
        <v>95.537091988130555</v>
      </c>
      <c r="Q16" s="228" t="s">
        <v>827</v>
      </c>
    </row>
    <row r="17" spans="1:17" x14ac:dyDescent="0.25">
      <c r="A17" s="217" t="s">
        <v>393</v>
      </c>
      <c r="B17" s="82" t="s">
        <v>561</v>
      </c>
      <c r="C17" s="82" t="s">
        <v>120</v>
      </c>
      <c r="D17" s="82" t="s">
        <v>63</v>
      </c>
      <c r="E17" s="199" t="s">
        <v>536</v>
      </c>
      <c r="F17" s="159">
        <v>8</v>
      </c>
      <c r="G17" s="84" t="s">
        <v>487</v>
      </c>
      <c r="H17" s="110" t="s">
        <v>37</v>
      </c>
      <c r="I17" s="142">
        <v>21</v>
      </c>
      <c r="J17" s="115">
        <f t="shared" ref="J17:J48" si="5">20*I17/24.5</f>
        <v>17.142857142857142</v>
      </c>
      <c r="K17" s="160">
        <v>38.9</v>
      </c>
      <c r="L17" s="216">
        <f t="shared" ref="L17:L48" si="6">40*29.94/K17</f>
        <v>30.786632390745506</v>
      </c>
      <c r="M17" s="160">
        <v>8</v>
      </c>
      <c r="N17" s="216">
        <f t="shared" ref="N17:N48" si="7">40*M17/9.5</f>
        <v>33.684210526315788</v>
      </c>
      <c r="O17" s="226">
        <f t="shared" ref="O17:O48" si="8">N17+L17</f>
        <v>64.47084291706129</v>
      </c>
      <c r="P17" s="227">
        <f t="shared" ref="P17:P48" si="9">O17+J17</f>
        <v>81.613700059918429</v>
      </c>
      <c r="Q17" s="228" t="s">
        <v>826</v>
      </c>
    </row>
    <row r="18" spans="1:17" x14ac:dyDescent="0.25">
      <c r="A18" s="217" t="s">
        <v>394</v>
      </c>
      <c r="B18" s="229" t="s">
        <v>602</v>
      </c>
      <c r="C18" s="229" t="s">
        <v>51</v>
      </c>
      <c r="D18" s="229" t="s">
        <v>603</v>
      </c>
      <c r="E18" s="229" t="s">
        <v>481</v>
      </c>
      <c r="F18" s="246">
        <v>8</v>
      </c>
      <c r="G18" s="229" t="s">
        <v>482</v>
      </c>
      <c r="H18" s="110" t="s">
        <v>37</v>
      </c>
      <c r="I18" s="142">
        <v>21.5</v>
      </c>
      <c r="J18" s="115">
        <f t="shared" si="5"/>
        <v>17.551020408163264</v>
      </c>
      <c r="K18" s="160">
        <v>29.94</v>
      </c>
      <c r="L18" s="216">
        <f t="shared" si="6"/>
        <v>40</v>
      </c>
      <c r="M18" s="163">
        <v>5.5</v>
      </c>
      <c r="N18" s="216">
        <f t="shared" si="7"/>
        <v>23.157894736842106</v>
      </c>
      <c r="O18" s="226">
        <f t="shared" si="8"/>
        <v>63.15789473684211</v>
      </c>
      <c r="P18" s="227">
        <f t="shared" si="9"/>
        <v>80.708915145005378</v>
      </c>
      <c r="Q18" s="228" t="s">
        <v>826</v>
      </c>
    </row>
    <row r="19" spans="1:17" x14ac:dyDescent="0.25">
      <c r="A19" s="217" t="s">
        <v>395</v>
      </c>
      <c r="B19" s="196" t="s">
        <v>455</v>
      </c>
      <c r="C19" s="196" t="s">
        <v>456</v>
      </c>
      <c r="D19" s="196" t="s">
        <v>238</v>
      </c>
      <c r="E19" s="197">
        <v>8</v>
      </c>
      <c r="F19" s="247">
        <v>8</v>
      </c>
      <c r="G19" s="198" t="s">
        <v>454</v>
      </c>
      <c r="H19" s="110" t="s">
        <v>37</v>
      </c>
      <c r="I19" s="142">
        <v>16.5</v>
      </c>
      <c r="J19" s="115">
        <f t="shared" si="5"/>
        <v>13.469387755102041</v>
      </c>
      <c r="K19" s="160">
        <v>51.57</v>
      </c>
      <c r="L19" s="216">
        <f t="shared" si="6"/>
        <v>23.222803955788251</v>
      </c>
      <c r="M19" s="82">
        <v>9.5</v>
      </c>
      <c r="N19" s="216">
        <f t="shared" si="7"/>
        <v>40</v>
      </c>
      <c r="O19" s="226">
        <f t="shared" si="8"/>
        <v>63.222803955788251</v>
      </c>
      <c r="P19" s="227">
        <f t="shared" si="9"/>
        <v>76.692191710890285</v>
      </c>
      <c r="Q19" s="228" t="s">
        <v>826</v>
      </c>
    </row>
    <row r="20" spans="1:17" x14ac:dyDescent="0.25">
      <c r="A20" s="217" t="s">
        <v>472</v>
      </c>
      <c r="B20" s="80" t="s">
        <v>229</v>
      </c>
      <c r="C20" s="80" t="s">
        <v>230</v>
      </c>
      <c r="D20" s="80" t="s">
        <v>42</v>
      </c>
      <c r="E20" s="84">
        <v>8</v>
      </c>
      <c r="F20" s="94">
        <v>8</v>
      </c>
      <c r="G20" s="84" t="s">
        <v>211</v>
      </c>
      <c r="H20" s="110" t="s">
        <v>37</v>
      </c>
      <c r="I20" s="142">
        <v>24</v>
      </c>
      <c r="J20" s="115">
        <f t="shared" si="5"/>
        <v>19.591836734693878</v>
      </c>
      <c r="K20" s="160">
        <v>33.97</v>
      </c>
      <c r="L20" s="216">
        <f t="shared" si="6"/>
        <v>35.254636443921115</v>
      </c>
      <c r="M20" s="80">
        <v>5.0999999999999996</v>
      </c>
      <c r="N20" s="216">
        <f t="shared" si="7"/>
        <v>21.473684210526315</v>
      </c>
      <c r="O20" s="226">
        <f t="shared" si="8"/>
        <v>56.72832065444743</v>
      </c>
      <c r="P20" s="227">
        <f t="shared" si="9"/>
        <v>76.320157389141315</v>
      </c>
      <c r="Q20" s="228" t="s">
        <v>826</v>
      </c>
    </row>
    <row r="21" spans="1:17" x14ac:dyDescent="0.25">
      <c r="A21" s="217" t="s">
        <v>396</v>
      </c>
      <c r="B21" s="79" t="s">
        <v>563</v>
      </c>
      <c r="C21" s="79" t="s">
        <v>564</v>
      </c>
      <c r="D21" s="79" t="s">
        <v>48</v>
      </c>
      <c r="E21" s="225" t="s">
        <v>509</v>
      </c>
      <c r="F21" s="202">
        <v>8</v>
      </c>
      <c r="G21" s="84" t="s">
        <v>487</v>
      </c>
      <c r="H21" s="110" t="s">
        <v>37</v>
      </c>
      <c r="I21" s="142">
        <v>15.5</v>
      </c>
      <c r="J21" s="115">
        <f t="shared" si="5"/>
        <v>12.653061224489797</v>
      </c>
      <c r="K21" s="157">
        <v>33.65</v>
      </c>
      <c r="L21" s="216">
        <f t="shared" si="6"/>
        <v>35.589895988112936</v>
      </c>
      <c r="M21" s="160">
        <v>6.5</v>
      </c>
      <c r="N21" s="216">
        <f t="shared" si="7"/>
        <v>27.368421052631579</v>
      </c>
      <c r="O21" s="226">
        <f t="shared" si="8"/>
        <v>62.958317040744518</v>
      </c>
      <c r="P21" s="227">
        <f t="shared" si="9"/>
        <v>75.611378265234322</v>
      </c>
      <c r="Q21" s="228" t="s">
        <v>826</v>
      </c>
    </row>
    <row r="22" spans="1:17" x14ac:dyDescent="0.25">
      <c r="A22" s="217" t="s">
        <v>473</v>
      </c>
      <c r="B22" s="82" t="s">
        <v>366</v>
      </c>
      <c r="C22" s="82" t="s">
        <v>367</v>
      </c>
      <c r="D22" s="82" t="s">
        <v>368</v>
      </c>
      <c r="E22" s="79">
        <v>8</v>
      </c>
      <c r="F22" s="202">
        <v>8</v>
      </c>
      <c r="G22" s="82" t="s">
        <v>360</v>
      </c>
      <c r="H22" s="110" t="s">
        <v>37</v>
      </c>
      <c r="I22" s="142">
        <v>24.5</v>
      </c>
      <c r="J22" s="115">
        <f t="shared" si="5"/>
        <v>20</v>
      </c>
      <c r="K22" s="160">
        <v>68.290000000000006</v>
      </c>
      <c r="L22" s="216">
        <f t="shared" si="6"/>
        <v>17.536974666861912</v>
      </c>
      <c r="M22" s="82">
        <v>8.9</v>
      </c>
      <c r="N22" s="216">
        <f t="shared" si="7"/>
        <v>37.473684210526315</v>
      </c>
      <c r="O22" s="226">
        <f t="shared" si="8"/>
        <v>55.010658877388224</v>
      </c>
      <c r="P22" s="227">
        <f t="shared" si="9"/>
        <v>75.010658877388224</v>
      </c>
      <c r="Q22" s="228" t="s">
        <v>826</v>
      </c>
    </row>
    <row r="23" spans="1:17" x14ac:dyDescent="0.25">
      <c r="A23" s="217" t="s">
        <v>397</v>
      </c>
      <c r="B23" s="79" t="s">
        <v>571</v>
      </c>
      <c r="C23" s="79" t="s">
        <v>572</v>
      </c>
      <c r="D23" s="79" t="s">
        <v>557</v>
      </c>
      <c r="E23" s="225" t="s">
        <v>486</v>
      </c>
      <c r="F23" s="202">
        <v>8</v>
      </c>
      <c r="G23" s="84" t="s">
        <v>487</v>
      </c>
      <c r="H23" s="110" t="s">
        <v>37</v>
      </c>
      <c r="I23" s="142">
        <v>22.5</v>
      </c>
      <c r="J23" s="115">
        <f t="shared" si="5"/>
        <v>18.367346938775512</v>
      </c>
      <c r="K23" s="163">
        <v>41.55</v>
      </c>
      <c r="L23" s="216">
        <f t="shared" si="6"/>
        <v>28.823104693140799</v>
      </c>
      <c r="M23" s="160">
        <v>6.5</v>
      </c>
      <c r="N23" s="216">
        <f t="shared" si="7"/>
        <v>27.368421052631579</v>
      </c>
      <c r="O23" s="226">
        <f t="shared" si="8"/>
        <v>56.191525745772381</v>
      </c>
      <c r="P23" s="227">
        <f t="shared" si="9"/>
        <v>74.558872684547893</v>
      </c>
      <c r="Q23" s="228" t="s">
        <v>826</v>
      </c>
    </row>
    <row r="24" spans="1:17" x14ac:dyDescent="0.25">
      <c r="A24" s="217" t="s">
        <v>398</v>
      </c>
      <c r="B24" s="82" t="s">
        <v>361</v>
      </c>
      <c r="C24" s="82" t="s">
        <v>60</v>
      </c>
      <c r="D24" s="82" t="s">
        <v>76</v>
      </c>
      <c r="E24" s="79">
        <v>8</v>
      </c>
      <c r="F24" s="79">
        <v>8</v>
      </c>
      <c r="G24" s="82" t="s">
        <v>360</v>
      </c>
      <c r="H24" s="110" t="s">
        <v>37</v>
      </c>
      <c r="I24" s="226">
        <v>18.5</v>
      </c>
      <c r="J24" s="115">
        <f t="shared" si="5"/>
        <v>15.102040816326531</v>
      </c>
      <c r="K24" s="216">
        <v>42.93</v>
      </c>
      <c r="L24" s="216">
        <f t="shared" si="6"/>
        <v>27.896575821104125</v>
      </c>
      <c r="M24" s="82">
        <v>7.4</v>
      </c>
      <c r="N24" s="216">
        <f t="shared" si="7"/>
        <v>31.157894736842106</v>
      </c>
      <c r="O24" s="226">
        <f t="shared" si="8"/>
        <v>59.054470557946232</v>
      </c>
      <c r="P24" s="227">
        <f t="shared" si="9"/>
        <v>74.156511374272768</v>
      </c>
      <c r="Q24" s="228" t="s">
        <v>826</v>
      </c>
    </row>
    <row r="25" spans="1:17" x14ac:dyDescent="0.25">
      <c r="A25" s="217" t="s">
        <v>399</v>
      </c>
      <c r="B25" s="79" t="s">
        <v>577</v>
      </c>
      <c r="C25" s="79" t="s">
        <v>44</v>
      </c>
      <c r="D25" s="79" t="s">
        <v>42</v>
      </c>
      <c r="E25" s="79">
        <v>8</v>
      </c>
      <c r="F25" s="79">
        <v>8</v>
      </c>
      <c r="G25" s="79" t="s">
        <v>299</v>
      </c>
      <c r="H25" s="110" t="s">
        <v>37</v>
      </c>
      <c r="I25" s="142">
        <v>19.5</v>
      </c>
      <c r="J25" s="115">
        <f t="shared" si="5"/>
        <v>15.918367346938776</v>
      </c>
      <c r="K25" s="160">
        <v>45.83</v>
      </c>
      <c r="L25" s="216">
        <f t="shared" si="6"/>
        <v>26.131355007636923</v>
      </c>
      <c r="M25" s="160">
        <v>7</v>
      </c>
      <c r="N25" s="216">
        <f t="shared" si="7"/>
        <v>29.473684210526315</v>
      </c>
      <c r="O25" s="226">
        <f t="shared" si="8"/>
        <v>55.605039218163242</v>
      </c>
      <c r="P25" s="227">
        <f t="shared" si="9"/>
        <v>71.523406565102022</v>
      </c>
      <c r="Q25" s="228" t="s">
        <v>826</v>
      </c>
    </row>
    <row r="26" spans="1:17" x14ac:dyDescent="0.25">
      <c r="A26" s="217" t="s">
        <v>400</v>
      </c>
      <c r="B26" s="229" t="s">
        <v>604</v>
      </c>
      <c r="C26" s="229" t="s">
        <v>53</v>
      </c>
      <c r="D26" s="229" t="s">
        <v>54</v>
      </c>
      <c r="E26" s="229" t="s">
        <v>486</v>
      </c>
      <c r="F26" s="244">
        <v>8</v>
      </c>
      <c r="G26" s="229" t="s">
        <v>482</v>
      </c>
      <c r="H26" s="110" t="s">
        <v>37</v>
      </c>
      <c r="I26" s="142">
        <v>18.5</v>
      </c>
      <c r="J26" s="115">
        <f t="shared" si="5"/>
        <v>15.102040816326531</v>
      </c>
      <c r="K26" s="160">
        <v>49.42</v>
      </c>
      <c r="L26" s="216">
        <f t="shared" si="6"/>
        <v>24.233104006475113</v>
      </c>
      <c r="M26" s="163">
        <v>7.5</v>
      </c>
      <c r="N26" s="216">
        <f t="shared" si="7"/>
        <v>31.578947368421051</v>
      </c>
      <c r="O26" s="226">
        <f t="shared" si="8"/>
        <v>55.812051374896164</v>
      </c>
      <c r="P26" s="227">
        <f t="shared" si="9"/>
        <v>70.914092191222693</v>
      </c>
      <c r="Q26" s="228" t="s">
        <v>826</v>
      </c>
    </row>
    <row r="27" spans="1:17" x14ac:dyDescent="0.25">
      <c r="A27" s="217" t="s">
        <v>474</v>
      </c>
      <c r="B27" s="80" t="s">
        <v>224</v>
      </c>
      <c r="C27" s="80" t="s">
        <v>225</v>
      </c>
      <c r="D27" s="80" t="s">
        <v>226</v>
      </c>
      <c r="E27" s="84">
        <v>8</v>
      </c>
      <c r="F27" s="84">
        <v>8</v>
      </c>
      <c r="G27" s="84" t="s">
        <v>211</v>
      </c>
      <c r="H27" s="110" t="s">
        <v>37</v>
      </c>
      <c r="I27" s="142">
        <v>19.5</v>
      </c>
      <c r="J27" s="115">
        <f t="shared" si="5"/>
        <v>15.918367346938776</v>
      </c>
      <c r="K27" s="157">
        <v>38.549999999999997</v>
      </c>
      <c r="L27" s="216">
        <f t="shared" si="6"/>
        <v>31.066147859922186</v>
      </c>
      <c r="M27" s="80">
        <v>5.6</v>
      </c>
      <c r="N27" s="216">
        <f t="shared" si="7"/>
        <v>23.578947368421051</v>
      </c>
      <c r="O27" s="226">
        <f t="shared" si="8"/>
        <v>54.645095228343237</v>
      </c>
      <c r="P27" s="227">
        <f t="shared" si="9"/>
        <v>70.563462575282017</v>
      </c>
      <c r="Q27" s="228" t="s">
        <v>826</v>
      </c>
    </row>
    <row r="28" spans="1:17" x14ac:dyDescent="0.25">
      <c r="A28" s="217" t="s">
        <v>475</v>
      </c>
      <c r="B28" s="80" t="s">
        <v>236</v>
      </c>
      <c r="C28" s="80" t="s">
        <v>124</v>
      </c>
      <c r="D28" s="80" t="s">
        <v>237</v>
      </c>
      <c r="E28" s="84">
        <v>8</v>
      </c>
      <c r="F28" s="84">
        <v>8</v>
      </c>
      <c r="G28" s="84" t="s">
        <v>211</v>
      </c>
      <c r="H28" s="110" t="s">
        <v>37</v>
      </c>
      <c r="I28" s="142">
        <v>22</v>
      </c>
      <c r="J28" s="115">
        <f t="shared" si="5"/>
        <v>17.959183673469386</v>
      </c>
      <c r="K28" s="160">
        <v>46.84</v>
      </c>
      <c r="L28" s="216">
        <f t="shared" si="6"/>
        <v>25.567890691716482</v>
      </c>
      <c r="M28" s="80">
        <v>6.2</v>
      </c>
      <c r="N28" s="216">
        <f t="shared" si="7"/>
        <v>26.105263157894736</v>
      </c>
      <c r="O28" s="226">
        <f t="shared" si="8"/>
        <v>51.673153849611218</v>
      </c>
      <c r="P28" s="227">
        <f t="shared" si="9"/>
        <v>69.632337523080608</v>
      </c>
      <c r="Q28" s="228" t="s">
        <v>826</v>
      </c>
    </row>
    <row r="29" spans="1:17" x14ac:dyDescent="0.25">
      <c r="A29" s="217" t="s">
        <v>401</v>
      </c>
      <c r="B29" s="196" t="s">
        <v>457</v>
      </c>
      <c r="C29" s="196" t="s">
        <v>120</v>
      </c>
      <c r="D29" s="196" t="s">
        <v>36</v>
      </c>
      <c r="E29" s="197">
        <v>8</v>
      </c>
      <c r="F29" s="197">
        <v>8</v>
      </c>
      <c r="G29" s="198" t="s">
        <v>454</v>
      </c>
      <c r="H29" s="110" t="s">
        <v>37</v>
      </c>
      <c r="I29" s="142">
        <v>17.5</v>
      </c>
      <c r="J29" s="115">
        <f t="shared" si="5"/>
        <v>14.285714285714286</v>
      </c>
      <c r="K29" s="157">
        <v>53.15</v>
      </c>
      <c r="L29" s="216">
        <f t="shared" si="6"/>
        <v>22.532455315145818</v>
      </c>
      <c r="M29" s="79">
        <v>7.6</v>
      </c>
      <c r="N29" s="216">
        <f t="shared" si="7"/>
        <v>32</v>
      </c>
      <c r="O29" s="226">
        <f t="shared" si="8"/>
        <v>54.532455315145818</v>
      </c>
      <c r="P29" s="227">
        <f t="shared" si="9"/>
        <v>68.818169600860102</v>
      </c>
      <c r="Q29" s="228" t="s">
        <v>826</v>
      </c>
    </row>
    <row r="30" spans="1:17" x14ac:dyDescent="0.25">
      <c r="A30" s="217" t="s">
        <v>402</v>
      </c>
      <c r="B30" s="82" t="s">
        <v>333</v>
      </c>
      <c r="C30" s="83" t="s">
        <v>156</v>
      </c>
      <c r="D30" s="83" t="s">
        <v>59</v>
      </c>
      <c r="E30" s="80">
        <v>8</v>
      </c>
      <c r="F30" s="80">
        <v>8</v>
      </c>
      <c r="G30" s="84" t="s">
        <v>328</v>
      </c>
      <c r="H30" s="110" t="s">
        <v>37</v>
      </c>
      <c r="I30" s="142">
        <v>18</v>
      </c>
      <c r="J30" s="115">
        <f t="shared" si="5"/>
        <v>14.693877551020408</v>
      </c>
      <c r="K30" s="160">
        <v>58.87</v>
      </c>
      <c r="L30" s="216">
        <f t="shared" si="6"/>
        <v>20.343128928146768</v>
      </c>
      <c r="M30" s="82">
        <v>8</v>
      </c>
      <c r="N30" s="216">
        <f t="shared" si="7"/>
        <v>33.684210526315788</v>
      </c>
      <c r="O30" s="226">
        <f t="shared" si="8"/>
        <v>54.027339454462556</v>
      </c>
      <c r="P30" s="227">
        <f t="shared" si="9"/>
        <v>68.72121700548297</v>
      </c>
      <c r="Q30" s="228" t="s">
        <v>826</v>
      </c>
    </row>
    <row r="31" spans="1:17" x14ac:dyDescent="0.25">
      <c r="A31" s="217" t="s">
        <v>403</v>
      </c>
      <c r="B31" s="80" t="s">
        <v>227</v>
      </c>
      <c r="C31" s="80" t="s">
        <v>156</v>
      </c>
      <c r="D31" s="80" t="s">
        <v>67</v>
      </c>
      <c r="E31" s="84">
        <v>8</v>
      </c>
      <c r="F31" s="84">
        <v>8</v>
      </c>
      <c r="G31" s="84" t="s">
        <v>211</v>
      </c>
      <c r="H31" s="110" t="s">
        <v>37</v>
      </c>
      <c r="I31" s="142">
        <v>22</v>
      </c>
      <c r="J31" s="115">
        <f t="shared" si="5"/>
        <v>17.959183673469386</v>
      </c>
      <c r="K31" s="160">
        <v>49.9</v>
      </c>
      <c r="L31" s="216">
        <f t="shared" si="6"/>
        <v>24.000000000000004</v>
      </c>
      <c r="M31" s="80">
        <v>6.3</v>
      </c>
      <c r="N31" s="216">
        <f t="shared" si="7"/>
        <v>26.526315789473685</v>
      </c>
      <c r="O31" s="226">
        <f t="shared" si="8"/>
        <v>50.526315789473685</v>
      </c>
      <c r="P31" s="227">
        <f t="shared" si="9"/>
        <v>68.485499462943068</v>
      </c>
      <c r="Q31" s="228" t="s">
        <v>826</v>
      </c>
    </row>
    <row r="32" spans="1:17" x14ac:dyDescent="0.25">
      <c r="A32" s="217" t="s">
        <v>404</v>
      </c>
      <c r="B32" s="82" t="s">
        <v>365</v>
      </c>
      <c r="C32" s="174" t="s">
        <v>301</v>
      </c>
      <c r="D32" s="175" t="s">
        <v>41</v>
      </c>
      <c r="E32" s="79">
        <v>8</v>
      </c>
      <c r="F32" s="79">
        <v>8</v>
      </c>
      <c r="G32" s="82" t="s">
        <v>360</v>
      </c>
      <c r="H32" s="110" t="s">
        <v>37</v>
      </c>
      <c r="I32" s="142">
        <v>14</v>
      </c>
      <c r="J32" s="115">
        <f t="shared" si="5"/>
        <v>11.428571428571429</v>
      </c>
      <c r="K32" s="157">
        <v>60.15</v>
      </c>
      <c r="L32" s="216">
        <f t="shared" si="6"/>
        <v>19.910224438902745</v>
      </c>
      <c r="M32" s="82">
        <v>8.6999999999999993</v>
      </c>
      <c r="N32" s="216">
        <f t="shared" si="7"/>
        <v>36.631578947368418</v>
      </c>
      <c r="O32" s="226">
        <f t="shared" si="8"/>
        <v>56.541803386271162</v>
      </c>
      <c r="P32" s="227">
        <f t="shared" si="9"/>
        <v>67.970374814842586</v>
      </c>
      <c r="Q32" s="228" t="s">
        <v>826</v>
      </c>
    </row>
    <row r="33" spans="1:17" x14ac:dyDescent="0.25">
      <c r="A33" s="217" t="s">
        <v>405</v>
      </c>
      <c r="B33" s="229" t="s">
        <v>606</v>
      </c>
      <c r="C33" s="229" t="s">
        <v>266</v>
      </c>
      <c r="D33" s="229" t="s">
        <v>471</v>
      </c>
      <c r="E33" s="231" t="s">
        <v>509</v>
      </c>
      <c r="F33" s="243">
        <v>8</v>
      </c>
      <c r="G33" s="229" t="s">
        <v>482</v>
      </c>
      <c r="H33" s="110" t="s">
        <v>37</v>
      </c>
      <c r="I33" s="142">
        <v>20</v>
      </c>
      <c r="J33" s="115">
        <f t="shared" si="5"/>
        <v>16.326530612244898</v>
      </c>
      <c r="K33" s="157">
        <v>39.15</v>
      </c>
      <c r="L33" s="216">
        <f t="shared" si="6"/>
        <v>30.590038314176251</v>
      </c>
      <c r="M33" s="160">
        <v>5</v>
      </c>
      <c r="N33" s="216">
        <f t="shared" si="7"/>
        <v>21.05263157894737</v>
      </c>
      <c r="O33" s="226">
        <f t="shared" si="8"/>
        <v>51.642669893123625</v>
      </c>
      <c r="P33" s="227">
        <f t="shared" si="9"/>
        <v>67.969200505368519</v>
      </c>
      <c r="Q33" s="228" t="s">
        <v>826</v>
      </c>
    </row>
    <row r="34" spans="1:17" x14ac:dyDescent="0.25">
      <c r="A34" s="217" t="s">
        <v>406</v>
      </c>
      <c r="B34" s="229" t="s">
        <v>602</v>
      </c>
      <c r="C34" s="229" t="s">
        <v>46</v>
      </c>
      <c r="D34" s="229" t="s">
        <v>603</v>
      </c>
      <c r="E34" s="229" t="s">
        <v>481</v>
      </c>
      <c r="F34" s="244">
        <v>8</v>
      </c>
      <c r="G34" s="229" t="s">
        <v>482</v>
      </c>
      <c r="H34" s="110" t="s">
        <v>37</v>
      </c>
      <c r="I34" s="142">
        <v>16</v>
      </c>
      <c r="J34" s="115">
        <f t="shared" si="5"/>
        <v>13.061224489795919</v>
      </c>
      <c r="K34" s="160">
        <v>35.979999999999997</v>
      </c>
      <c r="L34" s="216">
        <f t="shared" si="6"/>
        <v>33.285158421345201</v>
      </c>
      <c r="M34" s="160">
        <v>5</v>
      </c>
      <c r="N34" s="216">
        <f t="shared" si="7"/>
        <v>21.05263157894737</v>
      </c>
      <c r="O34" s="226">
        <f t="shared" si="8"/>
        <v>54.337790000292571</v>
      </c>
      <c r="P34" s="227">
        <f t="shared" si="9"/>
        <v>67.39901449008849</v>
      </c>
      <c r="Q34" s="228" t="s">
        <v>826</v>
      </c>
    </row>
    <row r="35" spans="1:17" x14ac:dyDescent="0.25">
      <c r="A35" s="217" t="s">
        <v>407</v>
      </c>
      <c r="B35" s="232" t="s">
        <v>628</v>
      </c>
      <c r="C35" s="233" t="s">
        <v>60</v>
      </c>
      <c r="D35" s="233" t="s">
        <v>68</v>
      </c>
      <c r="E35" s="181">
        <v>8</v>
      </c>
      <c r="F35" s="181">
        <v>8</v>
      </c>
      <c r="G35" s="178" t="s">
        <v>515</v>
      </c>
      <c r="H35" s="110" t="s">
        <v>37</v>
      </c>
      <c r="I35" s="142">
        <v>14.5</v>
      </c>
      <c r="J35" s="115">
        <f t="shared" si="5"/>
        <v>11.836734693877551</v>
      </c>
      <c r="K35" s="160">
        <v>50.31</v>
      </c>
      <c r="L35" s="216">
        <f t="shared" si="6"/>
        <v>23.804412641621944</v>
      </c>
      <c r="M35" s="163">
        <v>7.5</v>
      </c>
      <c r="N35" s="216">
        <f t="shared" si="7"/>
        <v>31.578947368421051</v>
      </c>
      <c r="O35" s="226">
        <f t="shared" si="8"/>
        <v>55.383360010042992</v>
      </c>
      <c r="P35" s="227">
        <f t="shared" si="9"/>
        <v>67.220094703920537</v>
      </c>
      <c r="Q35" s="228" t="s">
        <v>826</v>
      </c>
    </row>
    <row r="36" spans="1:17" x14ac:dyDescent="0.25">
      <c r="A36" s="217" t="s">
        <v>408</v>
      </c>
      <c r="B36" s="84" t="s">
        <v>234</v>
      </c>
      <c r="C36" s="84" t="s">
        <v>57</v>
      </c>
      <c r="D36" s="84" t="s">
        <v>43</v>
      </c>
      <c r="E36" s="84">
        <v>7</v>
      </c>
      <c r="F36" s="84">
        <v>7</v>
      </c>
      <c r="G36" s="84" t="s">
        <v>211</v>
      </c>
      <c r="H36" s="110" t="s">
        <v>37</v>
      </c>
      <c r="I36" s="187">
        <v>11</v>
      </c>
      <c r="J36" s="115">
        <f t="shared" si="5"/>
        <v>8.9795918367346932</v>
      </c>
      <c r="K36" s="190">
        <v>46.06</v>
      </c>
      <c r="L36" s="216">
        <f t="shared" si="6"/>
        <v>26.000868432479376</v>
      </c>
      <c r="M36" s="80">
        <v>7.4</v>
      </c>
      <c r="N36" s="216">
        <f t="shared" si="7"/>
        <v>31.157894736842106</v>
      </c>
      <c r="O36" s="226">
        <f t="shared" si="8"/>
        <v>57.158763169321482</v>
      </c>
      <c r="P36" s="227">
        <f t="shared" si="9"/>
        <v>66.138355006056173</v>
      </c>
      <c r="Q36" s="228" t="s">
        <v>826</v>
      </c>
    </row>
    <row r="37" spans="1:17" x14ac:dyDescent="0.25">
      <c r="A37" s="217" t="s">
        <v>409</v>
      </c>
      <c r="B37" s="234" t="s">
        <v>614</v>
      </c>
      <c r="C37" s="234" t="s">
        <v>119</v>
      </c>
      <c r="D37" s="234" t="s">
        <v>69</v>
      </c>
      <c r="E37" s="221">
        <v>7</v>
      </c>
      <c r="F37" s="221">
        <v>7</v>
      </c>
      <c r="G37" s="235" t="s">
        <v>500</v>
      </c>
      <c r="H37" s="110" t="s">
        <v>37</v>
      </c>
      <c r="I37" s="157">
        <v>21.5</v>
      </c>
      <c r="J37" s="115">
        <f t="shared" si="5"/>
        <v>17.551020408163264</v>
      </c>
      <c r="K37" s="160">
        <v>45.53</v>
      </c>
      <c r="L37" s="216">
        <f t="shared" si="6"/>
        <v>26.303536130024163</v>
      </c>
      <c r="M37" s="160">
        <v>5</v>
      </c>
      <c r="N37" s="216">
        <f t="shared" si="7"/>
        <v>21.05263157894737</v>
      </c>
      <c r="O37" s="226">
        <f t="shared" si="8"/>
        <v>47.356167708971533</v>
      </c>
      <c r="P37" s="227">
        <f t="shared" si="9"/>
        <v>64.907188117134794</v>
      </c>
      <c r="Q37" s="228" t="s">
        <v>826</v>
      </c>
    </row>
    <row r="38" spans="1:17" x14ac:dyDescent="0.25">
      <c r="A38" s="217" t="s">
        <v>476</v>
      </c>
      <c r="B38" s="181" t="s">
        <v>622</v>
      </c>
      <c r="C38" s="181" t="s">
        <v>70</v>
      </c>
      <c r="D38" s="181" t="s">
        <v>69</v>
      </c>
      <c r="E38" s="181">
        <v>8</v>
      </c>
      <c r="F38" s="181">
        <v>8</v>
      </c>
      <c r="G38" s="201" t="s">
        <v>620</v>
      </c>
      <c r="H38" s="110" t="s">
        <v>37</v>
      </c>
      <c r="I38" s="157">
        <v>23</v>
      </c>
      <c r="J38" s="115">
        <f t="shared" si="5"/>
        <v>18.775510204081634</v>
      </c>
      <c r="K38" s="157">
        <v>47.86</v>
      </c>
      <c r="L38" s="216">
        <f t="shared" si="6"/>
        <v>25.022983702465528</v>
      </c>
      <c r="M38" s="157">
        <v>5</v>
      </c>
      <c r="N38" s="216">
        <f t="shared" si="7"/>
        <v>21.05263157894737</v>
      </c>
      <c r="O38" s="226">
        <f t="shared" si="8"/>
        <v>46.075615281412894</v>
      </c>
      <c r="P38" s="227">
        <f t="shared" si="9"/>
        <v>64.851125485494521</v>
      </c>
      <c r="Q38" s="228" t="s">
        <v>826</v>
      </c>
    </row>
    <row r="39" spans="1:17" x14ac:dyDescent="0.25">
      <c r="A39" s="217" t="s">
        <v>410</v>
      </c>
      <c r="B39" s="83" t="s">
        <v>228</v>
      </c>
      <c r="C39" s="83" t="s">
        <v>61</v>
      </c>
      <c r="D39" s="83" t="s">
        <v>48</v>
      </c>
      <c r="E39" s="84">
        <v>8</v>
      </c>
      <c r="F39" s="84">
        <v>8</v>
      </c>
      <c r="G39" s="84" t="s">
        <v>211</v>
      </c>
      <c r="H39" s="110" t="s">
        <v>37</v>
      </c>
      <c r="I39" s="157">
        <v>18.5</v>
      </c>
      <c r="J39" s="115">
        <f t="shared" si="5"/>
        <v>15.102040816326531</v>
      </c>
      <c r="K39" s="160">
        <v>45.32</v>
      </c>
      <c r="L39" s="216">
        <f t="shared" si="6"/>
        <v>26.425419240953225</v>
      </c>
      <c r="M39" s="80">
        <v>5.5</v>
      </c>
      <c r="N39" s="216">
        <f t="shared" si="7"/>
        <v>23.157894736842106</v>
      </c>
      <c r="O39" s="226">
        <f t="shared" si="8"/>
        <v>49.583313977795328</v>
      </c>
      <c r="P39" s="227">
        <f t="shared" si="9"/>
        <v>64.685354794121864</v>
      </c>
      <c r="Q39" s="228" t="s">
        <v>826</v>
      </c>
    </row>
    <row r="40" spans="1:17" x14ac:dyDescent="0.25">
      <c r="A40" s="217" t="s">
        <v>411</v>
      </c>
      <c r="B40" s="196" t="s">
        <v>451</v>
      </c>
      <c r="C40" s="196" t="s">
        <v>452</v>
      </c>
      <c r="D40" s="196" t="s">
        <v>453</v>
      </c>
      <c r="E40" s="197">
        <v>7</v>
      </c>
      <c r="F40" s="197">
        <v>7</v>
      </c>
      <c r="G40" s="198" t="s">
        <v>454</v>
      </c>
      <c r="H40" s="110" t="s">
        <v>37</v>
      </c>
      <c r="I40" s="157">
        <v>14.5</v>
      </c>
      <c r="J40" s="115">
        <f t="shared" si="5"/>
        <v>11.836734693877551</v>
      </c>
      <c r="K40" s="157">
        <v>58.62</v>
      </c>
      <c r="L40" s="216">
        <f t="shared" si="6"/>
        <v>20.429887410440127</v>
      </c>
      <c r="M40" s="82">
        <v>7.4</v>
      </c>
      <c r="N40" s="216">
        <f t="shared" si="7"/>
        <v>31.157894736842106</v>
      </c>
      <c r="O40" s="226">
        <f t="shared" si="8"/>
        <v>51.587782147282233</v>
      </c>
      <c r="P40" s="227">
        <f t="shared" si="9"/>
        <v>63.424516841159786</v>
      </c>
      <c r="Q40" s="228" t="s">
        <v>826</v>
      </c>
    </row>
    <row r="41" spans="1:17" x14ac:dyDescent="0.25">
      <c r="A41" s="217" t="s">
        <v>412</v>
      </c>
      <c r="B41" s="79" t="s">
        <v>623</v>
      </c>
      <c r="C41" s="79" t="s">
        <v>40</v>
      </c>
      <c r="D41" s="79" t="s">
        <v>69</v>
      </c>
      <c r="E41" s="80">
        <v>8</v>
      </c>
      <c r="F41" s="80">
        <v>8</v>
      </c>
      <c r="G41" s="184" t="s">
        <v>497</v>
      </c>
      <c r="H41" s="110" t="s">
        <v>37</v>
      </c>
      <c r="I41" s="157">
        <v>4</v>
      </c>
      <c r="J41" s="115">
        <f t="shared" si="5"/>
        <v>3.2653061224489797</v>
      </c>
      <c r="K41" s="160">
        <v>42.04</v>
      </c>
      <c r="L41" s="216">
        <f t="shared" si="6"/>
        <v>28.487155090390107</v>
      </c>
      <c r="M41" s="157">
        <v>7.5</v>
      </c>
      <c r="N41" s="216">
        <f t="shared" si="7"/>
        <v>31.578947368421051</v>
      </c>
      <c r="O41" s="226">
        <f t="shared" si="8"/>
        <v>60.066102458811159</v>
      </c>
      <c r="P41" s="227">
        <f t="shared" si="9"/>
        <v>63.331408581260135</v>
      </c>
      <c r="Q41" s="228" t="s">
        <v>826</v>
      </c>
    </row>
    <row r="42" spans="1:17" x14ac:dyDescent="0.25">
      <c r="A42" s="217" t="s">
        <v>413</v>
      </c>
      <c r="B42" s="80" t="s">
        <v>311</v>
      </c>
      <c r="C42" s="80" t="s">
        <v>184</v>
      </c>
      <c r="D42" s="80" t="s">
        <v>312</v>
      </c>
      <c r="E42" s="80">
        <v>8</v>
      </c>
      <c r="F42" s="80">
        <v>8</v>
      </c>
      <c r="G42" s="84" t="s">
        <v>309</v>
      </c>
      <c r="H42" s="110" t="s">
        <v>37</v>
      </c>
      <c r="I42" s="157">
        <v>17.5</v>
      </c>
      <c r="J42" s="115">
        <f t="shared" si="5"/>
        <v>14.285714285714286</v>
      </c>
      <c r="K42" s="160">
        <v>46.56</v>
      </c>
      <c r="L42" s="216">
        <f t="shared" si="6"/>
        <v>25.721649484536083</v>
      </c>
      <c r="M42" s="80">
        <v>5.4</v>
      </c>
      <c r="N42" s="216">
        <f t="shared" si="7"/>
        <v>22.736842105263158</v>
      </c>
      <c r="O42" s="226">
        <f t="shared" si="8"/>
        <v>48.458491589799237</v>
      </c>
      <c r="P42" s="227">
        <f t="shared" si="9"/>
        <v>62.744205875513522</v>
      </c>
      <c r="Q42" s="228" t="s">
        <v>826</v>
      </c>
    </row>
    <row r="43" spans="1:17" x14ac:dyDescent="0.25">
      <c r="A43" s="217" t="s">
        <v>414</v>
      </c>
      <c r="B43" s="80" t="s">
        <v>310</v>
      </c>
      <c r="C43" s="80" t="s">
        <v>134</v>
      </c>
      <c r="D43" s="80" t="s">
        <v>41</v>
      </c>
      <c r="E43" s="80">
        <v>7</v>
      </c>
      <c r="F43" s="80">
        <v>7</v>
      </c>
      <c r="G43" s="84" t="s">
        <v>309</v>
      </c>
      <c r="H43" s="110" t="s">
        <v>37</v>
      </c>
      <c r="I43" s="157">
        <v>15</v>
      </c>
      <c r="J43" s="115">
        <f t="shared" si="5"/>
        <v>12.244897959183673</v>
      </c>
      <c r="K43" s="163">
        <v>61.21</v>
      </c>
      <c r="L43" s="216">
        <f t="shared" si="6"/>
        <v>19.565430485214836</v>
      </c>
      <c r="M43" s="80">
        <v>7.3</v>
      </c>
      <c r="N43" s="216">
        <f t="shared" si="7"/>
        <v>30.736842105263158</v>
      </c>
      <c r="O43" s="226">
        <f t="shared" si="8"/>
        <v>50.302272590477997</v>
      </c>
      <c r="P43" s="227">
        <f t="shared" si="9"/>
        <v>62.547170549661672</v>
      </c>
      <c r="Q43" s="228" t="s">
        <v>826</v>
      </c>
    </row>
    <row r="44" spans="1:17" x14ac:dyDescent="0.25">
      <c r="A44" s="217" t="s">
        <v>415</v>
      </c>
      <c r="B44" s="79" t="s">
        <v>560</v>
      </c>
      <c r="C44" s="87" t="s">
        <v>52</v>
      </c>
      <c r="D44" s="79" t="s">
        <v>50</v>
      </c>
      <c r="E44" s="112">
        <v>7</v>
      </c>
      <c r="F44" s="112">
        <v>7</v>
      </c>
      <c r="G44" s="79" t="s">
        <v>299</v>
      </c>
      <c r="H44" s="110" t="s">
        <v>37</v>
      </c>
      <c r="I44" s="160">
        <v>20</v>
      </c>
      <c r="J44" s="115">
        <f t="shared" si="5"/>
        <v>16.326530612244898</v>
      </c>
      <c r="K44" s="163">
        <v>57.22</v>
      </c>
      <c r="L44" s="216">
        <f t="shared" si="6"/>
        <v>20.929744844459982</v>
      </c>
      <c r="M44" s="160">
        <v>6</v>
      </c>
      <c r="N44" s="216">
        <f t="shared" si="7"/>
        <v>25.263157894736842</v>
      </c>
      <c r="O44" s="226">
        <f t="shared" si="8"/>
        <v>46.192902739196825</v>
      </c>
      <c r="P44" s="227">
        <f t="shared" si="9"/>
        <v>62.51943335144172</v>
      </c>
      <c r="Q44" s="228" t="s">
        <v>826</v>
      </c>
    </row>
    <row r="45" spans="1:17" x14ac:dyDescent="0.25">
      <c r="A45" s="217" t="s">
        <v>416</v>
      </c>
      <c r="B45" s="80" t="s">
        <v>594</v>
      </c>
      <c r="C45" s="80" t="s">
        <v>190</v>
      </c>
      <c r="D45" s="80" t="s">
        <v>595</v>
      </c>
      <c r="E45" s="89" t="s">
        <v>492</v>
      </c>
      <c r="F45" s="89">
        <v>7</v>
      </c>
      <c r="G45" s="84" t="s">
        <v>493</v>
      </c>
      <c r="H45" s="110" t="s">
        <v>37</v>
      </c>
      <c r="I45" s="157">
        <v>15</v>
      </c>
      <c r="J45" s="115">
        <f t="shared" si="5"/>
        <v>12.244897959183673</v>
      </c>
      <c r="K45" s="157">
        <v>52.32</v>
      </c>
      <c r="L45" s="216">
        <f t="shared" si="6"/>
        <v>22.889908256880737</v>
      </c>
      <c r="M45" s="157">
        <v>6.5</v>
      </c>
      <c r="N45" s="216">
        <f t="shared" si="7"/>
        <v>27.368421052631579</v>
      </c>
      <c r="O45" s="226">
        <f t="shared" si="8"/>
        <v>50.25832930951232</v>
      </c>
      <c r="P45" s="227">
        <f t="shared" si="9"/>
        <v>62.503227268695994</v>
      </c>
      <c r="Q45" s="228" t="s">
        <v>826</v>
      </c>
    </row>
    <row r="46" spans="1:17" x14ac:dyDescent="0.25">
      <c r="A46" s="217" t="s">
        <v>417</v>
      </c>
      <c r="B46" s="89" t="s">
        <v>592</v>
      </c>
      <c r="C46" s="89" t="s">
        <v>124</v>
      </c>
      <c r="D46" s="89" t="s">
        <v>593</v>
      </c>
      <c r="E46" s="89" t="s">
        <v>492</v>
      </c>
      <c r="F46" s="89">
        <v>7</v>
      </c>
      <c r="G46" s="84" t="s">
        <v>493</v>
      </c>
      <c r="H46" s="110" t="s">
        <v>37</v>
      </c>
      <c r="I46" s="157">
        <v>15</v>
      </c>
      <c r="J46" s="115">
        <f t="shared" si="5"/>
        <v>12.244897959183673</v>
      </c>
      <c r="K46" s="157">
        <v>54.54</v>
      </c>
      <c r="L46" s="216">
        <f t="shared" si="6"/>
        <v>21.95819581958196</v>
      </c>
      <c r="M46" s="157">
        <v>6.5</v>
      </c>
      <c r="N46" s="216">
        <f t="shared" si="7"/>
        <v>27.368421052631579</v>
      </c>
      <c r="O46" s="226">
        <f t="shared" si="8"/>
        <v>49.326616872213535</v>
      </c>
      <c r="P46" s="227">
        <f t="shared" si="9"/>
        <v>61.571514831397209</v>
      </c>
      <c r="Q46" s="228" t="s">
        <v>826</v>
      </c>
    </row>
    <row r="47" spans="1:17" x14ac:dyDescent="0.25">
      <c r="A47" s="217" t="s">
        <v>418</v>
      </c>
      <c r="B47" s="203" t="s">
        <v>58</v>
      </c>
      <c r="C47" s="203" t="s">
        <v>130</v>
      </c>
      <c r="D47" s="203" t="s">
        <v>36</v>
      </c>
      <c r="E47" s="89">
        <v>8</v>
      </c>
      <c r="F47" s="89">
        <v>8</v>
      </c>
      <c r="G47" s="84" t="s">
        <v>211</v>
      </c>
      <c r="H47" s="110" t="s">
        <v>37</v>
      </c>
      <c r="I47" s="187">
        <v>14.5</v>
      </c>
      <c r="J47" s="115">
        <f t="shared" si="5"/>
        <v>11.836734693877551</v>
      </c>
      <c r="K47" s="190">
        <v>53.59</v>
      </c>
      <c r="L47" s="216">
        <f t="shared" si="6"/>
        <v>22.34745288300056</v>
      </c>
      <c r="M47" s="80">
        <v>6.5</v>
      </c>
      <c r="N47" s="216">
        <f t="shared" si="7"/>
        <v>27.368421052631579</v>
      </c>
      <c r="O47" s="226">
        <f t="shared" si="8"/>
        <v>49.715873935632139</v>
      </c>
      <c r="P47" s="227">
        <f t="shared" si="9"/>
        <v>61.552608629509692</v>
      </c>
      <c r="Q47" s="228" t="s">
        <v>826</v>
      </c>
    </row>
    <row r="48" spans="1:17" x14ac:dyDescent="0.25">
      <c r="A48" s="217" t="s">
        <v>419</v>
      </c>
      <c r="B48" s="236" t="s">
        <v>615</v>
      </c>
      <c r="C48" s="236" t="s">
        <v>120</v>
      </c>
      <c r="D48" s="236" t="s">
        <v>42</v>
      </c>
      <c r="E48" s="206">
        <v>8</v>
      </c>
      <c r="F48" s="206">
        <v>8</v>
      </c>
      <c r="G48" s="182" t="s">
        <v>500</v>
      </c>
      <c r="H48" s="110" t="s">
        <v>37</v>
      </c>
      <c r="I48" s="160">
        <v>21</v>
      </c>
      <c r="J48" s="115">
        <f t="shared" si="5"/>
        <v>17.142857142857142</v>
      </c>
      <c r="K48" s="163">
        <v>43.88</v>
      </c>
      <c r="L48" s="216">
        <f t="shared" si="6"/>
        <v>27.292616226071104</v>
      </c>
      <c r="M48" s="160">
        <v>4</v>
      </c>
      <c r="N48" s="216">
        <f t="shared" si="7"/>
        <v>16.842105263157894</v>
      </c>
      <c r="O48" s="226">
        <f t="shared" si="8"/>
        <v>44.134721489228994</v>
      </c>
      <c r="P48" s="227">
        <f t="shared" si="9"/>
        <v>61.277578632086133</v>
      </c>
      <c r="Q48" s="228" t="s">
        <v>826</v>
      </c>
    </row>
    <row r="49" spans="1:17" x14ac:dyDescent="0.25">
      <c r="A49" s="217" t="s">
        <v>420</v>
      </c>
      <c r="B49" s="113" t="s">
        <v>308</v>
      </c>
      <c r="C49" s="113" t="s">
        <v>51</v>
      </c>
      <c r="D49" s="113" t="s">
        <v>77</v>
      </c>
      <c r="E49" s="113">
        <v>7</v>
      </c>
      <c r="F49" s="113">
        <v>7</v>
      </c>
      <c r="G49" s="84" t="s">
        <v>309</v>
      </c>
      <c r="H49" s="110" t="s">
        <v>37</v>
      </c>
      <c r="I49" s="216">
        <v>18.5</v>
      </c>
      <c r="J49" s="115">
        <f t="shared" ref="J49:J80" si="10">20*I49/24.5</f>
        <v>15.102040816326531</v>
      </c>
      <c r="K49" s="216">
        <v>48.78</v>
      </c>
      <c r="L49" s="216">
        <f t="shared" ref="L49:L80" si="11">40*29.94/K49</f>
        <v>24.551045510455108</v>
      </c>
      <c r="M49" s="80">
        <v>5</v>
      </c>
      <c r="N49" s="216">
        <f t="shared" ref="N49:N80" si="12">40*M49/9.5</f>
        <v>21.05263157894737</v>
      </c>
      <c r="O49" s="226">
        <f t="shared" ref="O49:O80" si="13">N49+L49</f>
        <v>45.603677089402481</v>
      </c>
      <c r="P49" s="227">
        <f t="shared" ref="P49:P80" si="14">O49+J49</f>
        <v>60.70571790572901</v>
      </c>
      <c r="Q49" s="228" t="s">
        <v>826</v>
      </c>
    </row>
    <row r="50" spans="1:17" x14ac:dyDescent="0.25">
      <c r="A50" s="217" t="s">
        <v>421</v>
      </c>
      <c r="B50" s="237" t="s">
        <v>626</v>
      </c>
      <c r="C50" s="238" t="s">
        <v>627</v>
      </c>
      <c r="D50" s="206" t="s">
        <v>69</v>
      </c>
      <c r="E50" s="206">
        <v>7</v>
      </c>
      <c r="F50" s="206">
        <v>7</v>
      </c>
      <c r="G50" s="178" t="s">
        <v>515</v>
      </c>
      <c r="H50" s="110" t="s">
        <v>37</v>
      </c>
      <c r="I50" s="157">
        <v>13.5</v>
      </c>
      <c r="J50" s="115">
        <f t="shared" si="10"/>
        <v>11.020408163265307</v>
      </c>
      <c r="K50" s="157">
        <v>60.57</v>
      </c>
      <c r="L50" s="216">
        <f t="shared" si="11"/>
        <v>19.772164437840516</v>
      </c>
      <c r="M50" s="163">
        <v>7</v>
      </c>
      <c r="N50" s="216">
        <f t="shared" si="12"/>
        <v>29.473684210526315</v>
      </c>
      <c r="O50" s="226">
        <f t="shared" si="13"/>
        <v>49.245848648366831</v>
      </c>
      <c r="P50" s="227">
        <f t="shared" si="14"/>
        <v>60.26625681163214</v>
      </c>
      <c r="Q50" s="228" t="s">
        <v>826</v>
      </c>
    </row>
    <row r="51" spans="1:17" x14ac:dyDescent="0.25">
      <c r="A51" s="217" t="s">
        <v>422</v>
      </c>
      <c r="B51" s="236" t="s">
        <v>616</v>
      </c>
      <c r="C51" s="236" t="s">
        <v>598</v>
      </c>
      <c r="D51" s="236" t="s">
        <v>63</v>
      </c>
      <c r="E51" s="206">
        <v>8</v>
      </c>
      <c r="F51" s="206">
        <v>8</v>
      </c>
      <c r="G51" s="182" t="s">
        <v>500</v>
      </c>
      <c r="H51" s="110" t="s">
        <v>37</v>
      </c>
      <c r="I51" s="160">
        <v>20.5</v>
      </c>
      <c r="J51" s="115">
        <f t="shared" si="10"/>
        <v>16.73469387755102</v>
      </c>
      <c r="K51" s="163">
        <v>54.99</v>
      </c>
      <c r="L51" s="216">
        <f t="shared" si="11"/>
        <v>21.778505182760505</v>
      </c>
      <c r="M51" s="160">
        <v>5</v>
      </c>
      <c r="N51" s="216">
        <f t="shared" si="12"/>
        <v>21.05263157894737</v>
      </c>
      <c r="O51" s="226">
        <f t="shared" si="13"/>
        <v>42.831136761707874</v>
      </c>
      <c r="P51" s="227">
        <f t="shared" si="14"/>
        <v>59.565830639258891</v>
      </c>
      <c r="Q51" s="81" t="s">
        <v>828</v>
      </c>
    </row>
    <row r="52" spans="1:17" x14ac:dyDescent="0.25">
      <c r="A52" s="217" t="s">
        <v>423</v>
      </c>
      <c r="B52" s="84" t="s">
        <v>558</v>
      </c>
      <c r="C52" s="84" t="s">
        <v>119</v>
      </c>
      <c r="D52" s="84" t="s">
        <v>559</v>
      </c>
      <c r="E52" s="89" t="s">
        <v>552</v>
      </c>
      <c r="F52" s="89">
        <v>7</v>
      </c>
      <c r="G52" s="84" t="s">
        <v>493</v>
      </c>
      <c r="H52" s="110" t="s">
        <v>37</v>
      </c>
      <c r="I52" s="157">
        <v>15.5</v>
      </c>
      <c r="J52" s="115">
        <f t="shared" si="10"/>
        <v>12.653061224489797</v>
      </c>
      <c r="K52" s="157">
        <v>50.53</v>
      </c>
      <c r="L52" s="216">
        <f t="shared" si="11"/>
        <v>23.700771818721552</v>
      </c>
      <c r="M52" s="157">
        <v>5.5</v>
      </c>
      <c r="N52" s="216">
        <f t="shared" si="12"/>
        <v>23.157894736842106</v>
      </c>
      <c r="O52" s="226">
        <f t="shared" si="13"/>
        <v>46.858666555563659</v>
      </c>
      <c r="P52" s="227">
        <f t="shared" si="14"/>
        <v>59.511727780053455</v>
      </c>
      <c r="Q52" s="81" t="s">
        <v>828</v>
      </c>
    </row>
    <row r="53" spans="1:17" x14ac:dyDescent="0.25">
      <c r="A53" s="217" t="s">
        <v>424</v>
      </c>
      <c r="B53" s="184" t="s">
        <v>631</v>
      </c>
      <c r="C53" s="181" t="s">
        <v>632</v>
      </c>
      <c r="D53" s="181" t="s">
        <v>41</v>
      </c>
      <c r="E53" s="206">
        <v>8</v>
      </c>
      <c r="F53" s="206">
        <v>8</v>
      </c>
      <c r="G53" s="178" t="s">
        <v>515</v>
      </c>
      <c r="H53" s="110" t="s">
        <v>37</v>
      </c>
      <c r="I53" s="157">
        <v>9</v>
      </c>
      <c r="J53" s="115">
        <f t="shared" si="10"/>
        <v>7.3469387755102042</v>
      </c>
      <c r="K53" s="157">
        <v>52.78</v>
      </c>
      <c r="L53" s="216">
        <f t="shared" si="11"/>
        <v>22.690413035240624</v>
      </c>
      <c r="M53" s="160">
        <v>7</v>
      </c>
      <c r="N53" s="216">
        <f t="shared" si="12"/>
        <v>29.473684210526315</v>
      </c>
      <c r="O53" s="226">
        <f t="shared" si="13"/>
        <v>52.164097245766939</v>
      </c>
      <c r="P53" s="227">
        <f t="shared" si="14"/>
        <v>59.511036021277143</v>
      </c>
      <c r="Q53" s="81" t="s">
        <v>828</v>
      </c>
    </row>
    <row r="54" spans="1:17" x14ac:dyDescent="0.25">
      <c r="A54" s="217" t="s">
        <v>425</v>
      </c>
      <c r="B54" s="203" t="s">
        <v>235</v>
      </c>
      <c r="C54" s="203" t="s">
        <v>131</v>
      </c>
      <c r="D54" s="203" t="s">
        <v>144</v>
      </c>
      <c r="E54" s="89">
        <v>8</v>
      </c>
      <c r="F54" s="89">
        <v>8</v>
      </c>
      <c r="G54" s="84" t="s">
        <v>211</v>
      </c>
      <c r="H54" s="110" t="s">
        <v>37</v>
      </c>
      <c r="I54" s="157">
        <v>24</v>
      </c>
      <c r="J54" s="115">
        <f t="shared" si="10"/>
        <v>19.591836734693878</v>
      </c>
      <c r="K54" s="157">
        <v>54.29</v>
      </c>
      <c r="L54" s="216">
        <f t="shared" si="11"/>
        <v>22.059311107017869</v>
      </c>
      <c r="M54" s="80">
        <v>4.2</v>
      </c>
      <c r="N54" s="216">
        <f t="shared" si="12"/>
        <v>17.684210526315791</v>
      </c>
      <c r="O54" s="226">
        <f t="shared" si="13"/>
        <v>39.743521633333657</v>
      </c>
      <c r="P54" s="227">
        <f t="shared" si="14"/>
        <v>59.335358368027535</v>
      </c>
      <c r="Q54" s="81" t="s">
        <v>828</v>
      </c>
    </row>
    <row r="55" spans="1:17" x14ac:dyDescent="0.25">
      <c r="A55" s="217" t="s">
        <v>426</v>
      </c>
      <c r="B55" s="234" t="s">
        <v>610</v>
      </c>
      <c r="C55" s="234" t="s">
        <v>611</v>
      </c>
      <c r="D55" s="234" t="s">
        <v>59</v>
      </c>
      <c r="E55" s="239">
        <v>7</v>
      </c>
      <c r="F55" s="239">
        <v>7</v>
      </c>
      <c r="G55" s="235" t="s">
        <v>500</v>
      </c>
      <c r="H55" s="110" t="s">
        <v>37</v>
      </c>
      <c r="I55" s="157">
        <v>12.5</v>
      </c>
      <c r="J55" s="115">
        <f t="shared" si="10"/>
        <v>10.204081632653061</v>
      </c>
      <c r="K55" s="157">
        <v>42.94</v>
      </c>
      <c r="L55" s="216">
        <f t="shared" si="11"/>
        <v>27.890079180251519</v>
      </c>
      <c r="M55" s="163">
        <v>5</v>
      </c>
      <c r="N55" s="216">
        <f t="shared" si="12"/>
        <v>21.05263157894737</v>
      </c>
      <c r="O55" s="226">
        <f t="shared" si="13"/>
        <v>48.942710759198889</v>
      </c>
      <c r="P55" s="227">
        <f t="shared" si="14"/>
        <v>59.146792391851946</v>
      </c>
      <c r="Q55" s="81" t="s">
        <v>828</v>
      </c>
    </row>
    <row r="56" spans="1:17" x14ac:dyDescent="0.25">
      <c r="A56" s="217" t="s">
        <v>427</v>
      </c>
      <c r="B56" s="84" t="s">
        <v>173</v>
      </c>
      <c r="C56" s="84" t="s">
        <v>120</v>
      </c>
      <c r="D56" s="84" t="s">
        <v>42</v>
      </c>
      <c r="E56" s="113">
        <v>7</v>
      </c>
      <c r="F56" s="113">
        <v>7</v>
      </c>
      <c r="G56" s="80" t="s">
        <v>160</v>
      </c>
      <c r="H56" s="110" t="s">
        <v>37</v>
      </c>
      <c r="I56" s="157">
        <v>15</v>
      </c>
      <c r="J56" s="115">
        <f t="shared" si="10"/>
        <v>12.244897959183673</v>
      </c>
      <c r="K56" s="163">
        <v>57.26</v>
      </c>
      <c r="L56" s="216">
        <f t="shared" si="11"/>
        <v>20.915123995808596</v>
      </c>
      <c r="M56" s="79">
        <v>6.1</v>
      </c>
      <c r="N56" s="216">
        <f t="shared" si="12"/>
        <v>25.684210526315791</v>
      </c>
      <c r="O56" s="226">
        <f t="shared" si="13"/>
        <v>46.599334522124387</v>
      </c>
      <c r="P56" s="227">
        <f t="shared" si="14"/>
        <v>58.844232481308062</v>
      </c>
      <c r="Q56" s="81" t="s">
        <v>828</v>
      </c>
    </row>
    <row r="57" spans="1:17" x14ac:dyDescent="0.25">
      <c r="A57" s="217" t="s">
        <v>428</v>
      </c>
      <c r="B57" s="82" t="s">
        <v>303</v>
      </c>
      <c r="C57" s="82" t="s">
        <v>184</v>
      </c>
      <c r="D57" s="82" t="s">
        <v>304</v>
      </c>
      <c r="E57" s="82">
        <v>8</v>
      </c>
      <c r="F57" s="82">
        <v>8</v>
      </c>
      <c r="G57" s="83" t="s">
        <v>302</v>
      </c>
      <c r="H57" s="110" t="s">
        <v>37</v>
      </c>
      <c r="I57" s="142">
        <v>16</v>
      </c>
      <c r="J57" s="115">
        <f t="shared" si="10"/>
        <v>13.061224489795919</v>
      </c>
      <c r="K57" s="160">
        <v>63.97</v>
      </c>
      <c r="L57" s="216">
        <f t="shared" si="11"/>
        <v>18.721275597936536</v>
      </c>
      <c r="M57" s="80">
        <v>6.4</v>
      </c>
      <c r="N57" s="216">
        <f t="shared" si="12"/>
        <v>26.94736842105263</v>
      </c>
      <c r="O57" s="226">
        <f t="shared" si="13"/>
        <v>45.66864401898917</v>
      </c>
      <c r="P57" s="227">
        <f t="shared" si="14"/>
        <v>58.729868508785088</v>
      </c>
      <c r="Q57" s="81" t="s">
        <v>828</v>
      </c>
    </row>
    <row r="58" spans="1:17" x14ac:dyDescent="0.25">
      <c r="A58" s="217" t="s">
        <v>429</v>
      </c>
      <c r="B58" s="201" t="s">
        <v>625</v>
      </c>
      <c r="C58" s="181" t="s">
        <v>243</v>
      </c>
      <c r="D58" s="181" t="s">
        <v>75</v>
      </c>
      <c r="E58" s="181">
        <v>7</v>
      </c>
      <c r="F58" s="181">
        <v>7</v>
      </c>
      <c r="G58" s="178" t="s">
        <v>515</v>
      </c>
      <c r="H58" s="110" t="s">
        <v>37</v>
      </c>
      <c r="I58" s="142">
        <v>9.5</v>
      </c>
      <c r="J58" s="115">
        <f t="shared" si="10"/>
        <v>7.7551020408163263</v>
      </c>
      <c r="K58" s="157">
        <v>46.73</v>
      </c>
      <c r="L58" s="216">
        <f t="shared" si="11"/>
        <v>25.628076182323994</v>
      </c>
      <c r="M58" s="157">
        <v>6</v>
      </c>
      <c r="N58" s="216">
        <f t="shared" si="12"/>
        <v>25.263157894736842</v>
      </c>
      <c r="O58" s="226">
        <f t="shared" si="13"/>
        <v>50.891234077060837</v>
      </c>
      <c r="P58" s="227">
        <f t="shared" si="14"/>
        <v>58.646336117877162</v>
      </c>
      <c r="Q58" s="81" t="s">
        <v>828</v>
      </c>
    </row>
    <row r="59" spans="1:17" x14ac:dyDescent="0.25">
      <c r="A59" s="217" t="s">
        <v>430</v>
      </c>
      <c r="B59" s="82" t="s">
        <v>569</v>
      </c>
      <c r="C59" s="82" t="s">
        <v>570</v>
      </c>
      <c r="D59" s="82" t="s">
        <v>42</v>
      </c>
      <c r="E59" s="82" t="s">
        <v>483</v>
      </c>
      <c r="F59" s="181">
        <v>7</v>
      </c>
      <c r="G59" s="84" t="s">
        <v>487</v>
      </c>
      <c r="H59" s="110" t="s">
        <v>37</v>
      </c>
      <c r="I59" s="160">
        <v>7.5</v>
      </c>
      <c r="J59" s="115">
        <f t="shared" si="10"/>
        <v>6.1224489795918364</v>
      </c>
      <c r="K59" s="163">
        <v>53.7</v>
      </c>
      <c r="L59" s="216">
        <f t="shared" si="11"/>
        <v>22.301675977653634</v>
      </c>
      <c r="M59" s="160">
        <v>7</v>
      </c>
      <c r="N59" s="216">
        <f t="shared" si="12"/>
        <v>29.473684210526315</v>
      </c>
      <c r="O59" s="226">
        <f t="shared" si="13"/>
        <v>51.775360188179945</v>
      </c>
      <c r="P59" s="227">
        <f t="shared" si="14"/>
        <v>57.897809167771783</v>
      </c>
      <c r="Q59" s="81" t="s">
        <v>828</v>
      </c>
    </row>
    <row r="60" spans="1:17" x14ac:dyDescent="0.25">
      <c r="A60" s="217" t="s">
        <v>431</v>
      </c>
      <c r="B60" s="82" t="s">
        <v>575</v>
      </c>
      <c r="C60" s="83" t="s">
        <v>38</v>
      </c>
      <c r="D60" s="83" t="s">
        <v>42</v>
      </c>
      <c r="E60" s="83">
        <v>7</v>
      </c>
      <c r="F60" s="83">
        <v>7</v>
      </c>
      <c r="G60" s="84" t="s">
        <v>548</v>
      </c>
      <c r="H60" s="110" t="s">
        <v>37</v>
      </c>
      <c r="I60" s="157">
        <v>15.5</v>
      </c>
      <c r="J60" s="115">
        <f t="shared" si="10"/>
        <v>12.653061224489797</v>
      </c>
      <c r="K60" s="160">
        <v>50.1</v>
      </c>
      <c r="L60" s="216">
        <f t="shared" si="11"/>
        <v>23.904191616766468</v>
      </c>
      <c r="M60" s="160">
        <v>5</v>
      </c>
      <c r="N60" s="216">
        <f t="shared" si="12"/>
        <v>21.05263157894737</v>
      </c>
      <c r="O60" s="226">
        <f t="shared" si="13"/>
        <v>44.956823195713838</v>
      </c>
      <c r="P60" s="227">
        <f t="shared" si="14"/>
        <v>57.609884420203635</v>
      </c>
      <c r="Q60" s="81" t="s">
        <v>828</v>
      </c>
    </row>
    <row r="61" spans="1:17" x14ac:dyDescent="0.25">
      <c r="A61" s="217" t="s">
        <v>432</v>
      </c>
      <c r="B61" s="80" t="s">
        <v>313</v>
      </c>
      <c r="C61" s="80" t="s">
        <v>314</v>
      </c>
      <c r="D61" s="80" t="s">
        <v>72</v>
      </c>
      <c r="E61" s="113">
        <v>7</v>
      </c>
      <c r="F61" s="113">
        <v>7</v>
      </c>
      <c r="G61" s="84" t="s">
        <v>309</v>
      </c>
      <c r="H61" s="110" t="s">
        <v>37</v>
      </c>
      <c r="I61" s="157">
        <v>16</v>
      </c>
      <c r="J61" s="115">
        <f t="shared" si="10"/>
        <v>13.061224489795919</v>
      </c>
      <c r="K61" s="160">
        <v>62.25</v>
      </c>
      <c r="L61" s="216">
        <f t="shared" si="11"/>
        <v>19.23855421686747</v>
      </c>
      <c r="M61" s="80">
        <v>5.9</v>
      </c>
      <c r="N61" s="216">
        <f t="shared" si="12"/>
        <v>24.842105263157894</v>
      </c>
      <c r="O61" s="226">
        <f t="shared" si="13"/>
        <v>44.080659480025361</v>
      </c>
      <c r="P61" s="227">
        <f t="shared" si="14"/>
        <v>57.141883969821279</v>
      </c>
      <c r="Q61" s="81" t="s">
        <v>828</v>
      </c>
    </row>
    <row r="62" spans="1:17" x14ac:dyDescent="0.25">
      <c r="A62" s="217" t="s">
        <v>433</v>
      </c>
      <c r="B62" s="229" t="s">
        <v>605</v>
      </c>
      <c r="C62" s="229" t="s">
        <v>66</v>
      </c>
      <c r="D62" s="229" t="s">
        <v>54</v>
      </c>
      <c r="E62" s="240" t="s">
        <v>509</v>
      </c>
      <c r="F62" s="245">
        <v>8</v>
      </c>
      <c r="G62" s="229" t="s">
        <v>482</v>
      </c>
      <c r="H62" s="110" t="s">
        <v>37</v>
      </c>
      <c r="I62" s="160">
        <v>9.5</v>
      </c>
      <c r="J62" s="115">
        <f t="shared" si="10"/>
        <v>7.7551020408163263</v>
      </c>
      <c r="K62" s="163">
        <v>43.91</v>
      </c>
      <c r="L62" s="216">
        <f t="shared" si="11"/>
        <v>27.273969483033483</v>
      </c>
      <c r="M62" s="163">
        <v>5</v>
      </c>
      <c r="N62" s="216">
        <f t="shared" si="12"/>
        <v>21.05263157894737</v>
      </c>
      <c r="O62" s="226">
        <f t="shared" si="13"/>
        <v>48.326601061980853</v>
      </c>
      <c r="P62" s="227">
        <f t="shared" si="14"/>
        <v>56.081703102797178</v>
      </c>
      <c r="Q62" s="81" t="s">
        <v>828</v>
      </c>
    </row>
    <row r="63" spans="1:17" x14ac:dyDescent="0.25">
      <c r="A63" s="217" t="s">
        <v>434</v>
      </c>
      <c r="B63" s="234" t="s">
        <v>613</v>
      </c>
      <c r="C63" s="234" t="s">
        <v>46</v>
      </c>
      <c r="D63" s="234" t="s">
        <v>41</v>
      </c>
      <c r="E63" s="239">
        <v>7</v>
      </c>
      <c r="F63" s="239">
        <v>7</v>
      </c>
      <c r="G63" s="235" t="s">
        <v>500</v>
      </c>
      <c r="H63" s="110" t="s">
        <v>37</v>
      </c>
      <c r="I63" s="157">
        <v>20</v>
      </c>
      <c r="J63" s="115">
        <f t="shared" si="10"/>
        <v>16.326530612244898</v>
      </c>
      <c r="K63" s="160">
        <v>45.44</v>
      </c>
      <c r="L63" s="216">
        <f t="shared" si="11"/>
        <v>26.355633802816907</v>
      </c>
      <c r="M63" s="160">
        <v>3</v>
      </c>
      <c r="N63" s="216">
        <f t="shared" si="12"/>
        <v>12.631578947368421</v>
      </c>
      <c r="O63" s="226">
        <f t="shared" si="13"/>
        <v>38.987212750185329</v>
      </c>
      <c r="P63" s="227">
        <f t="shared" si="14"/>
        <v>55.31374336243023</v>
      </c>
      <c r="Q63" s="81" t="s">
        <v>828</v>
      </c>
    </row>
    <row r="64" spans="1:17" x14ac:dyDescent="0.25">
      <c r="A64" s="217" t="s">
        <v>435</v>
      </c>
      <c r="B64" s="82" t="s">
        <v>583</v>
      </c>
      <c r="C64" s="82" t="s">
        <v>584</v>
      </c>
      <c r="D64" s="82" t="s">
        <v>585</v>
      </c>
      <c r="E64" s="89">
        <v>8</v>
      </c>
      <c r="F64" s="89">
        <v>8</v>
      </c>
      <c r="G64" s="82" t="s">
        <v>479</v>
      </c>
      <c r="H64" s="110" t="s">
        <v>37</v>
      </c>
      <c r="I64" s="157">
        <v>9</v>
      </c>
      <c r="J64" s="115">
        <f t="shared" si="10"/>
        <v>7.3469387755102042</v>
      </c>
      <c r="K64" s="157">
        <v>45.92</v>
      </c>
      <c r="L64" s="216">
        <f t="shared" si="11"/>
        <v>26.080139372822302</v>
      </c>
      <c r="M64" s="160">
        <v>5</v>
      </c>
      <c r="N64" s="216">
        <f t="shared" si="12"/>
        <v>21.05263157894737</v>
      </c>
      <c r="O64" s="226">
        <f t="shared" si="13"/>
        <v>47.132770951769672</v>
      </c>
      <c r="P64" s="227">
        <f t="shared" si="14"/>
        <v>54.479709727279875</v>
      </c>
      <c r="Q64" s="81" t="s">
        <v>828</v>
      </c>
    </row>
    <row r="65" spans="1:17" x14ac:dyDescent="0.25">
      <c r="A65" s="217" t="s">
        <v>436</v>
      </c>
      <c r="B65" s="84" t="s">
        <v>556</v>
      </c>
      <c r="C65" s="84" t="s">
        <v>40</v>
      </c>
      <c r="D65" s="84" t="s">
        <v>557</v>
      </c>
      <c r="E65" s="84" t="s">
        <v>552</v>
      </c>
      <c r="F65" s="84">
        <v>7</v>
      </c>
      <c r="G65" s="84" t="s">
        <v>493</v>
      </c>
      <c r="H65" s="110" t="s">
        <v>37</v>
      </c>
      <c r="I65" s="157">
        <v>15</v>
      </c>
      <c r="J65" s="115">
        <f t="shared" si="10"/>
        <v>12.244897959183673</v>
      </c>
      <c r="K65" s="160">
        <v>47.18</v>
      </c>
      <c r="L65" s="216">
        <f t="shared" si="11"/>
        <v>25.383637134378976</v>
      </c>
      <c r="M65" s="157">
        <v>4</v>
      </c>
      <c r="N65" s="216">
        <f t="shared" si="12"/>
        <v>16.842105263157894</v>
      </c>
      <c r="O65" s="226">
        <f t="shared" si="13"/>
        <v>42.22574239753687</v>
      </c>
      <c r="P65" s="227">
        <f t="shared" si="14"/>
        <v>54.470640356720544</v>
      </c>
      <c r="Q65" s="81" t="s">
        <v>828</v>
      </c>
    </row>
    <row r="66" spans="1:17" x14ac:dyDescent="0.25">
      <c r="A66" s="217" t="s">
        <v>437</v>
      </c>
      <c r="B66" s="82" t="s">
        <v>121</v>
      </c>
      <c r="C66" s="82" t="s">
        <v>131</v>
      </c>
      <c r="D66" s="82" t="s">
        <v>63</v>
      </c>
      <c r="E66" s="80">
        <v>8</v>
      </c>
      <c r="F66" s="80">
        <v>8</v>
      </c>
      <c r="G66" s="84" t="s">
        <v>336</v>
      </c>
      <c r="H66" s="110" t="s">
        <v>37</v>
      </c>
      <c r="I66" s="157">
        <v>16</v>
      </c>
      <c r="J66" s="115">
        <f t="shared" si="10"/>
        <v>13.061224489795919</v>
      </c>
      <c r="K66" s="160">
        <v>73.540000000000006</v>
      </c>
      <c r="L66" s="216">
        <f t="shared" si="11"/>
        <v>16.285014957846069</v>
      </c>
      <c r="M66" s="82">
        <v>5.7</v>
      </c>
      <c r="N66" s="216">
        <f t="shared" si="12"/>
        <v>24</v>
      </c>
      <c r="O66" s="226">
        <f t="shared" si="13"/>
        <v>40.285014957846073</v>
      </c>
      <c r="P66" s="227">
        <f t="shared" si="14"/>
        <v>53.346239447641992</v>
      </c>
      <c r="Q66" s="81" t="s">
        <v>828</v>
      </c>
    </row>
    <row r="67" spans="1:17" x14ac:dyDescent="0.25">
      <c r="A67" s="217" t="s">
        <v>633</v>
      </c>
      <c r="B67" s="82" t="s">
        <v>337</v>
      </c>
      <c r="C67" s="82" t="s">
        <v>338</v>
      </c>
      <c r="D67" s="84" t="s">
        <v>48</v>
      </c>
      <c r="E67" s="80">
        <v>8</v>
      </c>
      <c r="F67" s="80">
        <v>8</v>
      </c>
      <c r="G67" s="84" t="s">
        <v>336</v>
      </c>
      <c r="H67" s="110" t="s">
        <v>37</v>
      </c>
      <c r="I67" s="157">
        <v>15</v>
      </c>
      <c r="J67" s="115">
        <f t="shared" si="10"/>
        <v>12.244897959183673</v>
      </c>
      <c r="K67" s="160">
        <v>62.95</v>
      </c>
      <c r="L67" s="216">
        <f t="shared" si="11"/>
        <v>19.024622716441623</v>
      </c>
      <c r="M67" s="241">
        <v>5.2</v>
      </c>
      <c r="N67" s="216">
        <f t="shared" si="12"/>
        <v>21.894736842105264</v>
      </c>
      <c r="O67" s="226">
        <f t="shared" si="13"/>
        <v>40.919359558546887</v>
      </c>
      <c r="P67" s="227">
        <f t="shared" si="14"/>
        <v>53.164257517730562</v>
      </c>
      <c r="Q67" s="81" t="s">
        <v>828</v>
      </c>
    </row>
    <row r="68" spans="1:17" x14ac:dyDescent="0.25">
      <c r="A68" s="217" t="s">
        <v>634</v>
      </c>
      <c r="B68" s="229" t="s">
        <v>607</v>
      </c>
      <c r="C68" s="229" t="s">
        <v>44</v>
      </c>
      <c r="D68" s="229" t="s">
        <v>43</v>
      </c>
      <c r="E68" s="229" t="s">
        <v>486</v>
      </c>
      <c r="F68" s="244">
        <v>8</v>
      </c>
      <c r="G68" s="229" t="s">
        <v>482</v>
      </c>
      <c r="H68" s="110" t="s">
        <v>37</v>
      </c>
      <c r="I68" s="157">
        <v>10.5</v>
      </c>
      <c r="J68" s="115">
        <f t="shared" si="10"/>
        <v>8.5714285714285712</v>
      </c>
      <c r="K68" s="160">
        <v>43.4</v>
      </c>
      <c r="L68" s="216">
        <f t="shared" si="11"/>
        <v>27.594470046082954</v>
      </c>
      <c r="M68" s="160">
        <v>4</v>
      </c>
      <c r="N68" s="216">
        <f t="shared" si="12"/>
        <v>16.842105263157894</v>
      </c>
      <c r="O68" s="226">
        <f t="shared" si="13"/>
        <v>44.436575309240851</v>
      </c>
      <c r="P68" s="227">
        <f t="shared" si="14"/>
        <v>53.00800388066942</v>
      </c>
      <c r="Q68" s="81" t="s">
        <v>828</v>
      </c>
    </row>
    <row r="69" spans="1:17" x14ac:dyDescent="0.25">
      <c r="A69" s="217" t="s">
        <v>635</v>
      </c>
      <c r="B69" s="84" t="s">
        <v>180</v>
      </c>
      <c r="C69" s="82" t="s">
        <v>53</v>
      </c>
      <c r="D69" s="84" t="s">
        <v>67</v>
      </c>
      <c r="E69" s="80">
        <v>8</v>
      </c>
      <c r="F69" s="80">
        <v>8</v>
      </c>
      <c r="G69" s="80" t="s">
        <v>160</v>
      </c>
      <c r="H69" s="110" t="s">
        <v>37</v>
      </c>
      <c r="I69" s="157">
        <v>14.5</v>
      </c>
      <c r="J69" s="115">
        <f t="shared" si="10"/>
        <v>11.836734693877551</v>
      </c>
      <c r="K69" s="163">
        <v>71.180000000000007</v>
      </c>
      <c r="L69" s="216">
        <f t="shared" si="11"/>
        <v>16.824950828884518</v>
      </c>
      <c r="M69" s="79">
        <v>5.5</v>
      </c>
      <c r="N69" s="216">
        <f t="shared" si="12"/>
        <v>23.157894736842106</v>
      </c>
      <c r="O69" s="226">
        <f t="shared" si="13"/>
        <v>39.98284556572662</v>
      </c>
      <c r="P69" s="227">
        <f t="shared" si="14"/>
        <v>51.819580259604173</v>
      </c>
      <c r="Q69" s="81" t="s">
        <v>828</v>
      </c>
    </row>
    <row r="70" spans="1:17" x14ac:dyDescent="0.25">
      <c r="A70" s="217" t="s">
        <v>636</v>
      </c>
      <c r="B70" s="82" t="s">
        <v>344</v>
      </c>
      <c r="C70" s="82" t="s">
        <v>40</v>
      </c>
      <c r="D70" s="82" t="s">
        <v>50</v>
      </c>
      <c r="E70" s="80">
        <v>8</v>
      </c>
      <c r="F70" s="80">
        <v>8</v>
      </c>
      <c r="G70" s="84" t="s">
        <v>336</v>
      </c>
      <c r="H70" s="110" t="s">
        <v>37</v>
      </c>
      <c r="I70" s="187">
        <v>13.5</v>
      </c>
      <c r="J70" s="115">
        <f t="shared" si="10"/>
        <v>11.020408163265307</v>
      </c>
      <c r="K70" s="190">
        <v>75.97</v>
      </c>
      <c r="L70" s="216">
        <f t="shared" si="11"/>
        <v>15.76411741476899</v>
      </c>
      <c r="M70" s="82">
        <v>5.9</v>
      </c>
      <c r="N70" s="216">
        <f t="shared" si="12"/>
        <v>24.842105263157894</v>
      </c>
      <c r="O70" s="226">
        <f t="shared" si="13"/>
        <v>40.60622267792688</v>
      </c>
      <c r="P70" s="227">
        <f t="shared" si="14"/>
        <v>51.626630841192188</v>
      </c>
      <c r="Q70" s="81" t="s">
        <v>828</v>
      </c>
    </row>
    <row r="71" spans="1:17" x14ac:dyDescent="0.25">
      <c r="A71" s="217" t="s">
        <v>637</v>
      </c>
      <c r="B71" s="82" t="s">
        <v>305</v>
      </c>
      <c r="C71" s="82" t="s">
        <v>53</v>
      </c>
      <c r="D71" s="82" t="s">
        <v>42</v>
      </c>
      <c r="E71" s="82">
        <v>8</v>
      </c>
      <c r="F71" s="82">
        <v>8</v>
      </c>
      <c r="G71" s="83" t="s">
        <v>302</v>
      </c>
      <c r="H71" s="110" t="s">
        <v>37</v>
      </c>
      <c r="I71" s="157">
        <v>10</v>
      </c>
      <c r="J71" s="115">
        <f t="shared" si="10"/>
        <v>8.1632653061224492</v>
      </c>
      <c r="K71" s="157">
        <v>61.68</v>
      </c>
      <c r="L71" s="216">
        <f t="shared" si="11"/>
        <v>19.416342412451364</v>
      </c>
      <c r="M71" s="80">
        <v>5.6</v>
      </c>
      <c r="N71" s="216">
        <f t="shared" si="12"/>
        <v>23.578947368421051</v>
      </c>
      <c r="O71" s="226">
        <f t="shared" si="13"/>
        <v>42.995289780872412</v>
      </c>
      <c r="P71" s="227">
        <f t="shared" si="14"/>
        <v>51.158555086994859</v>
      </c>
      <c r="Q71" s="81" t="s">
        <v>828</v>
      </c>
    </row>
    <row r="72" spans="1:17" x14ac:dyDescent="0.25">
      <c r="A72" s="217" t="s">
        <v>638</v>
      </c>
      <c r="B72" s="84" t="s">
        <v>342</v>
      </c>
      <c r="C72" s="84" t="s">
        <v>119</v>
      </c>
      <c r="D72" s="84" t="s">
        <v>67</v>
      </c>
      <c r="E72" s="80">
        <v>8</v>
      </c>
      <c r="F72" s="80">
        <v>8</v>
      </c>
      <c r="G72" s="84" t="s">
        <v>336</v>
      </c>
      <c r="H72" s="110" t="s">
        <v>37</v>
      </c>
      <c r="I72" s="157">
        <v>10.5</v>
      </c>
      <c r="J72" s="115">
        <f t="shared" si="10"/>
        <v>8.5714285714285712</v>
      </c>
      <c r="K72" s="160">
        <v>60.94</v>
      </c>
      <c r="L72" s="216">
        <f t="shared" si="11"/>
        <v>19.652116836232363</v>
      </c>
      <c r="M72" s="82">
        <v>5.3</v>
      </c>
      <c r="N72" s="216">
        <f t="shared" si="12"/>
        <v>22.315789473684209</v>
      </c>
      <c r="O72" s="226">
        <f t="shared" si="13"/>
        <v>41.967906309916572</v>
      </c>
      <c r="P72" s="227">
        <f t="shared" si="14"/>
        <v>50.539334881345141</v>
      </c>
      <c r="Q72" s="81" t="s">
        <v>828</v>
      </c>
    </row>
    <row r="73" spans="1:17" x14ac:dyDescent="0.25">
      <c r="A73" s="217" t="s">
        <v>639</v>
      </c>
      <c r="B73" s="83" t="s">
        <v>596</v>
      </c>
      <c r="C73" s="83" t="s">
        <v>38</v>
      </c>
      <c r="D73" s="83" t="s">
        <v>73</v>
      </c>
      <c r="E73" s="84" t="s">
        <v>502</v>
      </c>
      <c r="F73" s="84">
        <v>7</v>
      </c>
      <c r="G73" s="84" t="s">
        <v>493</v>
      </c>
      <c r="H73" s="110" t="s">
        <v>37</v>
      </c>
      <c r="I73" s="157">
        <v>10</v>
      </c>
      <c r="J73" s="115">
        <f t="shared" si="10"/>
        <v>8.1632653061224492</v>
      </c>
      <c r="K73" s="157">
        <v>48.16</v>
      </c>
      <c r="L73" s="216">
        <f t="shared" si="11"/>
        <v>24.8671096345515</v>
      </c>
      <c r="M73" s="157">
        <v>4</v>
      </c>
      <c r="N73" s="216">
        <f t="shared" si="12"/>
        <v>16.842105263157894</v>
      </c>
      <c r="O73" s="226">
        <f t="shared" si="13"/>
        <v>41.709214897709394</v>
      </c>
      <c r="P73" s="227">
        <f t="shared" si="14"/>
        <v>49.872480203831842</v>
      </c>
      <c r="Q73" s="81" t="s">
        <v>828</v>
      </c>
    </row>
    <row r="74" spans="1:17" x14ac:dyDescent="0.25">
      <c r="A74" s="217" t="s">
        <v>640</v>
      </c>
      <c r="B74" s="82" t="s">
        <v>590</v>
      </c>
      <c r="C74" s="82" t="s">
        <v>591</v>
      </c>
      <c r="D74" s="82" t="s">
        <v>41</v>
      </c>
      <c r="E74" s="84">
        <v>8</v>
      </c>
      <c r="F74" s="84">
        <v>8</v>
      </c>
      <c r="G74" s="82" t="s">
        <v>479</v>
      </c>
      <c r="H74" s="110" t="s">
        <v>37</v>
      </c>
      <c r="I74" s="157">
        <v>4.5</v>
      </c>
      <c r="J74" s="115">
        <f t="shared" si="10"/>
        <v>3.6734693877551021</v>
      </c>
      <c r="K74" s="160">
        <v>44.14</v>
      </c>
      <c r="L74" s="216">
        <f t="shared" si="11"/>
        <v>27.131853194381517</v>
      </c>
      <c r="M74" s="160">
        <v>4.5</v>
      </c>
      <c r="N74" s="216">
        <f t="shared" si="12"/>
        <v>18.94736842105263</v>
      </c>
      <c r="O74" s="226">
        <f t="shared" si="13"/>
        <v>46.07922161543415</v>
      </c>
      <c r="P74" s="227">
        <f t="shared" si="14"/>
        <v>49.752691003189256</v>
      </c>
      <c r="Q74" s="81" t="s">
        <v>828</v>
      </c>
    </row>
    <row r="75" spans="1:17" x14ac:dyDescent="0.25">
      <c r="A75" s="217" t="s">
        <v>641</v>
      </c>
      <c r="B75" s="229" t="s">
        <v>608</v>
      </c>
      <c r="C75" s="229" t="s">
        <v>609</v>
      </c>
      <c r="D75" s="229" t="s">
        <v>67</v>
      </c>
      <c r="E75" s="229" t="s">
        <v>483</v>
      </c>
      <c r="F75" s="230">
        <v>7</v>
      </c>
      <c r="G75" s="229" t="s">
        <v>482</v>
      </c>
      <c r="H75" s="110" t="s">
        <v>37</v>
      </c>
      <c r="I75" s="157">
        <v>12</v>
      </c>
      <c r="J75" s="115">
        <f t="shared" si="10"/>
        <v>9.795918367346939</v>
      </c>
      <c r="K75" s="160">
        <v>48.14</v>
      </c>
      <c r="L75" s="216">
        <f t="shared" si="11"/>
        <v>24.877440797673454</v>
      </c>
      <c r="M75" s="157">
        <v>3.5</v>
      </c>
      <c r="N75" s="216">
        <f t="shared" si="12"/>
        <v>14.736842105263158</v>
      </c>
      <c r="O75" s="226">
        <f t="shared" si="13"/>
        <v>39.614282902936608</v>
      </c>
      <c r="P75" s="227">
        <f t="shared" si="14"/>
        <v>49.410201270283551</v>
      </c>
      <c r="Q75" s="81" t="s">
        <v>828</v>
      </c>
    </row>
    <row r="76" spans="1:17" x14ac:dyDescent="0.25">
      <c r="A76" s="217" t="s">
        <v>642</v>
      </c>
      <c r="B76" s="84" t="s">
        <v>259</v>
      </c>
      <c r="C76" s="84" t="s">
        <v>35</v>
      </c>
      <c r="D76" s="84" t="s">
        <v>64</v>
      </c>
      <c r="E76" s="84" t="s">
        <v>260</v>
      </c>
      <c r="F76" s="84">
        <v>8</v>
      </c>
      <c r="G76" s="80" t="s">
        <v>261</v>
      </c>
      <c r="H76" s="110" t="s">
        <v>37</v>
      </c>
      <c r="I76" s="157">
        <v>14.5</v>
      </c>
      <c r="J76" s="115">
        <f t="shared" si="10"/>
        <v>11.836734693877551</v>
      </c>
      <c r="K76" s="157">
        <v>87.78</v>
      </c>
      <c r="L76" s="216">
        <f t="shared" si="11"/>
        <v>13.643198906356803</v>
      </c>
      <c r="M76" s="80">
        <v>5.6</v>
      </c>
      <c r="N76" s="216">
        <f t="shared" si="12"/>
        <v>23.578947368421051</v>
      </c>
      <c r="O76" s="226">
        <f t="shared" si="13"/>
        <v>37.222146274777856</v>
      </c>
      <c r="P76" s="227">
        <f t="shared" si="14"/>
        <v>49.058880968655409</v>
      </c>
      <c r="Q76" s="81" t="s">
        <v>828</v>
      </c>
    </row>
    <row r="77" spans="1:17" x14ac:dyDescent="0.25">
      <c r="A77" s="217" t="s">
        <v>643</v>
      </c>
      <c r="B77" s="80" t="s">
        <v>49</v>
      </c>
      <c r="C77" s="80" t="s">
        <v>38</v>
      </c>
      <c r="D77" s="80" t="s">
        <v>50</v>
      </c>
      <c r="E77" s="84" t="s">
        <v>260</v>
      </c>
      <c r="F77" s="84">
        <v>8</v>
      </c>
      <c r="G77" s="84" t="s">
        <v>261</v>
      </c>
      <c r="H77" s="110" t="s">
        <v>37</v>
      </c>
      <c r="I77" s="157">
        <v>7.5</v>
      </c>
      <c r="J77" s="115">
        <f t="shared" si="10"/>
        <v>6.1224489795918364</v>
      </c>
      <c r="K77" s="163">
        <v>58.23</v>
      </c>
      <c r="L77" s="216">
        <f t="shared" si="11"/>
        <v>20.566718186501806</v>
      </c>
      <c r="M77" s="80">
        <v>5.3</v>
      </c>
      <c r="N77" s="216">
        <f t="shared" si="12"/>
        <v>22.315789473684209</v>
      </c>
      <c r="O77" s="226">
        <f t="shared" si="13"/>
        <v>42.882507660186015</v>
      </c>
      <c r="P77" s="227">
        <f t="shared" si="14"/>
        <v>49.004956639777852</v>
      </c>
      <c r="Q77" s="81" t="s">
        <v>828</v>
      </c>
    </row>
    <row r="78" spans="1:17" x14ac:dyDescent="0.25">
      <c r="A78" s="217" t="s">
        <v>644</v>
      </c>
      <c r="B78" s="181" t="s">
        <v>619</v>
      </c>
      <c r="C78" s="181" t="s">
        <v>131</v>
      </c>
      <c r="D78" s="181" t="s">
        <v>43</v>
      </c>
      <c r="E78" s="181">
        <v>7</v>
      </c>
      <c r="F78" s="181">
        <v>7</v>
      </c>
      <c r="G78" s="201" t="s">
        <v>620</v>
      </c>
      <c r="H78" s="110" t="s">
        <v>37</v>
      </c>
      <c r="I78" s="160">
        <v>14</v>
      </c>
      <c r="J78" s="115">
        <f t="shared" si="10"/>
        <v>11.428571428571429</v>
      </c>
      <c r="K78" s="163">
        <v>48.26</v>
      </c>
      <c r="L78" s="216">
        <f t="shared" si="11"/>
        <v>24.815582262743476</v>
      </c>
      <c r="M78" s="160">
        <v>3</v>
      </c>
      <c r="N78" s="216">
        <f t="shared" si="12"/>
        <v>12.631578947368421</v>
      </c>
      <c r="O78" s="226">
        <f t="shared" si="13"/>
        <v>37.447161210111901</v>
      </c>
      <c r="P78" s="227">
        <f t="shared" si="14"/>
        <v>48.875732638683331</v>
      </c>
      <c r="Q78" s="81" t="s">
        <v>828</v>
      </c>
    </row>
    <row r="79" spans="1:17" x14ac:dyDescent="0.25">
      <c r="A79" s="217" t="s">
        <v>645</v>
      </c>
      <c r="B79" s="181" t="s">
        <v>621</v>
      </c>
      <c r="C79" s="181" t="s">
        <v>53</v>
      </c>
      <c r="D79" s="181" t="s">
        <v>42</v>
      </c>
      <c r="E79" s="181">
        <v>8</v>
      </c>
      <c r="F79" s="181">
        <v>8</v>
      </c>
      <c r="G79" s="201" t="s">
        <v>620</v>
      </c>
      <c r="H79" s="110" t="s">
        <v>37</v>
      </c>
      <c r="I79" s="160">
        <v>5</v>
      </c>
      <c r="J79" s="115">
        <f t="shared" si="10"/>
        <v>4.0816326530612246</v>
      </c>
      <c r="K79" s="163">
        <v>47.75</v>
      </c>
      <c r="L79" s="216">
        <f t="shared" si="11"/>
        <v>25.08062827225131</v>
      </c>
      <c r="M79" s="157">
        <v>4.5</v>
      </c>
      <c r="N79" s="216">
        <f t="shared" si="12"/>
        <v>18.94736842105263</v>
      </c>
      <c r="O79" s="226">
        <f t="shared" si="13"/>
        <v>44.02799669330394</v>
      </c>
      <c r="P79" s="227">
        <f t="shared" si="14"/>
        <v>48.109629346365168</v>
      </c>
      <c r="Q79" s="81" t="s">
        <v>828</v>
      </c>
    </row>
    <row r="80" spans="1:17" x14ac:dyDescent="0.25">
      <c r="A80" s="217" t="s">
        <v>646</v>
      </c>
      <c r="B80" s="83" t="s">
        <v>567</v>
      </c>
      <c r="C80" s="87" t="s">
        <v>568</v>
      </c>
      <c r="D80" s="79" t="s">
        <v>69</v>
      </c>
      <c r="E80" s="79">
        <v>8</v>
      </c>
      <c r="F80" s="79">
        <v>8</v>
      </c>
      <c r="G80" s="79" t="s">
        <v>299</v>
      </c>
      <c r="H80" s="110" t="s">
        <v>37</v>
      </c>
      <c r="I80" s="157">
        <v>17.5</v>
      </c>
      <c r="J80" s="115">
        <f t="shared" si="10"/>
        <v>14.285714285714286</v>
      </c>
      <c r="K80" s="160">
        <v>63.92</v>
      </c>
      <c r="L80" s="216">
        <f t="shared" si="11"/>
        <v>18.735919899874844</v>
      </c>
      <c r="M80" s="160">
        <v>3.5</v>
      </c>
      <c r="N80" s="216">
        <f t="shared" si="12"/>
        <v>14.736842105263158</v>
      </c>
      <c r="O80" s="226">
        <f t="shared" si="13"/>
        <v>33.472762005138001</v>
      </c>
      <c r="P80" s="227">
        <f t="shared" si="14"/>
        <v>47.758476290852286</v>
      </c>
      <c r="Q80" s="81" t="s">
        <v>828</v>
      </c>
    </row>
    <row r="81" spans="1:17" x14ac:dyDescent="0.25">
      <c r="A81" s="217" t="s">
        <v>647</v>
      </c>
      <c r="B81" s="208" t="s">
        <v>629</v>
      </c>
      <c r="C81" s="181" t="s">
        <v>630</v>
      </c>
      <c r="D81" s="181" t="s">
        <v>63</v>
      </c>
      <c r="E81" s="181">
        <v>8</v>
      </c>
      <c r="F81" s="181">
        <v>8</v>
      </c>
      <c r="G81" s="178" t="s">
        <v>515</v>
      </c>
      <c r="H81" s="110" t="s">
        <v>37</v>
      </c>
      <c r="I81" s="157">
        <v>15</v>
      </c>
      <c r="J81" s="115">
        <f t="shared" ref="J81:J112" si="15">20*I81/24.5</f>
        <v>12.244897959183673</v>
      </c>
      <c r="K81" s="160">
        <v>34.74</v>
      </c>
      <c r="L81" s="216">
        <f t="shared" ref="L81:L103" si="16">40*29.94/K81</f>
        <v>34.473229706390327</v>
      </c>
      <c r="M81" s="163">
        <v>0</v>
      </c>
      <c r="N81" s="216">
        <f t="shared" ref="N81:N112" si="17">40*M81/9.5</f>
        <v>0</v>
      </c>
      <c r="O81" s="226">
        <f t="shared" ref="O81:O112" si="18">N81+L81</f>
        <v>34.473229706390327</v>
      </c>
      <c r="P81" s="227">
        <f t="shared" ref="P81:P112" si="19">O81+J81</f>
        <v>46.718127665574002</v>
      </c>
      <c r="Q81" s="81" t="s">
        <v>828</v>
      </c>
    </row>
    <row r="82" spans="1:17" x14ac:dyDescent="0.25">
      <c r="A82" s="98" t="s">
        <v>648</v>
      </c>
      <c r="B82" s="84" t="s">
        <v>339</v>
      </c>
      <c r="C82" s="84" t="s">
        <v>40</v>
      </c>
      <c r="D82" s="84" t="s">
        <v>50</v>
      </c>
      <c r="E82" s="80">
        <v>8</v>
      </c>
      <c r="F82" s="80">
        <v>8</v>
      </c>
      <c r="G82" s="84" t="s">
        <v>336</v>
      </c>
      <c r="H82" s="110" t="s">
        <v>37</v>
      </c>
      <c r="I82" s="157">
        <v>16.5</v>
      </c>
      <c r="J82" s="115">
        <f t="shared" si="15"/>
        <v>13.469387755102041</v>
      </c>
      <c r="K82" s="157">
        <v>83.04</v>
      </c>
      <c r="L82" s="216">
        <f t="shared" si="16"/>
        <v>14.421965317919076</v>
      </c>
      <c r="M82" s="241">
        <v>4.2</v>
      </c>
      <c r="N82" s="216">
        <f t="shared" si="17"/>
        <v>17.684210526315791</v>
      </c>
      <c r="O82" s="226">
        <f t="shared" si="18"/>
        <v>32.106175844234869</v>
      </c>
      <c r="P82" s="227">
        <f t="shared" si="19"/>
        <v>45.57556359933691</v>
      </c>
      <c r="Q82" s="81" t="s">
        <v>828</v>
      </c>
    </row>
    <row r="83" spans="1:17" x14ac:dyDescent="0.25">
      <c r="A83" s="217" t="s">
        <v>649</v>
      </c>
      <c r="B83" s="178" t="s">
        <v>617</v>
      </c>
      <c r="C83" s="178" t="s">
        <v>618</v>
      </c>
      <c r="D83" s="178" t="s">
        <v>45</v>
      </c>
      <c r="E83" s="181">
        <v>8</v>
      </c>
      <c r="F83" s="181">
        <v>8</v>
      </c>
      <c r="G83" s="182" t="s">
        <v>500</v>
      </c>
      <c r="H83" s="110" t="s">
        <v>37</v>
      </c>
      <c r="I83" s="160">
        <v>14</v>
      </c>
      <c r="J83" s="115">
        <f t="shared" si="15"/>
        <v>11.428571428571429</v>
      </c>
      <c r="K83" s="163">
        <v>71.319999999999993</v>
      </c>
      <c r="L83" s="216">
        <f t="shared" si="16"/>
        <v>16.791923724060574</v>
      </c>
      <c r="M83" s="160">
        <v>4</v>
      </c>
      <c r="N83" s="216">
        <f t="shared" si="17"/>
        <v>16.842105263157894</v>
      </c>
      <c r="O83" s="226">
        <f t="shared" si="18"/>
        <v>33.634028987218471</v>
      </c>
      <c r="P83" s="227">
        <f t="shared" si="19"/>
        <v>45.062600415789902</v>
      </c>
      <c r="Q83" s="81" t="s">
        <v>828</v>
      </c>
    </row>
    <row r="84" spans="1:17" x14ac:dyDescent="0.25">
      <c r="A84" s="217" t="s">
        <v>650</v>
      </c>
      <c r="B84" s="82" t="s">
        <v>565</v>
      </c>
      <c r="C84" s="83" t="s">
        <v>70</v>
      </c>
      <c r="D84" s="83" t="s">
        <v>566</v>
      </c>
      <c r="E84" s="83">
        <v>7</v>
      </c>
      <c r="F84" s="83">
        <v>7</v>
      </c>
      <c r="G84" s="84" t="s">
        <v>548</v>
      </c>
      <c r="H84" s="110" t="s">
        <v>37</v>
      </c>
      <c r="I84" s="157">
        <v>12.5</v>
      </c>
      <c r="J84" s="115">
        <f t="shared" si="15"/>
        <v>10.204081632653061</v>
      </c>
      <c r="K84" s="157">
        <v>86.77</v>
      </c>
      <c r="L84" s="216">
        <f t="shared" si="16"/>
        <v>13.802005301371445</v>
      </c>
      <c r="M84" s="160">
        <v>5</v>
      </c>
      <c r="N84" s="216">
        <f t="shared" si="17"/>
        <v>21.05263157894737</v>
      </c>
      <c r="O84" s="226">
        <f t="shared" si="18"/>
        <v>34.854636880318814</v>
      </c>
      <c r="P84" s="227">
        <f t="shared" si="19"/>
        <v>45.058718512971879</v>
      </c>
      <c r="Q84" s="81" t="s">
        <v>828</v>
      </c>
    </row>
    <row r="85" spans="1:17" x14ac:dyDescent="0.25">
      <c r="A85" s="217" t="s">
        <v>651</v>
      </c>
      <c r="B85" s="84" t="s">
        <v>181</v>
      </c>
      <c r="C85" s="82" t="s">
        <v>182</v>
      </c>
      <c r="D85" s="84" t="s">
        <v>183</v>
      </c>
      <c r="E85" s="80">
        <v>8</v>
      </c>
      <c r="F85" s="80">
        <v>8</v>
      </c>
      <c r="G85" s="80" t="s">
        <v>160</v>
      </c>
      <c r="H85" s="110" t="s">
        <v>37</v>
      </c>
      <c r="I85" s="157">
        <v>10</v>
      </c>
      <c r="J85" s="115">
        <f t="shared" si="15"/>
        <v>8.1632653061224492</v>
      </c>
      <c r="K85" s="160">
        <v>69.900000000000006</v>
      </c>
      <c r="L85" s="216">
        <f t="shared" si="16"/>
        <v>17.133047210300429</v>
      </c>
      <c r="M85" s="79">
        <v>4.5</v>
      </c>
      <c r="N85" s="216">
        <f t="shared" si="17"/>
        <v>18.94736842105263</v>
      </c>
      <c r="O85" s="226">
        <f t="shared" si="18"/>
        <v>36.080415631353063</v>
      </c>
      <c r="P85" s="227">
        <f t="shared" si="19"/>
        <v>44.24368093747551</v>
      </c>
      <c r="Q85" s="81" t="s">
        <v>828</v>
      </c>
    </row>
    <row r="86" spans="1:17" x14ac:dyDescent="0.25">
      <c r="A86" s="217" t="s">
        <v>652</v>
      </c>
      <c r="B86" s="84" t="s">
        <v>600</v>
      </c>
      <c r="C86" s="84" t="s">
        <v>119</v>
      </c>
      <c r="D86" s="84" t="s">
        <v>72</v>
      </c>
      <c r="E86" s="84" t="s">
        <v>492</v>
      </c>
      <c r="F86" s="84">
        <v>7</v>
      </c>
      <c r="G86" s="84" t="s">
        <v>493</v>
      </c>
      <c r="H86" s="110" t="s">
        <v>37</v>
      </c>
      <c r="I86" s="157">
        <v>7</v>
      </c>
      <c r="J86" s="115">
        <f t="shared" si="15"/>
        <v>5.7142857142857144</v>
      </c>
      <c r="K86" s="157">
        <v>64.41</v>
      </c>
      <c r="L86" s="216">
        <f t="shared" si="16"/>
        <v>18.593386120167679</v>
      </c>
      <c r="M86" s="157">
        <v>4.5</v>
      </c>
      <c r="N86" s="216">
        <f t="shared" si="17"/>
        <v>18.94736842105263</v>
      </c>
      <c r="O86" s="226">
        <f t="shared" si="18"/>
        <v>37.540754541220309</v>
      </c>
      <c r="P86" s="227">
        <f t="shared" si="19"/>
        <v>43.255040255506024</v>
      </c>
      <c r="Q86" s="81" t="s">
        <v>828</v>
      </c>
    </row>
    <row r="87" spans="1:17" x14ac:dyDescent="0.25">
      <c r="A87" s="217" t="s">
        <v>653</v>
      </c>
      <c r="B87" s="234" t="s">
        <v>612</v>
      </c>
      <c r="C87" s="234" t="s">
        <v>44</v>
      </c>
      <c r="D87" s="234" t="s">
        <v>67</v>
      </c>
      <c r="E87" s="239">
        <v>7</v>
      </c>
      <c r="F87" s="239">
        <v>7</v>
      </c>
      <c r="G87" s="235" t="s">
        <v>500</v>
      </c>
      <c r="H87" s="110" t="s">
        <v>37</v>
      </c>
      <c r="I87" s="157">
        <v>12</v>
      </c>
      <c r="J87" s="115">
        <f t="shared" si="15"/>
        <v>9.795918367346939</v>
      </c>
      <c r="K87" s="160">
        <v>73.319999999999993</v>
      </c>
      <c r="L87" s="216">
        <f t="shared" si="16"/>
        <v>16.33387888707038</v>
      </c>
      <c r="M87" s="163">
        <v>4</v>
      </c>
      <c r="N87" s="216">
        <f t="shared" si="17"/>
        <v>16.842105263157894</v>
      </c>
      <c r="O87" s="226">
        <f t="shared" si="18"/>
        <v>33.175984150228274</v>
      </c>
      <c r="P87" s="227">
        <f t="shared" si="19"/>
        <v>42.971902517575217</v>
      </c>
      <c r="Q87" s="81" t="s">
        <v>828</v>
      </c>
    </row>
    <row r="88" spans="1:17" x14ac:dyDescent="0.25">
      <c r="A88" s="217" t="s">
        <v>654</v>
      </c>
      <c r="B88" s="82" t="s">
        <v>576</v>
      </c>
      <c r="C88" s="83" t="s">
        <v>38</v>
      </c>
      <c r="D88" s="83" t="s">
        <v>73</v>
      </c>
      <c r="E88" s="203">
        <v>8</v>
      </c>
      <c r="F88" s="203">
        <v>8</v>
      </c>
      <c r="G88" s="84" t="s">
        <v>548</v>
      </c>
      <c r="H88" s="110" t="s">
        <v>37</v>
      </c>
      <c r="I88" s="157">
        <v>8</v>
      </c>
      <c r="J88" s="115">
        <f t="shared" si="15"/>
        <v>6.5306122448979593</v>
      </c>
      <c r="K88" s="160">
        <v>73.05</v>
      </c>
      <c r="L88" s="216">
        <f t="shared" si="16"/>
        <v>16.394250513347025</v>
      </c>
      <c r="M88" s="160">
        <v>4.5</v>
      </c>
      <c r="N88" s="216">
        <f t="shared" si="17"/>
        <v>18.94736842105263</v>
      </c>
      <c r="O88" s="226">
        <f t="shared" si="18"/>
        <v>35.341618934399655</v>
      </c>
      <c r="P88" s="227">
        <f t="shared" si="19"/>
        <v>41.872231179297614</v>
      </c>
      <c r="Q88" s="81" t="s">
        <v>828</v>
      </c>
    </row>
    <row r="89" spans="1:17" x14ac:dyDescent="0.25">
      <c r="A89" s="217" t="s">
        <v>655</v>
      </c>
      <c r="B89" s="83" t="s">
        <v>582</v>
      </c>
      <c r="C89" s="83" t="s">
        <v>56</v>
      </c>
      <c r="D89" s="83" t="s">
        <v>41</v>
      </c>
      <c r="E89" s="89" t="s">
        <v>552</v>
      </c>
      <c r="F89" s="89">
        <v>7</v>
      </c>
      <c r="G89" s="84" t="s">
        <v>493</v>
      </c>
      <c r="H89" s="110" t="s">
        <v>37</v>
      </c>
      <c r="I89" s="160">
        <v>12</v>
      </c>
      <c r="J89" s="115">
        <f t="shared" si="15"/>
        <v>9.795918367346939</v>
      </c>
      <c r="K89" s="163">
        <v>73.75</v>
      </c>
      <c r="L89" s="216">
        <f t="shared" si="16"/>
        <v>16.238644067796614</v>
      </c>
      <c r="M89" s="157">
        <v>3.5</v>
      </c>
      <c r="N89" s="216">
        <f t="shared" si="17"/>
        <v>14.736842105263158</v>
      </c>
      <c r="O89" s="226">
        <f t="shared" si="18"/>
        <v>30.975486173059771</v>
      </c>
      <c r="P89" s="227">
        <f t="shared" si="19"/>
        <v>40.771404540406706</v>
      </c>
      <c r="Q89" s="81" t="s">
        <v>828</v>
      </c>
    </row>
    <row r="90" spans="1:17" x14ac:dyDescent="0.25">
      <c r="A90" s="217" t="s">
        <v>656</v>
      </c>
      <c r="B90" s="83" t="s">
        <v>588</v>
      </c>
      <c r="C90" s="83" t="s">
        <v>130</v>
      </c>
      <c r="D90" s="83" t="s">
        <v>589</v>
      </c>
      <c r="E90" s="89" t="s">
        <v>552</v>
      </c>
      <c r="F90" s="89">
        <v>7</v>
      </c>
      <c r="G90" s="84" t="s">
        <v>493</v>
      </c>
      <c r="H90" s="110" t="s">
        <v>37</v>
      </c>
      <c r="I90" s="157">
        <v>9.5</v>
      </c>
      <c r="J90" s="115">
        <f t="shared" si="15"/>
        <v>7.7551020408163263</v>
      </c>
      <c r="K90" s="157">
        <v>75.260000000000005</v>
      </c>
      <c r="L90" s="216">
        <f t="shared" si="16"/>
        <v>15.912835503587564</v>
      </c>
      <c r="M90" s="157">
        <v>4</v>
      </c>
      <c r="N90" s="216">
        <f t="shared" si="17"/>
        <v>16.842105263157894</v>
      </c>
      <c r="O90" s="226">
        <f t="shared" si="18"/>
        <v>32.754940766745456</v>
      </c>
      <c r="P90" s="227">
        <f t="shared" si="19"/>
        <v>40.510042807561781</v>
      </c>
      <c r="Q90" s="81" t="s">
        <v>828</v>
      </c>
    </row>
    <row r="91" spans="1:17" x14ac:dyDescent="0.25">
      <c r="A91" s="217" t="s">
        <v>657</v>
      </c>
      <c r="B91" s="82" t="s">
        <v>155</v>
      </c>
      <c r="C91" s="84" t="s">
        <v>131</v>
      </c>
      <c r="D91" s="84" t="s">
        <v>42</v>
      </c>
      <c r="E91" s="113">
        <v>7</v>
      </c>
      <c r="F91" s="113">
        <v>7</v>
      </c>
      <c r="G91" s="84" t="s">
        <v>142</v>
      </c>
      <c r="H91" s="110" t="s">
        <v>37</v>
      </c>
      <c r="I91" s="157">
        <v>11.5</v>
      </c>
      <c r="J91" s="115">
        <f t="shared" si="15"/>
        <v>9.387755102040817</v>
      </c>
      <c r="K91" s="160">
        <v>64.56</v>
      </c>
      <c r="L91" s="216">
        <f t="shared" si="16"/>
        <v>18.550185873605951</v>
      </c>
      <c r="M91" s="242">
        <v>2.6</v>
      </c>
      <c r="N91" s="216">
        <f t="shared" si="17"/>
        <v>10.947368421052632</v>
      </c>
      <c r="O91" s="226">
        <f t="shared" si="18"/>
        <v>29.497554294658585</v>
      </c>
      <c r="P91" s="227">
        <f t="shared" si="19"/>
        <v>38.885309396699398</v>
      </c>
      <c r="Q91" s="81" t="s">
        <v>828</v>
      </c>
    </row>
    <row r="92" spans="1:17" x14ac:dyDescent="0.25">
      <c r="A92" s="217" t="s">
        <v>658</v>
      </c>
      <c r="B92" s="82" t="s">
        <v>586</v>
      </c>
      <c r="C92" s="82" t="s">
        <v>56</v>
      </c>
      <c r="D92" s="82" t="s">
        <v>587</v>
      </c>
      <c r="E92" s="89">
        <v>8</v>
      </c>
      <c r="F92" s="89">
        <v>8</v>
      </c>
      <c r="G92" s="82" t="s">
        <v>479</v>
      </c>
      <c r="H92" s="110" t="s">
        <v>37</v>
      </c>
      <c r="I92" s="157">
        <v>13</v>
      </c>
      <c r="J92" s="115">
        <f t="shared" si="15"/>
        <v>10.612244897959183</v>
      </c>
      <c r="K92" s="157">
        <v>43.59</v>
      </c>
      <c r="L92" s="216">
        <f t="shared" si="16"/>
        <v>27.474191328286306</v>
      </c>
      <c r="M92" s="160">
        <v>0</v>
      </c>
      <c r="N92" s="216">
        <f t="shared" si="17"/>
        <v>0</v>
      </c>
      <c r="O92" s="226">
        <f t="shared" si="18"/>
        <v>27.474191328286306</v>
      </c>
      <c r="P92" s="227">
        <f t="shared" si="19"/>
        <v>38.086436226245489</v>
      </c>
      <c r="Q92" s="81" t="s">
        <v>828</v>
      </c>
    </row>
    <row r="93" spans="1:17" x14ac:dyDescent="0.25">
      <c r="A93" s="217" t="s">
        <v>659</v>
      </c>
      <c r="B93" s="84" t="s">
        <v>340</v>
      </c>
      <c r="C93" s="84" t="s">
        <v>334</v>
      </c>
      <c r="D93" s="84" t="s">
        <v>341</v>
      </c>
      <c r="E93" s="80">
        <v>8</v>
      </c>
      <c r="F93" s="80">
        <v>8</v>
      </c>
      <c r="G93" s="84" t="s">
        <v>336</v>
      </c>
      <c r="H93" s="110" t="s">
        <v>37</v>
      </c>
      <c r="I93" s="157">
        <v>13.5</v>
      </c>
      <c r="J93" s="115">
        <f t="shared" si="15"/>
        <v>11.020408163265307</v>
      </c>
      <c r="K93" s="160">
        <v>48.51</v>
      </c>
      <c r="L93" s="216">
        <f t="shared" si="16"/>
        <v>24.687693259121833</v>
      </c>
      <c r="M93" s="216">
        <v>0</v>
      </c>
      <c r="N93" s="216">
        <f t="shared" si="17"/>
        <v>0</v>
      </c>
      <c r="O93" s="226">
        <f t="shared" si="18"/>
        <v>24.687693259121833</v>
      </c>
      <c r="P93" s="227">
        <f t="shared" si="19"/>
        <v>35.708101422387138</v>
      </c>
      <c r="Q93" s="81" t="s">
        <v>828</v>
      </c>
    </row>
    <row r="94" spans="1:17" x14ac:dyDescent="0.25">
      <c r="A94" s="217" t="s">
        <v>660</v>
      </c>
      <c r="B94" s="82" t="s">
        <v>555</v>
      </c>
      <c r="C94" s="82" t="s">
        <v>60</v>
      </c>
      <c r="D94" s="82" t="s">
        <v>144</v>
      </c>
      <c r="E94" s="84">
        <v>8</v>
      </c>
      <c r="F94" s="84">
        <v>8</v>
      </c>
      <c r="G94" s="82" t="s">
        <v>479</v>
      </c>
      <c r="H94" s="110" t="s">
        <v>37</v>
      </c>
      <c r="I94" s="157">
        <v>10</v>
      </c>
      <c r="J94" s="115">
        <f t="shared" si="15"/>
        <v>8.1632653061224492</v>
      </c>
      <c r="K94" s="163">
        <v>44.14</v>
      </c>
      <c r="L94" s="216">
        <f t="shared" si="16"/>
        <v>27.131853194381517</v>
      </c>
      <c r="M94" s="160">
        <v>0</v>
      </c>
      <c r="N94" s="216">
        <f t="shared" si="17"/>
        <v>0</v>
      </c>
      <c r="O94" s="226">
        <f t="shared" si="18"/>
        <v>27.131853194381517</v>
      </c>
      <c r="P94" s="227">
        <f t="shared" si="19"/>
        <v>35.295118500503968</v>
      </c>
      <c r="Q94" s="81" t="s">
        <v>828</v>
      </c>
    </row>
    <row r="95" spans="1:17" x14ac:dyDescent="0.25">
      <c r="A95" s="217" t="s">
        <v>661</v>
      </c>
      <c r="B95" s="185" t="s">
        <v>442</v>
      </c>
      <c r="C95" s="185" t="s">
        <v>60</v>
      </c>
      <c r="D95" s="185" t="s">
        <v>77</v>
      </c>
      <c r="E95" s="186">
        <v>7</v>
      </c>
      <c r="F95" s="186">
        <v>7</v>
      </c>
      <c r="G95" s="185" t="s">
        <v>142</v>
      </c>
      <c r="H95" s="110" t="s">
        <v>37</v>
      </c>
      <c r="I95" s="157">
        <v>15.5</v>
      </c>
      <c r="J95" s="115">
        <f t="shared" si="15"/>
        <v>12.653061224489797</v>
      </c>
      <c r="K95" s="157">
        <v>62.41</v>
      </c>
      <c r="L95" s="216">
        <f t="shared" si="16"/>
        <v>19.189232494792506</v>
      </c>
      <c r="M95" s="190">
        <v>0</v>
      </c>
      <c r="N95" s="216">
        <f t="shared" si="17"/>
        <v>0</v>
      </c>
      <c r="O95" s="226">
        <f t="shared" si="18"/>
        <v>19.189232494792506</v>
      </c>
      <c r="P95" s="227">
        <f t="shared" si="19"/>
        <v>31.842293719282303</v>
      </c>
      <c r="Q95" s="81" t="s">
        <v>828</v>
      </c>
    </row>
    <row r="96" spans="1:17" x14ac:dyDescent="0.25">
      <c r="A96" s="217" t="s">
        <v>662</v>
      </c>
      <c r="B96" s="84" t="s">
        <v>147</v>
      </c>
      <c r="C96" s="84" t="s">
        <v>56</v>
      </c>
      <c r="D96" s="84" t="s">
        <v>39</v>
      </c>
      <c r="E96" s="80">
        <v>8</v>
      </c>
      <c r="F96" s="80">
        <v>8</v>
      </c>
      <c r="G96" s="84" t="s">
        <v>142</v>
      </c>
      <c r="H96" s="110" t="s">
        <v>37</v>
      </c>
      <c r="I96" s="157">
        <v>3.5</v>
      </c>
      <c r="J96" s="115">
        <f t="shared" si="15"/>
        <v>2.8571428571428572</v>
      </c>
      <c r="K96" s="157">
        <v>86.78</v>
      </c>
      <c r="L96" s="216">
        <f t="shared" si="16"/>
        <v>13.800414842129525</v>
      </c>
      <c r="M96" s="80">
        <v>3.6</v>
      </c>
      <c r="N96" s="216">
        <f t="shared" si="17"/>
        <v>15.157894736842104</v>
      </c>
      <c r="O96" s="226">
        <f t="shared" si="18"/>
        <v>28.95830957897163</v>
      </c>
      <c r="P96" s="227">
        <f t="shared" si="19"/>
        <v>31.815452436114487</v>
      </c>
      <c r="Q96" s="81" t="s">
        <v>828</v>
      </c>
    </row>
    <row r="97" spans="1:17" x14ac:dyDescent="0.25">
      <c r="A97" s="217" t="s">
        <v>663</v>
      </c>
      <c r="B97" s="84" t="s">
        <v>262</v>
      </c>
      <c r="C97" s="84" t="s">
        <v>134</v>
      </c>
      <c r="D97" s="84" t="s">
        <v>238</v>
      </c>
      <c r="E97" s="84" t="s">
        <v>260</v>
      </c>
      <c r="F97" s="84">
        <v>8</v>
      </c>
      <c r="G97" s="84" t="s">
        <v>261</v>
      </c>
      <c r="H97" s="110" t="s">
        <v>37</v>
      </c>
      <c r="I97" s="157">
        <v>11</v>
      </c>
      <c r="J97" s="115">
        <f t="shared" si="15"/>
        <v>8.9795918367346932</v>
      </c>
      <c r="K97" s="160">
        <v>52.71</v>
      </c>
      <c r="L97" s="216">
        <f t="shared" si="16"/>
        <v>22.720546385885033</v>
      </c>
      <c r="M97" s="160">
        <v>0</v>
      </c>
      <c r="N97" s="216">
        <f t="shared" si="17"/>
        <v>0</v>
      </c>
      <c r="O97" s="226">
        <f t="shared" si="18"/>
        <v>22.720546385885033</v>
      </c>
      <c r="P97" s="227">
        <f t="shared" si="19"/>
        <v>31.700138222619728</v>
      </c>
      <c r="Q97" s="81" t="s">
        <v>828</v>
      </c>
    </row>
    <row r="98" spans="1:17" x14ac:dyDescent="0.25">
      <c r="A98" s="217" t="s">
        <v>664</v>
      </c>
      <c r="B98" s="82" t="s">
        <v>335</v>
      </c>
      <c r="C98" s="82" t="s">
        <v>55</v>
      </c>
      <c r="D98" s="82" t="s">
        <v>238</v>
      </c>
      <c r="E98" s="80">
        <v>8</v>
      </c>
      <c r="F98" s="80">
        <v>8</v>
      </c>
      <c r="G98" s="84" t="s">
        <v>336</v>
      </c>
      <c r="H98" s="110" t="s">
        <v>37</v>
      </c>
      <c r="I98" s="157">
        <v>16</v>
      </c>
      <c r="J98" s="115">
        <f t="shared" si="15"/>
        <v>13.061224489795919</v>
      </c>
      <c r="K98" s="157">
        <v>70.97</v>
      </c>
      <c r="L98" s="216">
        <f t="shared" si="16"/>
        <v>16.874735803860787</v>
      </c>
      <c r="M98" s="160">
        <v>0</v>
      </c>
      <c r="N98" s="216">
        <f t="shared" si="17"/>
        <v>0</v>
      </c>
      <c r="O98" s="226">
        <f t="shared" si="18"/>
        <v>16.874735803860787</v>
      </c>
      <c r="P98" s="227">
        <f t="shared" si="19"/>
        <v>29.935960293656706</v>
      </c>
      <c r="Q98" s="81" t="s">
        <v>828</v>
      </c>
    </row>
    <row r="99" spans="1:17" x14ac:dyDescent="0.25">
      <c r="A99" s="217" t="s">
        <v>665</v>
      </c>
      <c r="B99" s="82" t="s">
        <v>573</v>
      </c>
      <c r="C99" s="80" t="s">
        <v>60</v>
      </c>
      <c r="D99" s="80" t="s">
        <v>574</v>
      </c>
      <c r="E99" s="80">
        <v>7</v>
      </c>
      <c r="F99" s="80">
        <v>7</v>
      </c>
      <c r="G99" s="80" t="s">
        <v>479</v>
      </c>
      <c r="H99" s="110" t="s">
        <v>37</v>
      </c>
      <c r="I99" s="160">
        <v>12</v>
      </c>
      <c r="J99" s="115">
        <f t="shared" si="15"/>
        <v>9.795918367346939</v>
      </c>
      <c r="K99" s="163">
        <v>59.8</v>
      </c>
      <c r="L99" s="216">
        <f t="shared" si="16"/>
        <v>20.026755852842811</v>
      </c>
      <c r="M99" s="160">
        <v>0</v>
      </c>
      <c r="N99" s="216">
        <f t="shared" si="17"/>
        <v>0</v>
      </c>
      <c r="O99" s="226">
        <f t="shared" si="18"/>
        <v>20.026755852842811</v>
      </c>
      <c r="P99" s="227">
        <f t="shared" si="19"/>
        <v>29.82267422018975</v>
      </c>
      <c r="Q99" s="81" t="s">
        <v>828</v>
      </c>
    </row>
    <row r="100" spans="1:17" x14ac:dyDescent="0.25">
      <c r="A100" s="217" t="s">
        <v>666</v>
      </c>
      <c r="B100" s="185" t="s">
        <v>443</v>
      </c>
      <c r="C100" s="185" t="s">
        <v>62</v>
      </c>
      <c r="D100" s="185" t="s">
        <v>42</v>
      </c>
      <c r="E100" s="186">
        <v>7</v>
      </c>
      <c r="F100" s="186">
        <v>7</v>
      </c>
      <c r="G100" s="185" t="s">
        <v>142</v>
      </c>
      <c r="H100" s="110" t="s">
        <v>37</v>
      </c>
      <c r="I100" s="157">
        <v>13</v>
      </c>
      <c r="J100" s="115">
        <f t="shared" si="15"/>
        <v>10.612244897959183</v>
      </c>
      <c r="K100" s="160">
        <v>63.97</v>
      </c>
      <c r="L100" s="216">
        <f t="shared" si="16"/>
        <v>18.721275597936536</v>
      </c>
      <c r="M100" s="160">
        <v>0</v>
      </c>
      <c r="N100" s="216">
        <f t="shared" si="17"/>
        <v>0</v>
      </c>
      <c r="O100" s="226">
        <f t="shared" si="18"/>
        <v>18.721275597936536</v>
      </c>
      <c r="P100" s="227">
        <f t="shared" si="19"/>
        <v>29.333520495895719</v>
      </c>
      <c r="Q100" s="81" t="s">
        <v>828</v>
      </c>
    </row>
    <row r="101" spans="1:17" x14ac:dyDescent="0.25">
      <c r="A101" s="217" t="s">
        <v>667</v>
      </c>
      <c r="B101" s="185" t="s">
        <v>444</v>
      </c>
      <c r="C101" s="185" t="s">
        <v>46</v>
      </c>
      <c r="D101" s="185" t="s">
        <v>41</v>
      </c>
      <c r="E101" s="186">
        <v>8</v>
      </c>
      <c r="F101" s="186">
        <v>8</v>
      </c>
      <c r="G101" s="185" t="s">
        <v>142</v>
      </c>
      <c r="H101" s="110" t="s">
        <v>37</v>
      </c>
      <c r="I101" s="157">
        <v>13.5</v>
      </c>
      <c r="J101" s="115">
        <f t="shared" si="15"/>
        <v>11.020408163265307</v>
      </c>
      <c r="K101" s="163">
        <v>73.5</v>
      </c>
      <c r="L101" s="216">
        <f t="shared" si="16"/>
        <v>16.293877551020412</v>
      </c>
      <c r="M101" s="160">
        <v>0</v>
      </c>
      <c r="N101" s="216">
        <f t="shared" si="17"/>
        <v>0</v>
      </c>
      <c r="O101" s="226">
        <f t="shared" si="18"/>
        <v>16.293877551020412</v>
      </c>
      <c r="P101" s="227">
        <f t="shared" si="19"/>
        <v>27.314285714285717</v>
      </c>
      <c r="Q101" s="81" t="s">
        <v>828</v>
      </c>
    </row>
    <row r="102" spans="1:17" x14ac:dyDescent="0.25">
      <c r="A102" s="217" t="s">
        <v>668</v>
      </c>
      <c r="B102" s="82" t="s">
        <v>362</v>
      </c>
      <c r="C102" s="91" t="s">
        <v>363</v>
      </c>
      <c r="D102" s="92" t="s">
        <v>364</v>
      </c>
      <c r="E102" s="83">
        <v>8</v>
      </c>
      <c r="F102" s="83">
        <v>8</v>
      </c>
      <c r="G102" s="82" t="s">
        <v>360</v>
      </c>
      <c r="H102" s="110" t="s">
        <v>37</v>
      </c>
      <c r="I102" s="157">
        <v>15.5</v>
      </c>
      <c r="J102" s="115">
        <f t="shared" si="15"/>
        <v>12.653061224489797</v>
      </c>
      <c r="K102" s="157">
        <v>86.12</v>
      </c>
      <c r="L102" s="216">
        <f t="shared" si="16"/>
        <v>13.906177426846261</v>
      </c>
      <c r="M102" s="160">
        <v>0</v>
      </c>
      <c r="N102" s="216">
        <f t="shared" si="17"/>
        <v>0</v>
      </c>
      <c r="O102" s="226">
        <f t="shared" si="18"/>
        <v>13.906177426846261</v>
      </c>
      <c r="P102" s="227">
        <f t="shared" si="19"/>
        <v>26.559238651336059</v>
      </c>
      <c r="Q102" s="81" t="s">
        <v>828</v>
      </c>
    </row>
    <row r="103" spans="1:17" x14ac:dyDescent="0.25">
      <c r="A103" s="217" t="s">
        <v>669</v>
      </c>
      <c r="B103" s="84" t="s">
        <v>263</v>
      </c>
      <c r="C103" s="84" t="s">
        <v>47</v>
      </c>
      <c r="D103" s="84" t="s">
        <v>50</v>
      </c>
      <c r="E103" s="84" t="s">
        <v>264</v>
      </c>
      <c r="F103" s="84">
        <v>8</v>
      </c>
      <c r="G103" s="80" t="s">
        <v>261</v>
      </c>
      <c r="H103" s="110" t="s">
        <v>37</v>
      </c>
      <c r="I103" s="157">
        <v>3.5</v>
      </c>
      <c r="J103" s="115">
        <f t="shared" si="15"/>
        <v>2.8571428571428572</v>
      </c>
      <c r="K103" s="160">
        <v>51.36</v>
      </c>
      <c r="L103" s="216">
        <f t="shared" si="16"/>
        <v>23.317757009345797</v>
      </c>
      <c r="M103" s="160">
        <v>0</v>
      </c>
      <c r="N103" s="216">
        <f t="shared" si="17"/>
        <v>0</v>
      </c>
      <c r="O103" s="226">
        <f t="shared" si="18"/>
        <v>23.317757009345797</v>
      </c>
      <c r="P103" s="227">
        <f t="shared" si="19"/>
        <v>26.174899866488655</v>
      </c>
      <c r="Q103" s="81" t="s">
        <v>828</v>
      </c>
    </row>
    <row r="104" spans="1:17" x14ac:dyDescent="0.25">
      <c r="A104" s="217" t="s">
        <v>670</v>
      </c>
      <c r="B104" s="84" t="s">
        <v>151</v>
      </c>
      <c r="C104" s="84" t="s">
        <v>53</v>
      </c>
      <c r="D104" s="84" t="s">
        <v>41</v>
      </c>
      <c r="E104" s="84">
        <v>7</v>
      </c>
      <c r="F104" s="84">
        <v>7</v>
      </c>
      <c r="G104" s="84" t="s">
        <v>211</v>
      </c>
      <c r="H104" s="110" t="s">
        <v>37</v>
      </c>
      <c r="I104" s="157">
        <v>20.5</v>
      </c>
      <c r="J104" s="115">
        <f t="shared" si="15"/>
        <v>16.73469387755102</v>
      </c>
      <c r="K104" s="160">
        <v>0</v>
      </c>
      <c r="L104" s="216">
        <v>0</v>
      </c>
      <c r="M104" s="160">
        <v>0</v>
      </c>
      <c r="N104" s="216">
        <f t="shared" si="17"/>
        <v>0</v>
      </c>
      <c r="O104" s="226">
        <f t="shared" si="18"/>
        <v>0</v>
      </c>
      <c r="P104" s="227">
        <f t="shared" si="19"/>
        <v>16.73469387755102</v>
      </c>
      <c r="Q104" s="81" t="s">
        <v>828</v>
      </c>
    </row>
    <row r="105" spans="1:17" x14ac:dyDescent="0.25">
      <c r="A105" s="217" t="s">
        <v>671</v>
      </c>
      <c r="B105" s="84" t="s">
        <v>231</v>
      </c>
      <c r="C105" s="84" t="s">
        <v>44</v>
      </c>
      <c r="D105" s="84" t="s">
        <v>41</v>
      </c>
      <c r="E105" s="84">
        <v>7</v>
      </c>
      <c r="F105" s="84">
        <v>7</v>
      </c>
      <c r="G105" s="84" t="s">
        <v>211</v>
      </c>
      <c r="H105" s="110" t="s">
        <v>37</v>
      </c>
      <c r="I105" s="157">
        <v>16.5</v>
      </c>
      <c r="J105" s="115">
        <f t="shared" si="15"/>
        <v>13.469387755102041</v>
      </c>
      <c r="K105" s="160">
        <v>0</v>
      </c>
      <c r="L105" s="216">
        <v>0</v>
      </c>
      <c r="M105" s="160">
        <v>0</v>
      </c>
      <c r="N105" s="216">
        <f t="shared" si="17"/>
        <v>0</v>
      </c>
      <c r="O105" s="226">
        <f t="shared" si="18"/>
        <v>0</v>
      </c>
      <c r="P105" s="227">
        <f t="shared" si="19"/>
        <v>13.469387755102041</v>
      </c>
      <c r="Q105" s="81" t="s">
        <v>828</v>
      </c>
    </row>
    <row r="106" spans="1:17" x14ac:dyDescent="0.25">
      <c r="A106" s="217" t="s">
        <v>672</v>
      </c>
      <c r="B106" s="84" t="s">
        <v>174</v>
      </c>
      <c r="C106" s="84" t="s">
        <v>175</v>
      </c>
      <c r="D106" s="84" t="s">
        <v>75</v>
      </c>
      <c r="E106" s="80">
        <v>7</v>
      </c>
      <c r="F106" s="80">
        <v>7</v>
      </c>
      <c r="G106" s="80" t="s">
        <v>160</v>
      </c>
      <c r="H106" s="110" t="s">
        <v>37</v>
      </c>
      <c r="I106" s="157">
        <v>16</v>
      </c>
      <c r="J106" s="115">
        <f t="shared" si="15"/>
        <v>13.061224489795919</v>
      </c>
      <c r="K106" s="160">
        <v>0</v>
      </c>
      <c r="L106" s="216">
        <v>0</v>
      </c>
      <c r="M106" s="160">
        <v>0</v>
      </c>
      <c r="N106" s="216">
        <f t="shared" si="17"/>
        <v>0</v>
      </c>
      <c r="O106" s="226">
        <f t="shared" si="18"/>
        <v>0</v>
      </c>
      <c r="P106" s="227">
        <f t="shared" si="19"/>
        <v>13.061224489795919</v>
      </c>
      <c r="Q106" s="81" t="s">
        <v>828</v>
      </c>
    </row>
    <row r="107" spans="1:17" x14ac:dyDescent="0.25">
      <c r="A107" s="217" t="s">
        <v>673</v>
      </c>
      <c r="B107" s="84" t="s">
        <v>232</v>
      </c>
      <c r="C107" s="84" t="s">
        <v>233</v>
      </c>
      <c r="D107" s="84" t="s">
        <v>69</v>
      </c>
      <c r="E107" s="84">
        <v>7</v>
      </c>
      <c r="F107" s="84">
        <v>7</v>
      </c>
      <c r="G107" s="84" t="s">
        <v>211</v>
      </c>
      <c r="H107" s="110" t="s">
        <v>37</v>
      </c>
      <c r="I107" s="157">
        <v>15.5</v>
      </c>
      <c r="J107" s="115">
        <f t="shared" si="15"/>
        <v>12.653061224489797</v>
      </c>
      <c r="K107" s="160">
        <v>0</v>
      </c>
      <c r="L107" s="216">
        <v>0</v>
      </c>
      <c r="M107" s="160">
        <v>0</v>
      </c>
      <c r="N107" s="216">
        <f t="shared" si="17"/>
        <v>0</v>
      </c>
      <c r="O107" s="226">
        <f t="shared" si="18"/>
        <v>0</v>
      </c>
      <c r="P107" s="227">
        <f t="shared" si="19"/>
        <v>12.653061224489797</v>
      </c>
      <c r="Q107" s="81" t="s">
        <v>828</v>
      </c>
    </row>
    <row r="108" spans="1:17" x14ac:dyDescent="0.25">
      <c r="A108" s="217" t="s">
        <v>674</v>
      </c>
      <c r="B108" s="80" t="s">
        <v>580</v>
      </c>
      <c r="C108" s="80" t="s">
        <v>572</v>
      </c>
      <c r="D108" s="82" t="s">
        <v>45</v>
      </c>
      <c r="E108" s="80">
        <v>7</v>
      </c>
      <c r="F108" s="80">
        <v>7</v>
      </c>
      <c r="G108" s="84" t="s">
        <v>581</v>
      </c>
      <c r="H108" s="110" t="s">
        <v>37</v>
      </c>
      <c r="I108" s="160">
        <v>15</v>
      </c>
      <c r="J108" s="115">
        <f t="shared" si="15"/>
        <v>12.244897959183673</v>
      </c>
      <c r="K108" s="163">
        <v>0</v>
      </c>
      <c r="L108" s="216">
        <v>0</v>
      </c>
      <c r="M108" s="160">
        <v>0</v>
      </c>
      <c r="N108" s="216">
        <f t="shared" si="17"/>
        <v>0</v>
      </c>
      <c r="O108" s="226">
        <f t="shared" si="18"/>
        <v>0</v>
      </c>
      <c r="P108" s="227">
        <f t="shared" si="19"/>
        <v>12.244897959183673</v>
      </c>
      <c r="Q108" s="81" t="s">
        <v>828</v>
      </c>
    </row>
    <row r="109" spans="1:17" x14ac:dyDescent="0.25">
      <c r="A109" s="217" t="s">
        <v>675</v>
      </c>
      <c r="B109" s="201" t="s">
        <v>624</v>
      </c>
      <c r="C109" s="201" t="s">
        <v>35</v>
      </c>
      <c r="D109" s="201" t="s">
        <v>59</v>
      </c>
      <c r="E109" s="181">
        <v>7</v>
      </c>
      <c r="F109" s="181">
        <v>7</v>
      </c>
      <c r="G109" s="178" t="s">
        <v>515</v>
      </c>
      <c r="H109" s="110" t="s">
        <v>37</v>
      </c>
      <c r="I109" s="157">
        <v>14</v>
      </c>
      <c r="J109" s="115">
        <f t="shared" si="15"/>
        <v>11.428571428571429</v>
      </c>
      <c r="K109" s="160">
        <v>0</v>
      </c>
      <c r="L109" s="216">
        <v>0</v>
      </c>
      <c r="M109" s="160">
        <v>0</v>
      </c>
      <c r="N109" s="216">
        <f t="shared" si="17"/>
        <v>0</v>
      </c>
      <c r="O109" s="226">
        <f t="shared" si="18"/>
        <v>0</v>
      </c>
      <c r="P109" s="227">
        <f t="shared" si="19"/>
        <v>11.428571428571429</v>
      </c>
      <c r="Q109" s="81" t="s">
        <v>828</v>
      </c>
    </row>
    <row r="110" spans="1:17" x14ac:dyDescent="0.25">
      <c r="A110" s="217" t="s">
        <v>676</v>
      </c>
      <c r="B110" s="84" t="s">
        <v>176</v>
      </c>
      <c r="C110" s="84" t="s">
        <v>177</v>
      </c>
      <c r="D110" s="84" t="s">
        <v>137</v>
      </c>
      <c r="E110" s="80">
        <v>7</v>
      </c>
      <c r="F110" s="80">
        <v>7</v>
      </c>
      <c r="G110" s="80" t="s">
        <v>160</v>
      </c>
      <c r="H110" s="110" t="s">
        <v>37</v>
      </c>
      <c r="I110" s="157">
        <v>14</v>
      </c>
      <c r="J110" s="115">
        <f t="shared" si="15"/>
        <v>11.428571428571429</v>
      </c>
      <c r="K110" s="160">
        <v>0</v>
      </c>
      <c r="L110" s="216">
        <v>0</v>
      </c>
      <c r="M110" s="160">
        <v>0</v>
      </c>
      <c r="N110" s="216">
        <f t="shared" si="17"/>
        <v>0</v>
      </c>
      <c r="O110" s="226">
        <f t="shared" si="18"/>
        <v>0</v>
      </c>
      <c r="P110" s="227">
        <f t="shared" si="19"/>
        <v>11.428571428571429</v>
      </c>
      <c r="Q110" s="81" t="s">
        <v>828</v>
      </c>
    </row>
    <row r="111" spans="1:17" x14ac:dyDescent="0.25">
      <c r="A111" s="217" t="s">
        <v>677</v>
      </c>
      <c r="B111" s="84" t="s">
        <v>178</v>
      </c>
      <c r="C111" s="84" t="s">
        <v>179</v>
      </c>
      <c r="D111" s="84" t="s">
        <v>67</v>
      </c>
      <c r="E111" s="80">
        <v>7</v>
      </c>
      <c r="F111" s="80">
        <v>7</v>
      </c>
      <c r="G111" s="80" t="s">
        <v>160</v>
      </c>
      <c r="H111" s="110" t="s">
        <v>37</v>
      </c>
      <c r="I111" s="187">
        <v>14</v>
      </c>
      <c r="J111" s="115">
        <f t="shared" si="15"/>
        <v>11.428571428571429</v>
      </c>
      <c r="K111" s="160">
        <v>0</v>
      </c>
      <c r="L111" s="216">
        <v>0</v>
      </c>
      <c r="M111" s="160">
        <v>0</v>
      </c>
      <c r="N111" s="216">
        <f t="shared" si="17"/>
        <v>0</v>
      </c>
      <c r="O111" s="226">
        <f t="shared" si="18"/>
        <v>0</v>
      </c>
      <c r="P111" s="227">
        <f t="shared" si="19"/>
        <v>11.428571428571429</v>
      </c>
      <c r="Q111" s="81" t="s">
        <v>828</v>
      </c>
    </row>
    <row r="112" spans="1:17" x14ac:dyDescent="0.25">
      <c r="A112" s="217" t="s">
        <v>678</v>
      </c>
      <c r="B112" s="82" t="s">
        <v>578</v>
      </c>
      <c r="C112" s="82" t="s">
        <v>579</v>
      </c>
      <c r="D112" s="82" t="s">
        <v>42</v>
      </c>
      <c r="E112" s="84">
        <v>8</v>
      </c>
      <c r="F112" s="84">
        <v>8</v>
      </c>
      <c r="G112" s="82" t="s">
        <v>479</v>
      </c>
      <c r="H112" s="110" t="s">
        <v>37</v>
      </c>
      <c r="I112" s="157">
        <v>12.5</v>
      </c>
      <c r="J112" s="115">
        <f t="shared" si="15"/>
        <v>10.204081632653061</v>
      </c>
      <c r="K112" s="160">
        <v>0</v>
      </c>
      <c r="L112" s="216">
        <v>0</v>
      </c>
      <c r="M112" s="160">
        <v>0</v>
      </c>
      <c r="N112" s="216">
        <f t="shared" si="17"/>
        <v>0</v>
      </c>
      <c r="O112" s="226">
        <f t="shared" si="18"/>
        <v>0</v>
      </c>
      <c r="P112" s="227">
        <f t="shared" si="19"/>
        <v>10.204081632653061</v>
      </c>
      <c r="Q112" s="81" t="s">
        <v>828</v>
      </c>
    </row>
    <row r="113" spans="1:17" x14ac:dyDescent="0.25">
      <c r="A113" s="217" t="s">
        <v>679</v>
      </c>
      <c r="B113" s="80" t="s">
        <v>265</v>
      </c>
      <c r="C113" s="80" t="s">
        <v>266</v>
      </c>
      <c r="D113" s="80" t="s">
        <v>75</v>
      </c>
      <c r="E113" s="80" t="s">
        <v>260</v>
      </c>
      <c r="F113" s="84">
        <v>8</v>
      </c>
      <c r="G113" s="84" t="s">
        <v>261</v>
      </c>
      <c r="H113" s="110" t="s">
        <v>37</v>
      </c>
      <c r="I113" s="157">
        <v>10</v>
      </c>
      <c r="J113" s="115">
        <f t="shared" ref="J113:J116" si="20">20*I113/24.5</f>
        <v>8.1632653061224492</v>
      </c>
      <c r="K113" s="160">
        <v>0</v>
      </c>
      <c r="L113" s="216">
        <v>0</v>
      </c>
      <c r="M113" s="160">
        <v>0</v>
      </c>
      <c r="N113" s="216">
        <f t="shared" ref="N113:N116" si="21">40*M113/9.5</f>
        <v>0</v>
      </c>
      <c r="O113" s="226">
        <f t="shared" ref="O113:O116" si="22">N113+L113</f>
        <v>0</v>
      </c>
      <c r="P113" s="227">
        <f t="shared" ref="P113:P116" si="23">O113+J113</f>
        <v>8.1632653061224492</v>
      </c>
      <c r="Q113" s="81" t="s">
        <v>828</v>
      </c>
    </row>
    <row r="114" spans="1:17" x14ac:dyDescent="0.25">
      <c r="A114" s="217" t="s">
        <v>680</v>
      </c>
      <c r="B114" s="84" t="s">
        <v>343</v>
      </c>
      <c r="C114" s="84" t="s">
        <v>53</v>
      </c>
      <c r="D114" s="84" t="s">
        <v>135</v>
      </c>
      <c r="E114" s="80">
        <v>8</v>
      </c>
      <c r="F114" s="80">
        <v>8</v>
      </c>
      <c r="G114" s="84" t="s">
        <v>336</v>
      </c>
      <c r="H114" s="110" t="s">
        <v>37</v>
      </c>
      <c r="I114" s="157">
        <v>10</v>
      </c>
      <c r="J114" s="115">
        <f t="shared" si="20"/>
        <v>8.1632653061224492</v>
      </c>
      <c r="K114" s="160">
        <v>0</v>
      </c>
      <c r="L114" s="216">
        <v>0</v>
      </c>
      <c r="M114" s="160">
        <v>0</v>
      </c>
      <c r="N114" s="216">
        <f t="shared" si="21"/>
        <v>0</v>
      </c>
      <c r="O114" s="226">
        <f t="shared" si="22"/>
        <v>0</v>
      </c>
      <c r="P114" s="227">
        <f t="shared" si="23"/>
        <v>8.1632653061224492</v>
      </c>
      <c r="Q114" s="81" t="s">
        <v>828</v>
      </c>
    </row>
    <row r="115" spans="1:17" x14ac:dyDescent="0.25">
      <c r="A115" s="217" t="s">
        <v>681</v>
      </c>
      <c r="B115" s="82" t="s">
        <v>597</v>
      </c>
      <c r="C115" s="82" t="s">
        <v>598</v>
      </c>
      <c r="D115" s="82" t="s">
        <v>599</v>
      </c>
      <c r="E115" s="84">
        <v>8</v>
      </c>
      <c r="F115" s="84">
        <v>8</v>
      </c>
      <c r="G115" s="82" t="s">
        <v>479</v>
      </c>
      <c r="H115" s="110" t="s">
        <v>37</v>
      </c>
      <c r="I115" s="160">
        <v>7.5</v>
      </c>
      <c r="J115" s="115">
        <f t="shared" si="20"/>
        <v>6.1224489795918364</v>
      </c>
      <c r="K115" s="160">
        <v>0</v>
      </c>
      <c r="L115" s="216">
        <v>0</v>
      </c>
      <c r="M115" s="160">
        <v>0</v>
      </c>
      <c r="N115" s="216">
        <f t="shared" si="21"/>
        <v>0</v>
      </c>
      <c r="O115" s="226">
        <f t="shared" si="22"/>
        <v>0</v>
      </c>
      <c r="P115" s="227">
        <f t="shared" si="23"/>
        <v>6.1224489795918364</v>
      </c>
      <c r="Q115" s="81" t="s">
        <v>828</v>
      </c>
    </row>
    <row r="116" spans="1:17" x14ac:dyDescent="0.25">
      <c r="A116" s="217" t="s">
        <v>682</v>
      </c>
      <c r="B116" s="84" t="s">
        <v>601</v>
      </c>
      <c r="C116" s="84" t="s">
        <v>51</v>
      </c>
      <c r="D116" s="84" t="s">
        <v>73</v>
      </c>
      <c r="E116" s="84" t="s">
        <v>502</v>
      </c>
      <c r="F116" s="84">
        <v>7</v>
      </c>
      <c r="G116" s="84" t="s">
        <v>493</v>
      </c>
      <c r="H116" s="110" t="s">
        <v>37</v>
      </c>
      <c r="I116" s="160">
        <v>5</v>
      </c>
      <c r="J116" s="115">
        <f t="shared" si="20"/>
        <v>4.0816326530612246</v>
      </c>
      <c r="K116" s="160">
        <v>0</v>
      </c>
      <c r="L116" s="216">
        <v>0</v>
      </c>
      <c r="M116" s="157">
        <v>0</v>
      </c>
      <c r="N116" s="216">
        <f t="shared" si="21"/>
        <v>0</v>
      </c>
      <c r="O116" s="226">
        <f t="shared" si="22"/>
        <v>0</v>
      </c>
      <c r="P116" s="227">
        <f t="shared" si="23"/>
        <v>4.0816326530612246</v>
      </c>
      <c r="Q116" s="81" t="s">
        <v>828</v>
      </c>
    </row>
    <row r="117" spans="1:17" ht="15.75" x14ac:dyDescent="0.25">
      <c r="A117" s="275"/>
      <c r="B117" s="275" t="s">
        <v>834</v>
      </c>
      <c r="C117" s="275"/>
      <c r="D117" s="275"/>
      <c r="E117" s="275"/>
      <c r="F117" s="275"/>
      <c r="G117" s="275"/>
      <c r="H117" s="275"/>
      <c r="I117" s="275"/>
      <c r="J117" s="275"/>
      <c r="K117" s="275"/>
      <c r="L117" s="274"/>
      <c r="M117" s="274"/>
      <c r="N117" s="274"/>
      <c r="O117" s="274"/>
      <c r="P117" s="274"/>
      <c r="Q117" s="285"/>
    </row>
    <row r="118" spans="1:17" ht="15.75" x14ac:dyDescent="0.25">
      <c r="A118" s="275"/>
      <c r="B118" s="276" t="s">
        <v>835</v>
      </c>
      <c r="C118" s="275"/>
      <c r="D118" s="275"/>
      <c r="E118" s="275"/>
      <c r="F118" s="275"/>
      <c r="G118" s="275"/>
      <c r="H118" s="275"/>
      <c r="I118" s="275"/>
      <c r="J118" s="275"/>
      <c r="K118" s="275"/>
      <c r="L118" s="274"/>
      <c r="M118" s="274"/>
      <c r="N118" s="274"/>
      <c r="O118" s="274"/>
      <c r="P118" s="274"/>
      <c r="Q118" s="285"/>
    </row>
    <row r="119" spans="1:17" ht="15.75" x14ac:dyDescent="0.25">
      <c r="A119" s="275"/>
      <c r="B119" s="275" t="s">
        <v>836</v>
      </c>
      <c r="C119" s="275"/>
      <c r="D119" s="275"/>
      <c r="E119" s="275"/>
      <c r="F119" s="275"/>
      <c r="G119" s="275"/>
      <c r="H119" s="275"/>
      <c r="I119" s="275"/>
      <c r="J119" s="275"/>
      <c r="K119" s="275"/>
      <c r="L119" s="274"/>
      <c r="M119" s="274"/>
      <c r="N119" s="274"/>
      <c r="O119" s="274"/>
      <c r="P119" s="274"/>
      <c r="Q119" s="285"/>
    </row>
    <row r="120" spans="1:17" ht="15.75" x14ac:dyDescent="0.25">
      <c r="A120" s="275"/>
      <c r="B120" s="276" t="s">
        <v>837</v>
      </c>
      <c r="C120" s="275"/>
      <c r="D120" s="275"/>
      <c r="E120" s="275"/>
      <c r="F120" s="274"/>
      <c r="G120" s="275"/>
      <c r="H120" s="275"/>
      <c r="I120" s="275"/>
      <c r="J120" s="275"/>
      <c r="K120" s="275"/>
      <c r="L120" s="274"/>
      <c r="M120" s="274"/>
      <c r="N120" s="274"/>
      <c r="O120" s="274"/>
      <c r="P120" s="274"/>
      <c r="Q120" s="285"/>
    </row>
    <row r="121" spans="1:17" ht="15.75" x14ac:dyDescent="0.25">
      <c r="A121" s="275"/>
      <c r="B121" s="276" t="s">
        <v>838</v>
      </c>
      <c r="C121" s="275"/>
      <c r="D121" s="275"/>
      <c r="E121" s="275"/>
      <c r="F121" s="274"/>
      <c r="G121" s="275"/>
      <c r="H121" s="275"/>
      <c r="I121" s="275"/>
      <c r="J121" s="275"/>
      <c r="K121" s="275"/>
      <c r="L121" s="274"/>
      <c r="M121" s="274"/>
      <c r="N121" s="274"/>
      <c r="O121" s="274"/>
      <c r="P121" s="274"/>
      <c r="Q121" s="285"/>
    </row>
    <row r="122" spans="1:17" ht="15.75" x14ac:dyDescent="0.25">
      <c r="A122" s="275"/>
      <c r="B122" s="276" t="s">
        <v>839</v>
      </c>
      <c r="C122" s="275"/>
      <c r="D122" s="275"/>
      <c r="E122" s="275"/>
      <c r="F122" s="274"/>
      <c r="G122" s="275"/>
      <c r="H122" s="275"/>
      <c r="I122" s="275"/>
      <c r="J122" s="275"/>
      <c r="K122" s="275"/>
      <c r="L122" s="274"/>
      <c r="M122" s="274"/>
      <c r="N122" s="274"/>
      <c r="O122" s="274"/>
      <c r="P122" s="274"/>
      <c r="Q122" s="285"/>
    </row>
    <row r="123" spans="1:17" ht="15.75" x14ac:dyDescent="0.25">
      <c r="A123" s="275"/>
      <c r="B123" s="276"/>
      <c r="C123" s="275"/>
      <c r="D123" s="275"/>
      <c r="E123" s="275"/>
      <c r="F123" s="274"/>
      <c r="G123" s="275"/>
      <c r="H123" s="275"/>
      <c r="I123" s="275"/>
      <c r="J123" s="275"/>
      <c r="K123" s="275"/>
      <c r="L123" s="274"/>
      <c r="M123" s="274"/>
      <c r="N123" s="274"/>
      <c r="O123" s="274"/>
      <c r="P123" s="274"/>
      <c r="Q123" s="285"/>
    </row>
    <row r="124" spans="1:17" ht="15.75" x14ac:dyDescent="0.25">
      <c r="A124" s="275" t="s">
        <v>840</v>
      </c>
      <c r="B124" s="275"/>
      <c r="C124" s="275"/>
      <c r="D124" s="275"/>
      <c r="E124" s="275"/>
      <c r="F124" s="280"/>
      <c r="G124" s="280"/>
      <c r="H124" s="280"/>
      <c r="I124" s="280"/>
      <c r="J124" s="284" t="s">
        <v>841</v>
      </c>
      <c r="K124" s="284"/>
      <c r="L124" s="284"/>
      <c r="M124" s="274"/>
      <c r="N124" s="274"/>
      <c r="O124" s="274"/>
      <c r="P124" s="274"/>
      <c r="Q124" s="285"/>
    </row>
    <row r="125" spans="1:17" ht="15.75" x14ac:dyDescent="0.25">
      <c r="A125" s="275" t="s">
        <v>842</v>
      </c>
      <c r="B125" s="275"/>
      <c r="C125" s="274"/>
      <c r="D125" s="277"/>
      <c r="E125" s="277"/>
      <c r="F125" s="282"/>
      <c r="G125" s="282"/>
      <c r="H125" s="282"/>
      <c r="I125" s="289"/>
      <c r="J125" s="284" t="s">
        <v>846</v>
      </c>
      <c r="K125" s="284"/>
      <c r="L125" s="284"/>
      <c r="M125" s="274"/>
      <c r="N125" s="274"/>
      <c r="O125" s="274"/>
      <c r="P125" s="274"/>
      <c r="Q125" s="285"/>
    </row>
    <row r="126" spans="1:17" ht="15.75" x14ac:dyDescent="0.25">
      <c r="A126" s="275"/>
      <c r="B126" s="275"/>
      <c r="C126" s="274"/>
      <c r="D126" s="277"/>
      <c r="E126" s="277"/>
      <c r="F126" s="281"/>
      <c r="G126" s="278"/>
      <c r="H126" s="278"/>
      <c r="I126" s="283"/>
      <c r="J126" s="284" t="s">
        <v>847</v>
      </c>
      <c r="K126" s="284"/>
      <c r="L126" s="284"/>
      <c r="M126" s="274"/>
      <c r="N126" s="274"/>
      <c r="O126" s="274"/>
      <c r="P126" s="274"/>
      <c r="Q126" s="285"/>
    </row>
    <row r="127" spans="1:17" ht="15.75" x14ac:dyDescent="0.25">
      <c r="A127" s="275"/>
      <c r="B127" s="275"/>
      <c r="C127" s="274"/>
      <c r="D127" s="277"/>
      <c r="E127" s="277"/>
      <c r="F127" s="281"/>
      <c r="G127" s="278"/>
      <c r="H127" s="278"/>
      <c r="I127" s="283"/>
      <c r="J127" s="284" t="s">
        <v>848</v>
      </c>
      <c r="K127" s="284"/>
      <c r="L127" s="284"/>
      <c r="M127" s="274"/>
      <c r="N127" s="274"/>
      <c r="O127" s="274"/>
      <c r="P127" s="274"/>
      <c r="Q127" s="285"/>
    </row>
    <row r="128" spans="1:17" ht="15.75" x14ac:dyDescent="0.25">
      <c r="A128" s="275"/>
      <c r="B128" s="275"/>
      <c r="C128" s="274"/>
      <c r="D128" s="277"/>
      <c r="E128" s="277"/>
      <c r="F128" s="281"/>
      <c r="G128" s="278"/>
      <c r="H128" s="278"/>
      <c r="I128" s="283"/>
      <c r="J128" s="284" t="s">
        <v>849</v>
      </c>
      <c r="K128" s="284"/>
      <c r="L128" s="284"/>
      <c r="M128" s="274"/>
      <c r="N128" s="274"/>
      <c r="O128" s="274"/>
      <c r="P128" s="274"/>
      <c r="Q128" s="285"/>
    </row>
    <row r="129" spans="1:17" ht="15.75" x14ac:dyDescent="0.25">
      <c r="A129" s="275"/>
      <c r="B129" s="275"/>
      <c r="C129" s="274"/>
      <c r="D129" s="277"/>
      <c r="E129" s="277"/>
      <c r="F129" s="281"/>
      <c r="G129" s="278"/>
      <c r="H129" s="278"/>
      <c r="I129" s="283"/>
      <c r="J129" s="290" t="s">
        <v>850</v>
      </c>
      <c r="K129" s="290"/>
      <c r="L129" s="290"/>
      <c r="M129" s="274"/>
      <c r="N129" s="274"/>
      <c r="O129" s="274"/>
      <c r="P129" s="274"/>
      <c r="Q129" s="285"/>
    </row>
    <row r="130" spans="1:17" ht="18.75" x14ac:dyDescent="0.25">
      <c r="A130" s="279" t="s">
        <v>843</v>
      </c>
      <c r="B130" s="274"/>
      <c r="C130" s="274"/>
      <c r="D130" s="274"/>
      <c r="E130" s="274"/>
      <c r="F130" s="274"/>
      <c r="G130" s="274"/>
      <c r="H130" s="274"/>
      <c r="I130" s="274"/>
      <c r="J130" s="274"/>
      <c r="K130" s="274"/>
      <c r="L130" s="274"/>
      <c r="M130" s="274" t="s">
        <v>844</v>
      </c>
      <c r="N130" s="274"/>
      <c r="O130" s="274"/>
      <c r="P130" s="274"/>
      <c r="Q130" s="285"/>
    </row>
    <row r="131" spans="1:17" x14ac:dyDescent="0.25">
      <c r="A131" s="286" t="s">
        <v>845</v>
      </c>
      <c r="B131" s="287"/>
      <c r="C131" s="287"/>
      <c r="D131" s="287"/>
      <c r="E131" s="287"/>
      <c r="F131" s="287"/>
      <c r="G131" s="287"/>
      <c r="H131" s="287"/>
      <c r="I131" s="287"/>
      <c r="J131" s="287"/>
      <c r="K131" s="287"/>
      <c r="L131" s="287"/>
      <c r="M131" s="287"/>
      <c r="N131" s="287"/>
      <c r="O131" s="287"/>
      <c r="P131" s="287"/>
      <c r="Q131" s="288"/>
    </row>
    <row r="132" spans="1:17" x14ac:dyDescent="0.25">
      <c r="A132" s="98"/>
      <c r="B132" s="80"/>
      <c r="C132" s="80"/>
      <c r="D132" s="80"/>
      <c r="E132" s="80"/>
      <c r="F132" s="80"/>
      <c r="G132" s="84"/>
      <c r="H132" s="110"/>
      <c r="I132" s="160"/>
      <c r="J132" s="157"/>
      <c r="K132" s="163"/>
      <c r="L132" s="79"/>
      <c r="M132" s="79"/>
      <c r="N132" s="79"/>
      <c r="O132" s="79"/>
      <c r="P132" s="160"/>
      <c r="Q132" s="143"/>
    </row>
    <row r="133" spans="1:17" x14ac:dyDescent="0.25">
      <c r="A133" s="98"/>
      <c r="B133" s="83"/>
      <c r="C133" s="83"/>
      <c r="D133" s="83"/>
      <c r="E133" s="84"/>
      <c r="F133" s="84"/>
      <c r="G133" s="84"/>
      <c r="H133" s="110"/>
      <c r="I133" s="157"/>
      <c r="J133" s="160"/>
      <c r="K133" s="160"/>
      <c r="L133" s="80"/>
      <c r="M133" s="80"/>
      <c r="N133" s="80"/>
      <c r="O133" s="80"/>
      <c r="P133" s="160"/>
      <c r="Q133" s="86"/>
    </row>
    <row r="134" spans="1:17" x14ac:dyDescent="0.25">
      <c r="A134" s="98"/>
      <c r="B134" s="80"/>
      <c r="C134" s="80"/>
      <c r="D134" s="80"/>
      <c r="E134" s="80"/>
      <c r="F134" s="80"/>
      <c r="G134" s="83"/>
      <c r="H134" s="110"/>
      <c r="I134" s="157"/>
      <c r="J134" s="160"/>
      <c r="K134" s="160"/>
      <c r="L134" s="80"/>
      <c r="M134" s="80"/>
      <c r="N134" s="80"/>
      <c r="O134" s="80"/>
      <c r="P134" s="160"/>
      <c r="Q134" s="86"/>
    </row>
    <row r="135" spans="1:17" x14ac:dyDescent="0.25">
      <c r="A135" s="98"/>
      <c r="B135" s="80"/>
      <c r="C135" s="80"/>
      <c r="D135" s="80"/>
      <c r="E135" s="80"/>
      <c r="F135" s="80"/>
      <c r="G135" s="83"/>
      <c r="H135" s="110"/>
      <c r="I135" s="157"/>
      <c r="J135" s="160"/>
      <c r="K135" s="160"/>
      <c r="L135" s="80"/>
      <c r="M135" s="80"/>
      <c r="N135" s="80"/>
      <c r="O135" s="80"/>
      <c r="P135" s="160"/>
      <c r="Q135" s="86"/>
    </row>
    <row r="136" spans="1:17" x14ac:dyDescent="0.25">
      <c r="A136" s="98"/>
      <c r="B136" s="80"/>
      <c r="C136" s="80"/>
      <c r="D136" s="80"/>
      <c r="E136" s="80"/>
      <c r="F136" s="80"/>
      <c r="G136" s="83"/>
      <c r="H136" s="110"/>
      <c r="I136" s="157"/>
      <c r="J136" s="160"/>
      <c r="K136" s="160"/>
      <c r="L136" s="80"/>
      <c r="M136" s="80"/>
      <c r="N136" s="80"/>
      <c r="O136" s="80"/>
      <c r="P136" s="160"/>
      <c r="Q136" s="86"/>
    </row>
    <row r="137" spans="1:17" x14ac:dyDescent="0.25">
      <c r="A137" s="98"/>
      <c r="B137" s="84"/>
      <c r="C137" s="84"/>
      <c r="D137" s="89"/>
      <c r="E137" s="80"/>
      <c r="F137" s="80"/>
      <c r="G137" s="94"/>
      <c r="H137" s="110"/>
      <c r="I137" s="157"/>
      <c r="J137" s="157"/>
      <c r="K137" s="157"/>
      <c r="L137" s="82"/>
      <c r="M137" s="82"/>
      <c r="N137" s="82"/>
      <c r="O137" s="82"/>
      <c r="P137" s="160"/>
      <c r="Q137" s="86"/>
    </row>
    <row r="138" spans="1:17" x14ac:dyDescent="0.25">
      <c r="A138" s="98"/>
      <c r="B138" s="90"/>
      <c r="C138" s="89"/>
      <c r="D138" s="89"/>
      <c r="E138" s="80"/>
      <c r="F138" s="80"/>
      <c r="G138" s="94"/>
      <c r="H138" s="110"/>
      <c r="I138" s="157"/>
      <c r="J138" s="157"/>
      <c r="K138" s="157"/>
      <c r="L138" s="82"/>
      <c r="M138" s="82"/>
      <c r="N138" s="82"/>
      <c r="O138" s="82"/>
      <c r="P138" s="160"/>
      <c r="Q138" s="86"/>
    </row>
    <row r="139" spans="1:17" x14ac:dyDescent="0.25">
      <c r="A139" s="98"/>
      <c r="B139" s="137"/>
      <c r="C139" s="112"/>
      <c r="D139" s="112"/>
      <c r="E139" s="95"/>
      <c r="F139" s="95"/>
      <c r="G139" s="95"/>
      <c r="H139" s="110"/>
      <c r="I139" s="157"/>
      <c r="J139" s="160"/>
      <c r="K139" s="160"/>
      <c r="L139" s="80"/>
      <c r="M139" s="80"/>
      <c r="N139" s="80"/>
      <c r="O139" s="82"/>
      <c r="P139" s="157"/>
      <c r="Q139" s="86"/>
    </row>
    <row r="140" spans="1:17" x14ac:dyDescent="0.25">
      <c r="A140" s="98"/>
      <c r="B140" s="137"/>
      <c r="C140" s="112"/>
      <c r="D140" s="112"/>
      <c r="E140" s="80"/>
      <c r="F140" s="80"/>
      <c r="G140" s="80"/>
      <c r="H140" s="110"/>
      <c r="I140" s="160"/>
      <c r="J140" s="164"/>
      <c r="K140" s="163"/>
      <c r="L140" s="79"/>
      <c r="M140" s="79"/>
      <c r="N140" s="79"/>
      <c r="O140" s="79"/>
      <c r="P140" s="158"/>
      <c r="Q140" s="144"/>
    </row>
    <row r="141" spans="1:17" x14ac:dyDescent="0.25">
      <c r="A141" s="98"/>
      <c r="B141" s="137"/>
      <c r="C141" s="112"/>
      <c r="D141" s="112"/>
      <c r="E141" s="80"/>
      <c r="F141" s="80"/>
      <c r="G141" s="80"/>
      <c r="H141" s="110"/>
      <c r="I141" s="160"/>
      <c r="J141" s="164"/>
      <c r="K141" s="163"/>
      <c r="L141" s="79"/>
      <c r="M141" s="79"/>
      <c r="N141" s="79"/>
      <c r="O141" s="79"/>
      <c r="P141" s="158"/>
      <c r="Q141" s="144"/>
    </row>
    <row r="142" spans="1:17" x14ac:dyDescent="0.25">
      <c r="A142" s="98"/>
      <c r="B142" s="137"/>
      <c r="C142" s="112"/>
      <c r="D142" s="112"/>
      <c r="E142" s="80"/>
      <c r="F142" s="80"/>
      <c r="G142" s="80"/>
      <c r="H142" s="110"/>
      <c r="I142" s="160"/>
      <c r="J142" s="164"/>
      <c r="K142" s="163"/>
      <c r="L142" s="79"/>
      <c r="M142" s="79"/>
      <c r="N142" s="79"/>
      <c r="O142" s="79"/>
      <c r="P142" s="158"/>
      <c r="Q142" s="144"/>
    </row>
    <row r="143" spans="1:17" x14ac:dyDescent="0.25">
      <c r="A143" s="98"/>
      <c r="B143" s="79"/>
      <c r="C143" s="79"/>
      <c r="D143" s="79"/>
      <c r="E143" s="80"/>
      <c r="F143" s="80"/>
      <c r="G143" s="80"/>
      <c r="H143" s="110"/>
      <c r="I143" s="160"/>
      <c r="J143" s="164"/>
      <c r="K143" s="163"/>
      <c r="L143" s="79"/>
      <c r="M143" s="79"/>
      <c r="N143" s="79"/>
      <c r="O143" s="79"/>
      <c r="P143" s="158"/>
      <c r="Q143" s="144"/>
    </row>
    <row r="144" spans="1:17" x14ac:dyDescent="0.25">
      <c r="A144" s="98"/>
      <c r="B144" s="137"/>
      <c r="C144" s="112"/>
      <c r="D144" s="112"/>
      <c r="E144" s="80"/>
      <c r="F144" s="80"/>
      <c r="G144" s="80"/>
      <c r="H144" s="110"/>
      <c r="I144" s="160"/>
      <c r="J144" s="164"/>
      <c r="K144" s="163"/>
      <c r="L144" s="79"/>
      <c r="M144" s="79"/>
      <c r="N144" s="79"/>
      <c r="O144" s="79"/>
      <c r="P144" s="158"/>
      <c r="Q144" s="144"/>
    </row>
    <row r="145" spans="1:17" x14ac:dyDescent="0.25">
      <c r="A145" s="98"/>
      <c r="B145" s="79"/>
      <c r="C145" s="79"/>
      <c r="D145" s="79"/>
      <c r="E145" s="80"/>
      <c r="F145" s="80"/>
      <c r="G145" s="80"/>
      <c r="H145" s="110"/>
      <c r="I145" s="160"/>
      <c r="J145" s="164"/>
      <c r="K145" s="163"/>
      <c r="L145" s="79"/>
      <c r="M145" s="79"/>
      <c r="N145" s="79"/>
      <c r="O145" s="79"/>
      <c r="P145" s="158"/>
      <c r="Q145" s="144"/>
    </row>
    <row r="146" spans="1:17" x14ac:dyDescent="0.25">
      <c r="A146" s="98"/>
      <c r="B146" s="79"/>
      <c r="C146" s="79"/>
      <c r="D146" s="79"/>
      <c r="E146" s="80"/>
      <c r="F146" s="80"/>
      <c r="G146" s="80"/>
      <c r="H146" s="110"/>
      <c r="I146" s="160"/>
      <c r="J146" s="164"/>
      <c r="K146" s="163"/>
      <c r="L146" s="79"/>
      <c r="M146" s="79"/>
      <c r="N146" s="79"/>
      <c r="O146" s="79"/>
      <c r="P146" s="158"/>
      <c r="Q146" s="144"/>
    </row>
    <row r="147" spans="1:17" x14ac:dyDescent="0.25">
      <c r="A147" s="98"/>
      <c r="B147" s="84"/>
      <c r="C147" s="82"/>
      <c r="D147" s="84"/>
      <c r="E147" s="80"/>
      <c r="F147" s="80"/>
      <c r="G147" s="80"/>
      <c r="H147" s="110"/>
      <c r="I147" s="157"/>
      <c r="J147" s="164"/>
      <c r="K147" s="163"/>
      <c r="L147" s="79"/>
      <c r="M147" s="79"/>
      <c r="N147" s="79"/>
      <c r="O147" s="79"/>
      <c r="P147" s="163"/>
      <c r="Q147" s="85"/>
    </row>
    <row r="148" spans="1:17" x14ac:dyDescent="0.25">
      <c r="A148" s="98"/>
      <c r="B148" s="83"/>
      <c r="C148" s="83"/>
      <c r="D148" s="83"/>
      <c r="E148" s="84"/>
      <c r="F148" s="84"/>
      <c r="G148" s="84"/>
      <c r="H148" s="110"/>
      <c r="I148" s="157"/>
      <c r="J148" s="160"/>
      <c r="K148" s="160"/>
      <c r="L148" s="80"/>
      <c r="M148" s="80"/>
      <c r="N148" s="80"/>
      <c r="O148" s="80"/>
      <c r="P148" s="160"/>
      <c r="Q148" s="86"/>
    </row>
    <row r="149" spans="1:17" x14ac:dyDescent="0.25">
      <c r="A149" s="98"/>
      <c r="B149" s="83"/>
      <c r="C149" s="83"/>
      <c r="D149" s="83"/>
      <c r="E149" s="84"/>
      <c r="F149" s="84"/>
      <c r="G149" s="84"/>
      <c r="H149" s="110"/>
      <c r="I149" s="157"/>
      <c r="J149" s="160"/>
      <c r="K149" s="160"/>
      <c r="L149" s="80"/>
      <c r="M149" s="80"/>
      <c r="N149" s="80"/>
      <c r="O149" s="80"/>
      <c r="P149" s="160"/>
      <c r="Q149" s="86"/>
    </row>
    <row r="150" spans="1:17" x14ac:dyDescent="0.25">
      <c r="A150" s="98"/>
      <c r="B150" s="83"/>
      <c r="C150" s="83"/>
      <c r="D150" s="83"/>
      <c r="E150" s="84"/>
      <c r="F150" s="84"/>
      <c r="G150" s="84"/>
      <c r="H150" s="110"/>
      <c r="I150" s="157"/>
      <c r="J150" s="160"/>
      <c r="K150" s="160"/>
      <c r="L150" s="80"/>
      <c r="M150" s="80"/>
      <c r="N150" s="80"/>
      <c r="O150" s="80"/>
      <c r="P150" s="160"/>
      <c r="Q150" s="86"/>
    </row>
    <row r="151" spans="1:17" x14ac:dyDescent="0.25">
      <c r="A151" s="98"/>
      <c r="B151" s="80"/>
      <c r="C151" s="80"/>
      <c r="D151" s="80"/>
      <c r="E151" s="80"/>
      <c r="F151" s="80"/>
      <c r="G151" s="83"/>
      <c r="H151" s="110"/>
      <c r="I151" s="157"/>
      <c r="J151" s="160"/>
      <c r="K151" s="160"/>
      <c r="L151" s="80"/>
      <c r="M151" s="80"/>
      <c r="N151" s="80"/>
      <c r="O151" s="80"/>
      <c r="P151" s="160"/>
      <c r="Q151" s="86"/>
    </row>
    <row r="152" spans="1:17" x14ac:dyDescent="0.25">
      <c r="A152" s="98"/>
      <c r="B152" s="80"/>
      <c r="C152" s="80"/>
      <c r="D152" s="80"/>
      <c r="E152" s="80"/>
      <c r="F152" s="80"/>
      <c r="G152" s="83"/>
      <c r="H152" s="110"/>
      <c r="I152" s="157"/>
      <c r="J152" s="160"/>
      <c r="K152" s="111"/>
      <c r="L152" s="80"/>
      <c r="M152" s="80"/>
      <c r="N152" s="80"/>
      <c r="O152" s="80"/>
      <c r="P152" s="111"/>
      <c r="Q152" s="86"/>
    </row>
    <row r="153" spans="1:17" x14ac:dyDescent="0.25">
      <c r="A153" s="98"/>
      <c r="B153" s="80"/>
      <c r="C153" s="80"/>
      <c r="D153" s="80"/>
      <c r="E153" s="80"/>
      <c r="F153" s="80"/>
      <c r="G153" s="83"/>
      <c r="H153" s="110"/>
      <c r="I153" s="157"/>
      <c r="J153" s="160"/>
      <c r="K153" s="111"/>
      <c r="L153" s="80"/>
      <c r="M153" s="80"/>
      <c r="N153" s="80"/>
      <c r="O153" s="80"/>
      <c r="P153" s="111"/>
      <c r="Q153" s="86"/>
    </row>
    <row r="154" spans="1:17" x14ac:dyDescent="0.25">
      <c r="A154" s="98"/>
      <c r="B154" s="82"/>
      <c r="C154" s="80"/>
      <c r="D154" s="80"/>
      <c r="E154" s="80"/>
      <c r="F154" s="80"/>
      <c r="G154" s="80"/>
      <c r="H154" s="110"/>
      <c r="I154" s="157"/>
      <c r="J154" s="157"/>
      <c r="K154" s="107"/>
      <c r="L154" s="82"/>
      <c r="M154" s="82"/>
      <c r="N154" s="82"/>
      <c r="O154" s="82"/>
      <c r="P154" s="111"/>
      <c r="Q154" s="86"/>
    </row>
    <row r="155" spans="1:17" x14ac:dyDescent="0.25">
      <c r="A155" s="98"/>
      <c r="B155" s="80"/>
      <c r="C155" s="80"/>
      <c r="D155" s="80"/>
      <c r="E155" s="80"/>
      <c r="F155" s="80"/>
      <c r="G155" s="80"/>
      <c r="H155" s="110"/>
      <c r="I155" s="157"/>
      <c r="J155" s="157"/>
      <c r="K155" s="107"/>
      <c r="L155" s="82"/>
      <c r="M155" s="82"/>
      <c r="N155" s="82"/>
      <c r="O155" s="82"/>
      <c r="P155" s="111"/>
      <c r="Q155" s="86"/>
    </row>
    <row r="156" spans="1:17" x14ac:dyDescent="0.25">
      <c r="A156" s="98"/>
      <c r="B156" s="80"/>
      <c r="C156" s="80"/>
      <c r="D156" s="80"/>
      <c r="E156" s="84"/>
      <c r="F156" s="84"/>
      <c r="G156" s="84"/>
      <c r="H156" s="110"/>
      <c r="I156" s="157"/>
      <c r="J156" s="157"/>
      <c r="K156" s="107"/>
      <c r="L156" s="82"/>
      <c r="M156" s="82"/>
      <c r="N156" s="82"/>
      <c r="O156" s="82"/>
      <c r="P156" s="130"/>
      <c r="Q156" s="86"/>
    </row>
    <row r="157" spans="1:17" x14ac:dyDescent="0.25">
      <c r="A157" s="98"/>
      <c r="B157" s="92"/>
      <c r="C157" s="91"/>
      <c r="D157" s="92"/>
      <c r="E157" s="80"/>
      <c r="F157" s="80"/>
      <c r="G157" s="94"/>
      <c r="H157" s="110"/>
      <c r="I157" s="157"/>
      <c r="J157" s="157"/>
      <c r="K157" s="107"/>
      <c r="L157" s="82"/>
      <c r="M157" s="82"/>
      <c r="N157" s="82"/>
      <c r="O157" s="82"/>
      <c r="P157" s="111"/>
      <c r="Q157" s="86"/>
    </row>
    <row r="158" spans="1:17" x14ac:dyDescent="0.25">
      <c r="A158" s="98"/>
      <c r="B158" s="84"/>
      <c r="C158" s="84"/>
      <c r="D158" s="84"/>
      <c r="E158" s="80"/>
      <c r="F158" s="80"/>
      <c r="G158" s="94"/>
      <c r="H158" s="110"/>
      <c r="I158" s="157"/>
      <c r="J158" s="157"/>
      <c r="K158" s="107"/>
      <c r="L158" s="82"/>
      <c r="M158" s="82"/>
      <c r="N158" s="82"/>
      <c r="O158" s="82"/>
      <c r="P158" s="111"/>
      <c r="Q158" s="86"/>
    </row>
    <row r="159" spans="1:17" x14ac:dyDescent="0.25">
      <c r="A159" s="98"/>
      <c r="B159" s="84"/>
      <c r="C159" s="84"/>
      <c r="D159" s="84"/>
      <c r="E159" s="80"/>
      <c r="F159" s="80"/>
      <c r="G159" s="94"/>
      <c r="H159" s="110"/>
      <c r="I159" s="157"/>
      <c r="J159" s="157"/>
      <c r="K159" s="107"/>
      <c r="L159" s="82"/>
      <c r="M159" s="82"/>
      <c r="N159" s="82"/>
      <c r="O159" s="82"/>
      <c r="P159" s="111"/>
      <c r="Q159" s="86"/>
    </row>
    <row r="160" spans="1:17" x14ac:dyDescent="0.25">
      <c r="A160" s="98"/>
      <c r="B160" s="113"/>
      <c r="C160" s="113"/>
      <c r="D160" s="113"/>
      <c r="E160" s="113"/>
      <c r="F160" s="113"/>
      <c r="G160" s="84"/>
      <c r="H160" s="110"/>
      <c r="I160" s="160"/>
      <c r="J160" s="157"/>
      <c r="K160" s="130"/>
      <c r="L160" s="79"/>
      <c r="M160" s="79"/>
      <c r="N160" s="79"/>
      <c r="O160" s="79"/>
      <c r="P160" s="115"/>
      <c r="Q160" s="143"/>
    </row>
    <row r="161" spans="1:17" x14ac:dyDescent="0.25">
      <c r="A161" s="98"/>
      <c r="B161" s="89"/>
      <c r="C161" s="89"/>
      <c r="D161" s="89"/>
      <c r="E161" s="89"/>
      <c r="F161" s="89"/>
      <c r="G161" s="84"/>
      <c r="H161" s="110"/>
      <c r="I161" s="157"/>
      <c r="J161" s="160"/>
      <c r="K161" s="111"/>
      <c r="L161" s="80"/>
      <c r="M161" s="80"/>
      <c r="N161" s="80"/>
      <c r="O161" s="80"/>
      <c r="P161" s="115"/>
      <c r="Q161" s="86"/>
    </row>
    <row r="162" spans="1:17" x14ac:dyDescent="0.25">
      <c r="A162" s="98"/>
      <c r="B162" s="84"/>
      <c r="C162" s="84"/>
      <c r="D162" s="84"/>
      <c r="E162" s="89"/>
      <c r="F162" s="89"/>
      <c r="G162" s="84"/>
      <c r="H162" s="110"/>
      <c r="I162" s="157"/>
      <c r="J162" s="160"/>
      <c r="K162" s="111"/>
      <c r="L162" s="80"/>
      <c r="M162" s="80"/>
      <c r="N162" s="80"/>
      <c r="O162" s="80"/>
      <c r="P162" s="115"/>
      <c r="Q162" s="86"/>
    </row>
    <row r="163" spans="1:17" x14ac:dyDescent="0.25">
      <c r="A163" s="98"/>
      <c r="B163" s="80"/>
      <c r="C163" s="80"/>
      <c r="D163" s="80"/>
      <c r="E163" s="113"/>
      <c r="F163" s="113"/>
      <c r="G163" s="83"/>
      <c r="H163" s="110"/>
      <c r="I163" s="157"/>
      <c r="J163" s="160"/>
      <c r="K163" s="111"/>
      <c r="L163" s="80"/>
      <c r="M163" s="80"/>
      <c r="N163" s="80"/>
      <c r="O163" s="80"/>
      <c r="P163" s="115"/>
      <c r="Q163" s="86"/>
    </row>
    <row r="164" spans="1:17" x14ac:dyDescent="0.25">
      <c r="A164" s="98"/>
      <c r="B164" s="138"/>
      <c r="C164" s="113"/>
      <c r="D164" s="113"/>
      <c r="E164" s="113"/>
      <c r="F164" s="113"/>
      <c r="G164" s="80"/>
      <c r="H164" s="110"/>
      <c r="I164" s="157"/>
      <c r="J164" s="157"/>
      <c r="K164" s="107"/>
      <c r="L164" s="82"/>
      <c r="M164" s="82"/>
      <c r="N164" s="82"/>
      <c r="O164" s="82"/>
      <c r="P164" s="115"/>
      <c r="Q164" s="86"/>
    </row>
    <row r="165" spans="1:17" x14ac:dyDescent="0.25">
      <c r="A165" s="98"/>
      <c r="B165" s="138"/>
      <c r="C165" s="113"/>
      <c r="D165" s="113"/>
      <c r="E165" s="113"/>
      <c r="F165" s="113"/>
      <c r="G165" s="80"/>
      <c r="H165" s="110"/>
      <c r="I165" s="157"/>
      <c r="J165" s="157"/>
      <c r="K165" s="107"/>
      <c r="L165" s="82"/>
      <c r="M165" s="82"/>
      <c r="N165" s="82"/>
      <c r="O165" s="82"/>
      <c r="P165" s="115"/>
      <c r="Q165" s="86"/>
    </row>
    <row r="166" spans="1:17" x14ac:dyDescent="0.25">
      <c r="A166" s="98"/>
      <c r="B166" s="82"/>
      <c r="C166" s="82"/>
      <c r="D166" s="82"/>
      <c r="E166" s="112"/>
      <c r="F166" s="112"/>
      <c r="G166" s="82"/>
      <c r="H166" s="110"/>
      <c r="I166" s="157"/>
      <c r="J166" s="157"/>
      <c r="K166" s="107"/>
      <c r="L166" s="82"/>
      <c r="M166" s="82"/>
      <c r="N166" s="82"/>
      <c r="O166" s="82"/>
      <c r="P166" s="116"/>
      <c r="Q166" s="86"/>
    </row>
    <row r="167" spans="1:17" x14ac:dyDescent="0.25">
      <c r="A167" s="98"/>
      <c r="B167" s="112"/>
      <c r="C167" s="112"/>
      <c r="D167" s="112"/>
      <c r="E167" s="140"/>
      <c r="F167" s="140"/>
      <c r="G167" s="95"/>
      <c r="H167" s="110"/>
      <c r="I167" s="157"/>
      <c r="J167" s="160"/>
      <c r="K167" s="111"/>
      <c r="L167" s="80"/>
      <c r="M167" s="80"/>
      <c r="N167" s="80"/>
      <c r="O167" s="80"/>
      <c r="P167" s="115"/>
      <c r="Q167" s="86"/>
    </row>
    <row r="168" spans="1:17" x14ac:dyDescent="0.25">
      <c r="A168" s="98"/>
      <c r="B168" s="79"/>
      <c r="C168" s="79"/>
      <c r="D168" s="79"/>
      <c r="E168" s="140"/>
      <c r="F168" s="140"/>
      <c r="G168" s="95"/>
      <c r="H168" s="110"/>
      <c r="I168" s="157"/>
      <c r="J168" s="160"/>
      <c r="K168" s="111"/>
      <c r="L168" s="80"/>
      <c r="M168" s="80"/>
      <c r="N168" s="80"/>
      <c r="O168" s="80"/>
      <c r="P168" s="142"/>
      <c r="Q168" s="86"/>
    </row>
    <row r="169" spans="1:17" x14ac:dyDescent="0.25">
      <c r="A169" s="98"/>
      <c r="B169" s="112"/>
      <c r="C169" s="112"/>
      <c r="D169" s="112"/>
      <c r="E169" s="113"/>
      <c r="F169" s="113"/>
      <c r="G169" s="80"/>
      <c r="H169" s="110"/>
      <c r="I169" s="160"/>
      <c r="J169" s="164"/>
      <c r="K169" s="130"/>
      <c r="L169" s="79"/>
      <c r="M169" s="79"/>
      <c r="N169" s="79"/>
      <c r="O169" s="79"/>
      <c r="P169" s="141"/>
      <c r="Q169" s="144"/>
    </row>
    <row r="170" spans="1:17" x14ac:dyDescent="0.25">
      <c r="A170" s="98"/>
      <c r="B170" s="112"/>
      <c r="C170" s="112"/>
      <c r="D170" s="112"/>
      <c r="E170" s="113"/>
      <c r="F170" s="113"/>
      <c r="G170" s="80"/>
      <c r="H170" s="110"/>
      <c r="I170" s="160"/>
      <c r="J170" s="164"/>
      <c r="K170" s="130"/>
      <c r="L170" s="79"/>
      <c r="M170" s="79"/>
      <c r="N170" s="79"/>
      <c r="O170" s="79"/>
      <c r="P170" s="141"/>
      <c r="Q170" s="144"/>
    </row>
    <row r="171" spans="1:17" x14ac:dyDescent="0.25">
      <c r="A171" s="98"/>
      <c r="B171" s="112"/>
      <c r="C171" s="112"/>
      <c r="D171" s="112"/>
      <c r="E171" s="113"/>
      <c r="F171" s="113"/>
      <c r="G171" s="80"/>
      <c r="H171" s="110"/>
      <c r="I171" s="160"/>
      <c r="J171" s="164"/>
      <c r="K171" s="130"/>
      <c r="L171" s="79"/>
      <c r="M171" s="79"/>
      <c r="N171" s="79"/>
      <c r="O171" s="79"/>
      <c r="P171" s="141"/>
      <c r="Q171" s="144"/>
    </row>
    <row r="172" spans="1:17" x14ac:dyDescent="0.25">
      <c r="A172" s="98"/>
      <c r="B172" s="112"/>
      <c r="C172" s="112"/>
      <c r="D172" s="112"/>
      <c r="E172" s="113"/>
      <c r="F172" s="113"/>
      <c r="G172" s="80"/>
      <c r="H172" s="110"/>
      <c r="I172" s="160"/>
      <c r="J172" s="164"/>
      <c r="K172" s="130"/>
      <c r="L172" s="79"/>
      <c r="M172" s="79"/>
      <c r="N172" s="79"/>
      <c r="O172" s="79"/>
      <c r="P172" s="141"/>
      <c r="Q172" s="144"/>
    </row>
    <row r="173" spans="1:17" x14ac:dyDescent="0.25">
      <c r="A173" s="98"/>
      <c r="B173" s="84"/>
      <c r="C173" s="84"/>
      <c r="D173" s="84"/>
      <c r="E173" s="89"/>
      <c r="F173" s="113"/>
      <c r="G173" s="84"/>
      <c r="H173" s="110"/>
      <c r="I173" s="160"/>
      <c r="J173" s="157"/>
      <c r="K173" s="130"/>
      <c r="L173" s="79"/>
      <c r="M173" s="79"/>
      <c r="N173" s="79"/>
      <c r="O173" s="79"/>
      <c r="P173" s="115"/>
      <c r="Q173" s="143"/>
    </row>
    <row r="174" spans="1:17" x14ac:dyDescent="0.25">
      <c r="A174" s="98"/>
      <c r="B174" s="84"/>
      <c r="C174" s="84"/>
      <c r="D174" s="84"/>
      <c r="E174" s="89"/>
      <c r="F174" s="89"/>
      <c r="G174" s="84"/>
      <c r="H174" s="110"/>
      <c r="I174" s="157"/>
      <c r="J174" s="160"/>
      <c r="K174" s="111"/>
      <c r="L174" s="80"/>
      <c r="M174" s="80"/>
      <c r="N174" s="80"/>
      <c r="O174" s="80"/>
      <c r="P174" s="115"/>
      <c r="Q174" s="86"/>
    </row>
    <row r="175" spans="1:17" x14ac:dyDescent="0.25">
      <c r="A175" s="98"/>
      <c r="B175" s="113"/>
      <c r="C175" s="113"/>
      <c r="D175" s="113"/>
      <c r="E175" s="113"/>
      <c r="F175" s="113"/>
      <c r="G175" s="83"/>
      <c r="H175" s="110"/>
      <c r="I175" s="157"/>
      <c r="J175" s="160"/>
      <c r="K175" s="111"/>
      <c r="L175" s="80"/>
      <c r="M175" s="80"/>
      <c r="N175" s="80"/>
      <c r="O175" s="80"/>
      <c r="P175" s="115"/>
      <c r="Q175" s="86"/>
    </row>
    <row r="176" spans="1:17" x14ac:dyDescent="0.25">
      <c r="A176" s="98"/>
      <c r="B176" s="138"/>
      <c r="C176" s="113"/>
      <c r="D176" s="113"/>
      <c r="E176" s="113"/>
      <c r="F176" s="113"/>
      <c r="G176" s="80"/>
      <c r="H176" s="110"/>
      <c r="I176" s="157"/>
      <c r="J176" s="157"/>
      <c r="K176" s="107"/>
      <c r="L176" s="82"/>
      <c r="M176" s="82"/>
      <c r="N176" s="82"/>
      <c r="O176" s="82"/>
      <c r="P176" s="115"/>
      <c r="Q176" s="86"/>
    </row>
    <row r="177" spans="1:17" x14ac:dyDescent="0.25">
      <c r="A177" s="98"/>
      <c r="B177" s="82"/>
      <c r="C177" s="80"/>
      <c r="D177" s="80"/>
      <c r="E177" s="113"/>
      <c r="F177" s="113"/>
      <c r="G177" s="80"/>
      <c r="H177" s="110"/>
      <c r="I177" s="157"/>
      <c r="J177" s="157"/>
      <c r="K177" s="107"/>
      <c r="L177" s="82"/>
      <c r="M177" s="82"/>
      <c r="N177" s="82"/>
      <c r="O177" s="82"/>
      <c r="P177" s="115"/>
      <c r="Q177" s="86"/>
    </row>
    <row r="178" spans="1:17" x14ac:dyDescent="0.25">
      <c r="A178" s="98"/>
      <c r="B178" s="84"/>
      <c r="C178" s="84"/>
      <c r="D178" s="84"/>
      <c r="E178" s="113"/>
      <c r="F178" s="113"/>
      <c r="G178" s="94"/>
      <c r="H178" s="110"/>
      <c r="I178" s="157"/>
      <c r="J178" s="157"/>
      <c r="K178" s="107"/>
      <c r="L178" s="82"/>
      <c r="M178" s="82"/>
      <c r="N178" s="82"/>
      <c r="O178" s="82"/>
      <c r="P178" s="115"/>
      <c r="Q178" s="86"/>
    </row>
    <row r="179" spans="1:17" x14ac:dyDescent="0.25">
      <c r="A179" s="98"/>
      <c r="B179" s="82"/>
      <c r="C179" s="82"/>
      <c r="D179" s="138"/>
      <c r="E179" s="112"/>
      <c r="F179" s="112"/>
      <c r="G179" s="82"/>
      <c r="H179" s="110"/>
      <c r="I179" s="157"/>
      <c r="J179" s="157"/>
      <c r="K179" s="107"/>
      <c r="L179" s="82"/>
      <c r="M179" s="82"/>
      <c r="N179" s="82"/>
      <c r="O179" s="82"/>
      <c r="P179" s="116"/>
      <c r="Q179" s="86"/>
    </row>
    <row r="180" spans="1:17" x14ac:dyDescent="0.25">
      <c r="A180" s="98"/>
      <c r="B180" s="79"/>
      <c r="C180" s="79"/>
      <c r="D180" s="79"/>
      <c r="E180" s="140"/>
      <c r="F180" s="140"/>
      <c r="G180" s="95"/>
      <c r="H180" s="110"/>
      <c r="I180" s="157"/>
      <c r="J180" s="160"/>
      <c r="K180" s="111"/>
      <c r="L180" s="80"/>
      <c r="M180" s="80"/>
      <c r="N180" s="80"/>
      <c r="O180" s="60"/>
      <c r="P180" s="115"/>
      <c r="Q180" s="86"/>
    </row>
    <row r="181" spans="1:17" x14ac:dyDescent="0.25">
      <c r="A181" s="98"/>
      <c r="B181" s="79"/>
      <c r="C181" s="79"/>
      <c r="D181" s="79"/>
      <c r="E181" s="140"/>
      <c r="F181" s="140"/>
      <c r="G181" s="95"/>
      <c r="H181" s="110"/>
      <c r="I181" s="157"/>
      <c r="J181" s="160"/>
      <c r="K181" s="111"/>
      <c r="L181" s="80"/>
      <c r="M181" s="80"/>
      <c r="N181" s="80"/>
      <c r="O181" s="80"/>
      <c r="P181" s="142"/>
      <c r="Q181" s="86"/>
    </row>
    <row r="182" spans="1:17" x14ac:dyDescent="0.25">
      <c r="A182" s="98"/>
      <c r="B182" s="82"/>
      <c r="C182" s="82"/>
      <c r="D182" s="82"/>
      <c r="E182" s="95"/>
      <c r="F182" s="95"/>
      <c r="G182" s="95"/>
      <c r="H182" s="110"/>
      <c r="I182" s="157"/>
      <c r="J182" s="160"/>
      <c r="K182" s="111"/>
      <c r="L182" s="80"/>
      <c r="M182" s="80"/>
      <c r="N182" s="80"/>
      <c r="O182" s="80"/>
      <c r="P182" s="142"/>
      <c r="Q182" s="86"/>
    </row>
    <row r="183" spans="1:17" x14ac:dyDescent="0.25">
      <c r="A183" s="98"/>
      <c r="B183" s="84"/>
      <c r="C183" s="82"/>
      <c r="D183" s="84"/>
      <c r="E183" s="80"/>
      <c r="F183" s="80"/>
      <c r="G183" s="80"/>
      <c r="H183" s="110"/>
      <c r="I183" s="157"/>
      <c r="J183" s="160"/>
      <c r="K183" s="111"/>
      <c r="L183" s="80"/>
      <c r="M183" s="80"/>
      <c r="N183" s="80"/>
      <c r="O183" s="80"/>
      <c r="P183" s="115"/>
      <c r="Q183" s="85"/>
    </row>
    <row r="184" spans="1:17" x14ac:dyDescent="0.25">
      <c r="A184" s="98"/>
      <c r="B184" s="83"/>
      <c r="C184" s="83"/>
      <c r="D184" s="83"/>
      <c r="E184" s="84"/>
      <c r="F184" s="84"/>
      <c r="G184" s="84"/>
      <c r="H184" s="110"/>
      <c r="I184" s="157"/>
      <c r="J184" s="160"/>
      <c r="K184" s="111"/>
      <c r="L184" s="80"/>
      <c r="M184" s="80"/>
      <c r="N184" s="80"/>
      <c r="O184" s="80"/>
      <c r="P184" s="115"/>
      <c r="Q184" s="86"/>
    </row>
    <row r="185" spans="1:17" x14ac:dyDescent="0.25">
      <c r="A185" s="98"/>
      <c r="B185" s="80"/>
      <c r="C185" s="80"/>
      <c r="D185" s="114"/>
      <c r="E185" s="80"/>
      <c r="F185" s="80"/>
      <c r="G185" s="83"/>
      <c r="H185" s="110"/>
      <c r="I185" s="157"/>
      <c r="J185" s="160"/>
      <c r="K185" s="111"/>
      <c r="L185" s="80"/>
      <c r="M185" s="80"/>
      <c r="N185" s="80"/>
      <c r="O185" s="80"/>
      <c r="P185" s="115"/>
      <c r="Q185" s="86"/>
    </row>
    <row r="186" spans="1:17" x14ac:dyDescent="0.25">
      <c r="A186" s="98"/>
      <c r="B186" s="80"/>
      <c r="C186" s="80"/>
      <c r="D186" s="114"/>
      <c r="E186" s="80"/>
      <c r="F186" s="80"/>
      <c r="G186" s="83"/>
      <c r="H186" s="110"/>
      <c r="I186" s="157"/>
      <c r="J186" s="160"/>
      <c r="K186" s="111"/>
      <c r="L186" s="80"/>
      <c r="M186" s="80"/>
      <c r="N186" s="80"/>
      <c r="O186" s="80"/>
      <c r="P186" s="115"/>
      <c r="Q186" s="86"/>
    </row>
    <row r="187" spans="1:17" x14ac:dyDescent="0.25">
      <c r="A187" s="98"/>
      <c r="B187" s="80"/>
      <c r="C187" s="80"/>
      <c r="D187" s="114"/>
      <c r="E187" s="80"/>
      <c r="F187" s="80"/>
      <c r="G187" s="83"/>
      <c r="H187" s="110"/>
      <c r="I187" s="157"/>
      <c r="J187" s="160"/>
      <c r="K187" s="111"/>
      <c r="L187" s="80"/>
      <c r="M187" s="80"/>
      <c r="N187" s="80"/>
      <c r="O187" s="80"/>
      <c r="P187" s="115"/>
      <c r="Q187" s="86"/>
    </row>
    <row r="188" spans="1:17" x14ac:dyDescent="0.25">
      <c r="A188" s="98"/>
      <c r="B188" s="80"/>
      <c r="C188" s="80"/>
      <c r="D188" s="114"/>
      <c r="E188" s="80"/>
      <c r="F188" s="80"/>
      <c r="G188" s="83"/>
      <c r="H188" s="110"/>
      <c r="I188" s="157"/>
      <c r="J188" s="160"/>
      <c r="K188" s="111"/>
      <c r="L188" s="80"/>
      <c r="M188" s="80"/>
      <c r="N188" s="80"/>
      <c r="O188" s="80"/>
      <c r="P188" s="115"/>
      <c r="Q188" s="86"/>
    </row>
    <row r="189" spans="1:17" x14ac:dyDescent="0.25">
      <c r="A189" s="98"/>
      <c r="B189" s="82"/>
      <c r="C189" s="80"/>
      <c r="D189" s="114"/>
      <c r="E189" s="80"/>
      <c r="F189" s="80"/>
      <c r="G189" s="80"/>
      <c r="H189" s="110"/>
      <c r="I189" s="157"/>
      <c r="J189" s="157"/>
      <c r="K189" s="107"/>
      <c r="L189" s="82"/>
      <c r="M189" s="82"/>
      <c r="N189" s="82"/>
      <c r="O189" s="82"/>
      <c r="P189" s="115"/>
      <c r="Q189" s="86"/>
    </row>
    <row r="190" spans="1:17" x14ac:dyDescent="0.25">
      <c r="A190" s="98"/>
      <c r="B190" s="82"/>
      <c r="C190" s="82"/>
      <c r="D190" s="82"/>
      <c r="E190" s="79"/>
      <c r="F190" s="79"/>
      <c r="G190" s="82"/>
      <c r="H190" s="110"/>
      <c r="I190" s="157"/>
      <c r="J190" s="157"/>
      <c r="K190" s="107"/>
      <c r="L190" s="82"/>
      <c r="M190" s="82"/>
      <c r="N190" s="82"/>
      <c r="O190" s="82"/>
      <c r="P190" s="116"/>
      <c r="Q190" s="86"/>
    </row>
    <row r="191" spans="1:17" x14ac:dyDescent="0.25">
      <c r="A191" s="98"/>
      <c r="B191" s="82"/>
      <c r="C191" s="83"/>
      <c r="D191" s="83"/>
      <c r="E191" s="80"/>
      <c r="F191" s="80"/>
      <c r="G191" s="84"/>
      <c r="H191" s="110"/>
      <c r="I191" s="157"/>
      <c r="J191" s="157"/>
      <c r="K191" s="107"/>
      <c r="L191" s="82"/>
      <c r="M191" s="82"/>
      <c r="N191" s="82"/>
      <c r="O191" s="82"/>
      <c r="P191" s="115"/>
      <c r="Q191" s="86"/>
    </row>
    <row r="192" spans="1:17" x14ac:dyDescent="0.25">
      <c r="A192" s="98"/>
      <c r="B192" s="79"/>
      <c r="C192" s="79"/>
      <c r="D192" s="79"/>
      <c r="E192" s="80"/>
      <c r="F192" s="80"/>
      <c r="G192" s="80"/>
      <c r="H192" s="110"/>
      <c r="I192" s="160"/>
      <c r="J192" s="164"/>
      <c r="K192" s="130"/>
      <c r="L192" s="79"/>
      <c r="M192" s="79"/>
      <c r="N192" s="79"/>
      <c r="O192" s="79"/>
      <c r="P192" s="141"/>
      <c r="Q192" s="144"/>
    </row>
    <row r="193" spans="1:17" x14ac:dyDescent="0.25">
      <c r="A193" s="98"/>
      <c r="B193" s="84"/>
      <c r="C193" s="82"/>
      <c r="D193" s="84"/>
      <c r="E193" s="80"/>
      <c r="F193" s="80"/>
      <c r="G193" s="80"/>
      <c r="H193" s="110"/>
      <c r="I193" s="157"/>
      <c r="J193" s="160"/>
      <c r="K193" s="111"/>
      <c r="L193" s="80"/>
      <c r="M193" s="80"/>
      <c r="N193" s="80"/>
      <c r="O193" s="80"/>
      <c r="P193" s="115"/>
      <c r="Q193" s="86"/>
    </row>
    <row r="194" spans="1:17" x14ac:dyDescent="0.25">
      <c r="A194" s="98"/>
      <c r="B194" s="84"/>
      <c r="C194" s="84"/>
      <c r="D194" s="84"/>
      <c r="E194" s="84"/>
      <c r="F194" s="84"/>
      <c r="G194" s="84"/>
      <c r="H194" s="110"/>
      <c r="I194" s="157"/>
      <c r="J194" s="160"/>
      <c r="K194" s="111"/>
      <c r="L194" s="80"/>
      <c r="M194" s="80"/>
      <c r="N194" s="80"/>
      <c r="O194" s="80"/>
      <c r="P194" s="115"/>
      <c r="Q194" s="86"/>
    </row>
    <row r="195" spans="1:17" x14ac:dyDescent="0.25">
      <c r="A195" s="98"/>
      <c r="B195" s="83"/>
      <c r="C195" s="83"/>
      <c r="D195" s="83"/>
      <c r="E195" s="84"/>
      <c r="F195" s="84"/>
      <c r="G195" s="84"/>
      <c r="H195" s="110"/>
      <c r="I195" s="157"/>
      <c r="J195" s="160"/>
      <c r="K195" s="111"/>
      <c r="L195" s="80"/>
      <c r="M195" s="80"/>
      <c r="N195" s="80"/>
      <c r="O195" s="80"/>
      <c r="P195" s="115"/>
      <c r="Q195" s="86"/>
    </row>
    <row r="196" spans="1:17" x14ac:dyDescent="0.25">
      <c r="A196" s="98"/>
      <c r="B196" s="83"/>
      <c r="C196" s="83"/>
      <c r="D196" s="83"/>
      <c r="E196" s="84"/>
      <c r="F196" s="84"/>
      <c r="G196" s="84"/>
      <c r="H196" s="110"/>
      <c r="I196" s="157"/>
      <c r="J196" s="160"/>
      <c r="K196" s="111"/>
      <c r="L196" s="80"/>
      <c r="M196" s="80"/>
      <c r="N196" s="80"/>
      <c r="O196" s="80"/>
      <c r="P196" s="115"/>
      <c r="Q196" s="86"/>
    </row>
    <row r="197" spans="1:17" x14ac:dyDescent="0.25">
      <c r="A197" s="98"/>
      <c r="B197" s="80"/>
      <c r="C197" s="80"/>
      <c r="D197" s="80"/>
      <c r="E197" s="80"/>
      <c r="F197" s="80"/>
      <c r="G197" s="83"/>
      <c r="H197" s="110"/>
      <c r="I197" s="157"/>
      <c r="J197" s="160"/>
      <c r="K197" s="111"/>
      <c r="L197" s="80"/>
      <c r="M197" s="80"/>
      <c r="N197" s="80"/>
      <c r="O197" s="80"/>
      <c r="P197" s="115"/>
      <c r="Q197" s="86"/>
    </row>
    <row r="198" spans="1:17" x14ac:dyDescent="0.25">
      <c r="A198" s="98"/>
      <c r="B198" s="80"/>
      <c r="C198" s="80"/>
      <c r="D198" s="80"/>
      <c r="E198" s="80"/>
      <c r="F198" s="80"/>
      <c r="G198" s="83"/>
      <c r="H198" s="110"/>
      <c r="I198" s="157"/>
      <c r="J198" s="160"/>
      <c r="K198" s="111"/>
      <c r="L198" s="80"/>
      <c r="M198" s="80"/>
      <c r="N198" s="80"/>
      <c r="O198" s="80"/>
      <c r="P198" s="115"/>
      <c r="Q198" s="86"/>
    </row>
    <row r="199" spans="1:17" x14ac:dyDescent="0.25">
      <c r="A199" s="98"/>
      <c r="B199" s="80"/>
      <c r="C199" s="80"/>
      <c r="D199" s="80"/>
      <c r="E199" s="80"/>
      <c r="F199" s="80"/>
      <c r="G199" s="83"/>
      <c r="H199" s="110"/>
      <c r="I199" s="157"/>
      <c r="J199" s="160"/>
      <c r="K199" s="111"/>
      <c r="L199" s="80"/>
      <c r="M199" s="80"/>
      <c r="N199" s="80"/>
      <c r="O199" s="80"/>
      <c r="P199" s="115"/>
      <c r="Q199" s="86"/>
    </row>
    <row r="200" spans="1:17" x14ac:dyDescent="0.25">
      <c r="A200" s="98"/>
      <c r="B200" s="114"/>
      <c r="C200" s="80"/>
      <c r="D200" s="80"/>
      <c r="E200" s="80"/>
      <c r="F200" s="80"/>
      <c r="G200" s="83"/>
      <c r="H200" s="110"/>
      <c r="I200" s="157"/>
      <c r="J200" s="160"/>
      <c r="K200" s="111"/>
      <c r="L200" s="80"/>
      <c r="M200" s="80"/>
      <c r="N200" s="80"/>
      <c r="O200" s="80"/>
      <c r="P200" s="111"/>
      <c r="Q200" s="86"/>
    </row>
    <row r="201" spans="1:17" x14ac:dyDescent="0.25">
      <c r="A201" s="98"/>
      <c r="B201" s="80"/>
      <c r="C201" s="80"/>
      <c r="D201" s="80"/>
      <c r="E201" s="80"/>
      <c r="F201" s="80"/>
      <c r="G201" s="83"/>
      <c r="H201" s="110"/>
      <c r="I201" s="157"/>
      <c r="J201" s="160"/>
      <c r="K201" s="111"/>
      <c r="L201" s="80"/>
      <c r="M201" s="80"/>
      <c r="N201" s="80"/>
      <c r="O201" s="80"/>
      <c r="P201" s="111"/>
      <c r="Q201" s="86"/>
    </row>
    <row r="202" spans="1:17" x14ac:dyDescent="0.25">
      <c r="A202" s="98"/>
      <c r="B202" s="80"/>
      <c r="C202" s="80"/>
      <c r="D202" s="80"/>
      <c r="E202" s="80"/>
      <c r="F202" s="80"/>
      <c r="G202" s="83"/>
      <c r="H202" s="110"/>
      <c r="I202" s="157"/>
      <c r="J202" s="160"/>
      <c r="K202" s="111"/>
      <c r="L202" s="80"/>
      <c r="M202" s="80"/>
      <c r="N202" s="80"/>
      <c r="O202" s="80"/>
      <c r="P202" s="111"/>
      <c r="Q202" s="86"/>
    </row>
    <row r="203" spans="1:17" x14ac:dyDescent="0.25">
      <c r="A203" s="98"/>
      <c r="B203" s="82"/>
      <c r="C203" s="82"/>
      <c r="D203" s="82"/>
      <c r="E203" s="79"/>
      <c r="F203" s="79"/>
      <c r="G203" s="82"/>
      <c r="H203" s="110"/>
      <c r="I203" s="157"/>
      <c r="J203" s="157"/>
      <c r="K203" s="107"/>
      <c r="L203" s="82"/>
      <c r="M203" s="82"/>
      <c r="N203" s="82"/>
      <c r="O203" s="82"/>
      <c r="P203" s="130"/>
      <c r="Q203" s="86"/>
    </row>
    <row r="204" spans="1:17" x14ac:dyDescent="0.25">
      <c r="A204" s="98"/>
      <c r="B204" s="84"/>
      <c r="C204" s="84"/>
      <c r="D204" s="84"/>
      <c r="E204" s="84"/>
      <c r="F204" s="84"/>
      <c r="G204" s="84"/>
      <c r="H204" s="110"/>
      <c r="I204" s="157"/>
      <c r="J204" s="160"/>
      <c r="K204" s="111"/>
      <c r="L204" s="80"/>
      <c r="M204" s="80"/>
      <c r="N204" s="80"/>
      <c r="O204" s="80"/>
      <c r="P204" s="111"/>
      <c r="Q204" s="86"/>
    </row>
    <row r="205" spans="1:17" x14ac:dyDescent="0.25">
      <c r="A205" s="98"/>
      <c r="B205" s="83"/>
      <c r="C205" s="83"/>
      <c r="D205" s="83"/>
      <c r="E205" s="84"/>
      <c r="F205" s="84"/>
      <c r="G205" s="84"/>
      <c r="H205" s="110"/>
      <c r="I205" s="157"/>
      <c r="J205" s="160"/>
      <c r="K205" s="111"/>
      <c r="L205" s="80"/>
      <c r="M205" s="80"/>
      <c r="N205" s="80"/>
      <c r="O205" s="80"/>
      <c r="P205" s="111"/>
      <c r="Q205" s="86"/>
    </row>
    <row r="206" spans="1:17" x14ac:dyDescent="0.25">
      <c r="A206" s="98"/>
      <c r="B206" s="84"/>
      <c r="C206" s="84"/>
      <c r="D206" s="84"/>
      <c r="E206" s="84"/>
      <c r="F206" s="84"/>
      <c r="G206" s="84"/>
      <c r="H206" s="110"/>
      <c r="I206" s="157"/>
      <c r="J206" s="160"/>
      <c r="K206" s="111"/>
      <c r="L206" s="80"/>
      <c r="M206" s="80"/>
      <c r="N206" s="80"/>
      <c r="O206" s="139"/>
      <c r="P206" s="111"/>
      <c r="Q206" s="86"/>
    </row>
    <row r="207" spans="1:17" x14ac:dyDescent="0.25">
      <c r="A207" s="98"/>
      <c r="B207" s="80"/>
      <c r="C207" s="80"/>
      <c r="D207" s="80"/>
      <c r="E207" s="80"/>
      <c r="F207" s="80"/>
      <c r="G207" s="83"/>
      <c r="H207" s="110"/>
      <c r="I207" s="157"/>
      <c r="J207" s="160"/>
      <c r="K207" s="111"/>
      <c r="L207" s="80"/>
      <c r="M207" s="80"/>
      <c r="N207" s="80"/>
      <c r="O207" s="80"/>
      <c r="P207" s="111"/>
      <c r="Q207" s="86"/>
    </row>
    <row r="208" spans="1:17" x14ac:dyDescent="0.25">
      <c r="A208" s="98"/>
      <c r="B208" s="80"/>
      <c r="C208" s="80"/>
      <c r="D208" s="80"/>
      <c r="E208" s="80"/>
      <c r="F208" s="80"/>
      <c r="G208" s="83"/>
      <c r="H208" s="110"/>
      <c r="I208" s="157"/>
      <c r="J208" s="160"/>
      <c r="K208" s="111"/>
      <c r="L208" s="80"/>
      <c r="M208" s="80"/>
      <c r="N208" s="80"/>
      <c r="O208" s="80"/>
      <c r="P208" s="111"/>
      <c r="Q208" s="86"/>
    </row>
    <row r="209" spans="1:17" x14ac:dyDescent="0.25">
      <c r="A209" s="98"/>
      <c r="B209" s="79"/>
      <c r="C209" s="79"/>
      <c r="D209" s="79"/>
      <c r="E209" s="95"/>
      <c r="F209" s="95"/>
      <c r="G209" s="95"/>
      <c r="H209" s="110"/>
      <c r="I209" s="160"/>
      <c r="J209" s="160"/>
      <c r="K209" s="111"/>
      <c r="L209" s="80"/>
      <c r="M209" s="80"/>
      <c r="N209" s="80"/>
      <c r="O209" s="88"/>
      <c r="P209" s="111"/>
      <c r="Q209" s="86"/>
    </row>
    <row r="210" spans="1:17" x14ac:dyDescent="0.25">
      <c r="A210" s="98"/>
      <c r="B210" s="82"/>
      <c r="C210" s="82"/>
      <c r="D210" s="82"/>
      <c r="E210" s="95"/>
      <c r="F210" s="95"/>
      <c r="G210" s="95"/>
      <c r="H210" s="110"/>
      <c r="I210" s="160"/>
      <c r="J210" s="160"/>
      <c r="K210" s="111"/>
      <c r="L210" s="80"/>
      <c r="M210" s="80"/>
      <c r="N210" s="80"/>
      <c r="O210" s="80"/>
      <c r="P210" s="107"/>
      <c r="Q210" s="86"/>
    </row>
    <row r="211" spans="1:17" x14ac:dyDescent="0.25">
      <c r="A211" s="98"/>
      <c r="B211" s="79"/>
      <c r="C211" s="79"/>
      <c r="D211" s="79"/>
      <c r="E211" s="95"/>
      <c r="F211" s="95"/>
      <c r="G211" s="95"/>
      <c r="H211" s="110"/>
      <c r="I211" s="160"/>
      <c r="J211" s="160"/>
      <c r="K211" s="111"/>
      <c r="L211" s="80"/>
      <c r="M211" s="80"/>
      <c r="N211" s="80"/>
      <c r="O211" s="80"/>
      <c r="P211" s="111"/>
      <c r="Q211" s="86"/>
    </row>
    <row r="212" spans="1:17" x14ac:dyDescent="0.25">
      <c r="A212" s="98"/>
      <c r="B212" s="82"/>
      <c r="C212" s="82"/>
      <c r="D212" s="82"/>
      <c r="E212" s="95"/>
      <c r="F212" s="95"/>
      <c r="G212" s="95"/>
      <c r="H212" s="110"/>
      <c r="I212" s="160"/>
      <c r="J212" s="160"/>
      <c r="K212" s="111"/>
      <c r="L212" s="80"/>
      <c r="M212" s="80"/>
      <c r="N212" s="80"/>
      <c r="O212" s="65"/>
      <c r="P212" s="107"/>
      <c r="Q212" s="86"/>
    </row>
    <row r="213" spans="1:17" x14ac:dyDescent="0.25">
      <c r="A213" s="98"/>
      <c r="B213" s="79"/>
      <c r="C213" s="79"/>
      <c r="D213" s="79"/>
      <c r="E213" s="95"/>
      <c r="F213" s="95"/>
      <c r="G213" s="95"/>
      <c r="H213" s="110"/>
      <c r="I213" s="160"/>
      <c r="J213" s="160"/>
      <c r="K213" s="111"/>
      <c r="L213" s="80"/>
      <c r="M213" s="80"/>
      <c r="N213" s="80"/>
      <c r="O213" s="80"/>
      <c r="P213" s="107"/>
      <c r="Q213" s="86"/>
    </row>
    <row r="214" spans="1:17" x14ac:dyDescent="0.25">
      <c r="A214" s="98"/>
      <c r="B214" s="79"/>
      <c r="C214" s="79"/>
      <c r="D214" s="79"/>
      <c r="E214" s="95"/>
      <c r="F214" s="95"/>
      <c r="G214" s="95"/>
      <c r="H214" s="110"/>
      <c r="I214" s="160"/>
      <c r="J214" s="160"/>
      <c r="K214" s="111"/>
      <c r="L214" s="80"/>
      <c r="M214" s="80"/>
      <c r="N214" s="80"/>
      <c r="O214" s="80"/>
      <c r="P214" s="107"/>
      <c r="Q214" s="86"/>
    </row>
    <row r="215" spans="1:17" x14ac:dyDescent="0.25">
      <c r="A215" s="98"/>
      <c r="B215" s="82"/>
      <c r="C215" s="82"/>
      <c r="D215" s="82"/>
      <c r="E215" s="95"/>
      <c r="F215" s="95"/>
      <c r="G215" s="95"/>
      <c r="H215" s="110"/>
      <c r="I215" s="157"/>
      <c r="J215" s="160"/>
      <c r="K215" s="111"/>
      <c r="L215" s="80"/>
      <c r="M215" s="80"/>
      <c r="N215" s="80"/>
      <c r="O215" s="139"/>
      <c r="P215" s="107"/>
      <c r="Q215" s="86"/>
    </row>
    <row r="216" spans="1:17" x14ac:dyDescent="0.25">
      <c r="A216" s="98"/>
      <c r="B216" s="82"/>
      <c r="C216" s="82"/>
      <c r="D216" s="82"/>
      <c r="E216" s="95"/>
      <c r="F216" s="95"/>
      <c r="G216" s="95"/>
      <c r="H216" s="110"/>
      <c r="I216" s="157"/>
      <c r="J216" s="157"/>
      <c r="K216" s="107"/>
      <c r="L216" s="107"/>
      <c r="M216" s="82"/>
      <c r="N216" s="107"/>
      <c r="O216" s="82"/>
      <c r="P216" s="107"/>
      <c r="Q216" s="86"/>
    </row>
    <row r="217" spans="1:17" x14ac:dyDescent="0.25">
      <c r="A217" s="98"/>
      <c r="B217" s="79"/>
      <c r="C217" s="79"/>
      <c r="D217" s="79"/>
      <c r="E217" s="95"/>
      <c r="F217" s="95"/>
      <c r="G217" s="95"/>
      <c r="H217" s="110"/>
      <c r="I217" s="157"/>
      <c r="J217" s="157"/>
      <c r="K217" s="107"/>
      <c r="L217" s="107"/>
      <c r="M217" s="82"/>
      <c r="N217" s="107"/>
      <c r="O217" s="80"/>
      <c r="P217" s="107"/>
      <c r="Q217" s="86"/>
    </row>
    <row r="218" spans="1:17" x14ac:dyDescent="0.25">
      <c r="A218" s="98"/>
      <c r="B218" s="82"/>
      <c r="C218" s="82"/>
      <c r="D218" s="82"/>
      <c r="E218" s="95"/>
      <c r="F218" s="95"/>
      <c r="G218" s="95"/>
      <c r="H218" s="110"/>
      <c r="I218" s="157"/>
      <c r="J218" s="157"/>
      <c r="K218" s="107"/>
      <c r="L218" s="107"/>
      <c r="M218" s="82"/>
      <c r="N218" s="107"/>
      <c r="O218" s="80"/>
      <c r="P218" s="107"/>
      <c r="Q218" s="86"/>
    </row>
    <row r="219" spans="1:17" x14ac:dyDescent="0.25">
      <c r="A219" s="98"/>
      <c r="B219" s="82"/>
      <c r="C219" s="82"/>
      <c r="D219" s="82"/>
      <c r="E219" s="95"/>
      <c r="F219" s="95"/>
      <c r="G219" s="95"/>
      <c r="H219" s="110"/>
      <c r="I219" s="157"/>
      <c r="J219" s="157"/>
      <c r="K219" s="107"/>
      <c r="L219" s="107"/>
      <c r="M219" s="82"/>
      <c r="N219" s="107"/>
      <c r="O219" s="65"/>
      <c r="P219" s="107"/>
      <c r="Q219" s="86"/>
    </row>
    <row r="220" spans="1:17" x14ac:dyDescent="0.25">
      <c r="A220" s="98"/>
      <c r="B220" s="82"/>
      <c r="C220" s="82"/>
      <c r="D220" s="82"/>
      <c r="E220" s="95"/>
      <c r="F220" s="95"/>
      <c r="G220" s="95"/>
      <c r="H220" s="110"/>
      <c r="I220" s="157"/>
      <c r="J220" s="157"/>
      <c r="K220" s="107"/>
      <c r="L220" s="107"/>
      <c r="M220" s="82"/>
      <c r="N220" s="107"/>
      <c r="O220" s="80"/>
      <c r="P220" s="107"/>
      <c r="Q220" s="86"/>
    </row>
    <row r="221" spans="1:17" x14ac:dyDescent="0.25">
      <c r="A221" s="98"/>
      <c r="B221" s="82"/>
      <c r="C221" s="82"/>
      <c r="D221" s="82"/>
      <c r="E221" s="95"/>
      <c r="F221" s="95"/>
      <c r="G221" s="95"/>
      <c r="H221" s="110"/>
      <c r="I221" s="157"/>
      <c r="J221" s="157"/>
      <c r="K221" s="107"/>
      <c r="L221" s="107"/>
      <c r="M221" s="82"/>
      <c r="N221" s="107"/>
      <c r="O221" s="80"/>
      <c r="P221" s="107"/>
      <c r="Q221" s="86"/>
    </row>
    <row r="222" spans="1:17" x14ac:dyDescent="0.25">
      <c r="A222" s="98"/>
      <c r="B222" s="82"/>
      <c r="C222" s="82"/>
      <c r="D222" s="82"/>
      <c r="E222" s="95"/>
      <c r="F222" s="95"/>
      <c r="G222" s="95"/>
      <c r="H222" s="110"/>
      <c r="I222" s="157"/>
      <c r="J222" s="157"/>
      <c r="K222" s="107"/>
      <c r="L222" s="107"/>
      <c r="M222" s="82"/>
      <c r="N222" s="107"/>
      <c r="O222" s="139"/>
      <c r="P222" s="107"/>
      <c r="Q222" s="86"/>
    </row>
    <row r="223" spans="1:17" x14ac:dyDescent="0.25">
      <c r="A223" s="98"/>
      <c r="B223" s="84"/>
      <c r="C223" s="84"/>
      <c r="D223" s="84"/>
      <c r="E223" s="84"/>
      <c r="F223" s="84"/>
      <c r="G223" s="84"/>
      <c r="H223" s="110"/>
      <c r="I223" s="157"/>
      <c r="J223" s="160"/>
      <c r="K223" s="111"/>
      <c r="L223" s="80"/>
      <c r="M223" s="80"/>
      <c r="N223" s="80"/>
      <c r="O223" s="80"/>
      <c r="P223" s="111"/>
      <c r="Q223" s="86"/>
    </row>
    <row r="224" spans="1:17" x14ac:dyDescent="0.25">
      <c r="A224" s="98"/>
      <c r="B224" s="79"/>
      <c r="C224" s="79"/>
      <c r="D224" s="79"/>
      <c r="E224" s="95"/>
      <c r="F224" s="95"/>
      <c r="G224" s="95"/>
      <c r="H224" s="110"/>
      <c r="I224" s="157"/>
      <c r="J224" s="157"/>
      <c r="K224" s="107"/>
      <c r="L224" s="107"/>
      <c r="M224" s="82"/>
      <c r="N224" s="107"/>
      <c r="O224" s="80"/>
      <c r="P224" s="107"/>
      <c r="Q224" s="86"/>
    </row>
    <row r="225" spans="1:17" x14ac:dyDescent="0.25">
      <c r="A225" s="98"/>
      <c r="B225" s="79"/>
      <c r="C225" s="79"/>
      <c r="D225" s="79"/>
      <c r="E225" s="95"/>
      <c r="F225" s="95"/>
      <c r="G225" s="95"/>
      <c r="H225" s="110"/>
      <c r="I225" s="157"/>
      <c r="J225" s="157"/>
      <c r="K225" s="107"/>
      <c r="L225" s="107"/>
      <c r="M225" s="82"/>
      <c r="N225" s="107"/>
      <c r="O225" s="88"/>
      <c r="P225" s="107"/>
      <c r="Q225" s="86"/>
    </row>
    <row r="226" spans="1:17" x14ac:dyDescent="0.25">
      <c r="A226" s="98"/>
      <c r="B226" s="82"/>
      <c r="C226" s="82"/>
      <c r="D226" s="82"/>
      <c r="E226" s="95"/>
      <c r="F226" s="95"/>
      <c r="G226" s="95"/>
      <c r="H226" s="110"/>
      <c r="I226" s="157"/>
      <c r="J226" s="157"/>
      <c r="K226" s="107"/>
      <c r="L226" s="107"/>
      <c r="M226" s="82"/>
      <c r="N226" s="107"/>
      <c r="O226" s="80"/>
      <c r="P226" s="107"/>
      <c r="Q226" s="86"/>
    </row>
    <row r="227" spans="1:17" x14ac:dyDescent="0.25">
      <c r="A227" s="98"/>
      <c r="B227" s="79"/>
      <c r="C227" s="79"/>
      <c r="D227" s="79"/>
      <c r="E227" s="95"/>
      <c r="F227" s="95"/>
      <c r="G227" s="95"/>
      <c r="H227" s="110"/>
      <c r="I227" s="157"/>
      <c r="J227" s="157"/>
      <c r="K227" s="107"/>
      <c r="L227" s="107"/>
      <c r="M227" s="82"/>
      <c r="N227" s="107"/>
      <c r="O227" s="82"/>
      <c r="P227" s="107"/>
      <c r="Q227" s="81"/>
    </row>
    <row r="228" spans="1:17" x14ac:dyDescent="0.25">
      <c r="A228" s="98"/>
      <c r="B228" s="79"/>
      <c r="C228" s="79"/>
      <c r="D228" s="79"/>
      <c r="E228" s="95"/>
      <c r="F228" s="95"/>
      <c r="G228" s="95"/>
      <c r="H228" s="110"/>
      <c r="I228" s="157"/>
      <c r="J228" s="157"/>
      <c r="K228" s="107"/>
      <c r="L228" s="107"/>
      <c r="M228" s="82"/>
      <c r="N228" s="107"/>
      <c r="O228" s="139"/>
      <c r="P228" s="107"/>
      <c r="Q228" s="81"/>
    </row>
    <row r="229" spans="1:17" x14ac:dyDescent="0.25">
      <c r="A229" s="98"/>
      <c r="B229" s="82"/>
      <c r="C229" s="82"/>
      <c r="D229" s="82"/>
      <c r="E229" s="95"/>
      <c r="F229" s="95"/>
      <c r="G229" s="95"/>
      <c r="H229" s="110"/>
      <c r="I229" s="157"/>
      <c r="J229" s="157"/>
      <c r="K229" s="107"/>
      <c r="L229" s="107"/>
      <c r="M229" s="82"/>
      <c r="N229" s="107"/>
      <c r="O229" s="80"/>
      <c r="P229" s="107"/>
      <c r="Q229" s="81"/>
    </row>
    <row r="230" spans="1:17" x14ac:dyDescent="0.25">
      <c r="A230" s="98"/>
      <c r="B230" s="79"/>
      <c r="C230" s="79"/>
      <c r="D230" s="79"/>
      <c r="E230" s="95"/>
      <c r="F230" s="95"/>
      <c r="G230" s="95"/>
      <c r="H230" s="110"/>
      <c r="I230" s="157"/>
      <c r="J230" s="157"/>
      <c r="K230" s="107"/>
      <c r="L230" s="107"/>
      <c r="M230" s="82"/>
      <c r="N230" s="107"/>
      <c r="O230" s="80"/>
      <c r="P230" s="107"/>
      <c r="Q230" s="81"/>
    </row>
    <row r="231" spans="1:17" x14ac:dyDescent="0.25">
      <c r="A231" s="98"/>
      <c r="B231" s="79"/>
      <c r="C231" s="79"/>
      <c r="D231" s="79"/>
      <c r="E231" s="95"/>
      <c r="F231" s="95"/>
      <c r="G231" s="95"/>
      <c r="H231" s="110"/>
      <c r="I231" s="157"/>
      <c r="J231" s="157"/>
      <c r="K231" s="107"/>
      <c r="L231" s="107"/>
      <c r="M231" s="82"/>
      <c r="N231" s="107"/>
      <c r="O231" s="65"/>
      <c r="P231" s="107"/>
      <c r="Q231" s="81"/>
    </row>
    <row r="232" spans="1:17" x14ac:dyDescent="0.25">
      <c r="A232" s="98"/>
      <c r="B232" s="79"/>
      <c r="C232" s="79"/>
      <c r="D232" s="79"/>
      <c r="E232" s="95"/>
      <c r="F232" s="95"/>
      <c r="G232" s="95"/>
      <c r="H232" s="110"/>
      <c r="I232" s="157"/>
      <c r="J232" s="157"/>
      <c r="K232" s="107"/>
      <c r="L232" s="107"/>
      <c r="M232" s="82"/>
      <c r="N232" s="107"/>
      <c r="O232" s="60"/>
      <c r="P232" s="107"/>
      <c r="Q232" s="81"/>
    </row>
    <row r="233" spans="1:17" x14ac:dyDescent="0.25">
      <c r="A233" s="98"/>
      <c r="B233" s="79"/>
      <c r="C233" s="79"/>
      <c r="D233" s="79"/>
      <c r="E233" s="95"/>
      <c r="F233" s="95"/>
      <c r="G233" s="95"/>
      <c r="H233" s="110"/>
      <c r="I233" s="157"/>
      <c r="J233" s="157"/>
      <c r="K233" s="107"/>
      <c r="L233" s="107"/>
      <c r="M233" s="82"/>
      <c r="N233" s="107"/>
      <c r="O233" s="80"/>
      <c r="P233" s="107"/>
      <c r="Q233" s="86"/>
    </row>
    <row r="234" spans="1:17" x14ac:dyDescent="0.25">
      <c r="A234" s="98"/>
      <c r="B234" s="80"/>
      <c r="C234" s="80"/>
      <c r="D234" s="80"/>
      <c r="E234" s="84"/>
      <c r="F234" s="84"/>
      <c r="G234" s="84"/>
      <c r="H234" s="110"/>
      <c r="I234" s="157"/>
      <c r="J234" s="160"/>
      <c r="K234" s="111"/>
      <c r="L234" s="80"/>
      <c r="M234" s="80"/>
      <c r="N234" s="80"/>
      <c r="O234" s="139"/>
      <c r="P234" s="111"/>
      <c r="Q234" s="86"/>
    </row>
    <row r="235" spans="1:17" x14ac:dyDescent="0.25">
      <c r="A235" s="98"/>
      <c r="B235" s="80"/>
      <c r="C235" s="80"/>
      <c r="D235" s="80"/>
      <c r="E235" s="84"/>
      <c r="F235" s="84"/>
      <c r="G235" s="84"/>
      <c r="H235" s="110"/>
      <c r="I235" s="157"/>
      <c r="J235" s="160"/>
      <c r="K235" s="111"/>
      <c r="L235" s="80"/>
      <c r="M235" s="80"/>
      <c r="N235" s="80"/>
      <c r="O235" s="80"/>
      <c r="P235" s="111"/>
      <c r="Q235" s="86"/>
    </row>
    <row r="236" spans="1:17" x14ac:dyDescent="0.25">
      <c r="A236" s="98"/>
      <c r="B236" s="80"/>
      <c r="C236" s="80"/>
      <c r="D236" s="80"/>
      <c r="E236" s="84"/>
      <c r="F236" s="84"/>
      <c r="G236" s="84"/>
      <c r="H236" s="110"/>
      <c r="I236" s="157"/>
      <c r="J236" s="160"/>
      <c r="K236" s="111"/>
      <c r="L236" s="80"/>
      <c r="M236" s="80"/>
      <c r="N236" s="80"/>
      <c r="O236" s="80"/>
      <c r="P236" s="111"/>
      <c r="Q236" s="86"/>
    </row>
    <row r="237" spans="1:17" x14ac:dyDescent="0.25">
      <c r="A237" s="98"/>
      <c r="B237" s="79"/>
      <c r="C237" s="79"/>
      <c r="D237" s="79"/>
      <c r="E237" s="95"/>
      <c r="F237" s="95"/>
      <c r="G237" s="95"/>
      <c r="H237" s="110"/>
      <c r="I237" s="157"/>
      <c r="J237" s="157"/>
      <c r="K237" s="107"/>
      <c r="L237" s="107"/>
      <c r="M237" s="82"/>
      <c r="N237" s="107"/>
      <c r="O237" s="139"/>
      <c r="P237" s="107"/>
      <c r="Q237" s="86"/>
    </row>
    <row r="238" spans="1:17" x14ac:dyDescent="0.25">
      <c r="A238" s="98"/>
      <c r="B238" s="82"/>
      <c r="C238" s="82"/>
      <c r="D238" s="82"/>
      <c r="E238" s="95"/>
      <c r="F238" s="95"/>
      <c r="G238" s="95"/>
      <c r="H238" s="110"/>
      <c r="I238" s="157"/>
      <c r="J238" s="157"/>
      <c r="K238" s="107"/>
      <c r="L238" s="107"/>
      <c r="M238" s="82"/>
      <c r="N238" s="107"/>
      <c r="O238" s="82"/>
      <c r="P238" s="107"/>
      <c r="Q238" s="86"/>
    </row>
    <row r="239" spans="1:17" x14ac:dyDescent="0.25">
      <c r="A239" s="98"/>
      <c r="B239" s="82"/>
      <c r="C239" s="82"/>
      <c r="D239" s="82"/>
      <c r="E239" s="95"/>
      <c r="F239" s="95"/>
      <c r="G239" s="95"/>
      <c r="H239" s="110"/>
      <c r="I239" s="157"/>
      <c r="J239" s="157"/>
      <c r="K239" s="107"/>
      <c r="L239" s="107"/>
      <c r="M239" s="82"/>
      <c r="N239" s="107"/>
      <c r="O239" s="80"/>
      <c r="P239" s="107"/>
      <c r="Q239" s="86"/>
    </row>
    <row r="240" spans="1:17" x14ac:dyDescent="0.25">
      <c r="A240" s="98"/>
      <c r="B240" s="82"/>
      <c r="C240" s="82"/>
      <c r="D240" s="82"/>
      <c r="E240" s="95"/>
      <c r="F240" s="95"/>
      <c r="G240" s="95"/>
      <c r="H240" s="110"/>
      <c r="I240" s="157"/>
      <c r="J240" s="157"/>
      <c r="K240" s="107"/>
      <c r="L240" s="107"/>
      <c r="M240" s="82"/>
      <c r="N240" s="107"/>
      <c r="O240" s="139"/>
      <c r="P240" s="107"/>
      <c r="Q240" s="86"/>
    </row>
    <row r="241" spans="1:17" x14ac:dyDescent="0.25">
      <c r="A241" s="98"/>
      <c r="B241" s="79"/>
      <c r="C241" s="79"/>
      <c r="D241" s="79"/>
      <c r="E241" s="95"/>
      <c r="F241" s="95"/>
      <c r="G241" s="95"/>
      <c r="H241" s="110"/>
      <c r="I241" s="157"/>
      <c r="J241" s="157"/>
      <c r="K241" s="107"/>
      <c r="L241" s="107"/>
      <c r="M241" s="82"/>
      <c r="N241" s="107"/>
      <c r="O241" s="60"/>
      <c r="P241" s="107"/>
      <c r="Q241" s="86"/>
    </row>
    <row r="242" spans="1:17" x14ac:dyDescent="0.25">
      <c r="A242" s="98"/>
      <c r="B242" s="79"/>
      <c r="C242" s="79"/>
      <c r="D242" s="79"/>
      <c r="E242" s="95"/>
      <c r="F242" s="95"/>
      <c r="G242" s="95"/>
      <c r="H242" s="110"/>
      <c r="I242" s="157"/>
      <c r="J242" s="157"/>
      <c r="K242" s="107"/>
      <c r="L242" s="107"/>
      <c r="M242" s="82"/>
      <c r="N242" s="107"/>
      <c r="O242" s="80"/>
      <c r="P242" s="107"/>
      <c r="Q242" s="86"/>
    </row>
    <row r="243" spans="1:17" x14ac:dyDescent="0.25">
      <c r="A243" s="98"/>
      <c r="B243" s="79"/>
      <c r="C243" s="79"/>
      <c r="D243" s="79"/>
      <c r="E243" s="95"/>
      <c r="F243" s="95"/>
      <c r="G243" s="95"/>
      <c r="H243" s="110"/>
      <c r="I243" s="157"/>
      <c r="J243" s="157"/>
      <c r="K243" s="107"/>
      <c r="L243" s="107"/>
      <c r="M243" s="82"/>
      <c r="N243" s="107"/>
      <c r="O243" s="139"/>
      <c r="P243" s="107"/>
      <c r="Q243" s="86"/>
    </row>
    <row r="244" spans="1:17" x14ac:dyDescent="0.25">
      <c r="A244" s="98"/>
      <c r="B244" s="82"/>
      <c r="C244" s="82"/>
      <c r="D244" s="82"/>
      <c r="E244" s="95"/>
      <c r="F244" s="95"/>
      <c r="G244" s="95"/>
      <c r="H244" s="110"/>
      <c r="I244" s="157"/>
      <c r="J244" s="157"/>
      <c r="K244" s="107"/>
      <c r="L244" s="107"/>
      <c r="M244" s="82"/>
      <c r="N244" s="107"/>
      <c r="O244" s="82"/>
      <c r="P244" s="107"/>
      <c r="Q244" s="86"/>
    </row>
    <row r="245" spans="1:17" x14ac:dyDescent="0.25">
      <c r="A245" s="98"/>
      <c r="B245" s="82"/>
      <c r="C245" s="82"/>
      <c r="D245" s="82"/>
      <c r="E245" s="95"/>
      <c r="F245" s="95"/>
      <c r="G245" s="95"/>
      <c r="H245" s="110"/>
      <c r="I245" s="157"/>
      <c r="J245" s="157"/>
      <c r="K245" s="107"/>
      <c r="L245" s="82"/>
      <c r="M245" s="82"/>
      <c r="N245" s="82"/>
      <c r="O245" s="80"/>
      <c r="P245" s="107"/>
      <c r="Q245" s="86"/>
    </row>
    <row r="246" spans="1:17" x14ac:dyDescent="0.25">
      <c r="A246" s="98"/>
      <c r="B246" s="82"/>
      <c r="C246" s="82"/>
      <c r="D246" s="82"/>
      <c r="E246" s="95"/>
      <c r="F246" s="95"/>
      <c r="G246" s="95"/>
      <c r="H246" s="110"/>
      <c r="I246" s="157"/>
      <c r="J246" s="157"/>
      <c r="K246" s="107"/>
      <c r="L246" s="82"/>
      <c r="M246" s="82"/>
      <c r="N246" s="82"/>
      <c r="O246" s="139"/>
      <c r="P246" s="107"/>
      <c r="Q246" s="86"/>
    </row>
    <row r="247" spans="1:17" x14ac:dyDescent="0.25">
      <c r="A247" s="98"/>
      <c r="B247" s="79"/>
      <c r="C247" s="79"/>
      <c r="D247" s="79"/>
      <c r="E247" s="95"/>
      <c r="F247" s="95"/>
      <c r="G247" s="95"/>
      <c r="H247" s="110"/>
      <c r="I247" s="157"/>
      <c r="J247" s="157"/>
      <c r="K247" s="107"/>
      <c r="L247" s="82"/>
      <c r="M247" s="82"/>
      <c r="N247" s="82"/>
      <c r="O247" s="60"/>
      <c r="P247" s="107"/>
      <c r="Q247" s="86"/>
    </row>
    <row r="248" spans="1:17" x14ac:dyDescent="0.25">
      <c r="A248" s="98"/>
      <c r="B248" s="79"/>
      <c r="C248" s="79"/>
      <c r="D248" s="79"/>
      <c r="E248" s="95"/>
      <c r="F248" s="95"/>
      <c r="G248" s="95"/>
      <c r="H248" s="110"/>
      <c r="I248" s="157"/>
      <c r="J248" s="157"/>
      <c r="K248" s="107"/>
      <c r="L248" s="82"/>
      <c r="M248" s="82"/>
      <c r="N248" s="82"/>
      <c r="O248" s="80"/>
      <c r="P248" s="107"/>
      <c r="Q248" s="86"/>
    </row>
    <row r="249" spans="1:17" x14ac:dyDescent="0.25">
      <c r="A249" s="98"/>
      <c r="B249" s="82"/>
      <c r="C249" s="82"/>
      <c r="D249" s="82"/>
      <c r="E249" s="95"/>
      <c r="F249" s="95"/>
      <c r="G249" s="95"/>
      <c r="H249" s="110"/>
      <c r="I249" s="157"/>
      <c r="J249" s="157"/>
      <c r="K249" s="107"/>
      <c r="L249" s="82"/>
      <c r="M249" s="82"/>
      <c r="N249" s="82"/>
      <c r="O249" s="139"/>
      <c r="P249" s="107"/>
      <c r="Q249" s="86"/>
    </row>
    <row r="250" spans="1:17" x14ac:dyDescent="0.25">
      <c r="A250" s="98"/>
      <c r="B250" s="82"/>
      <c r="C250" s="82"/>
      <c r="D250" s="82"/>
      <c r="E250" s="95"/>
      <c r="F250" s="95"/>
      <c r="G250" s="95"/>
      <c r="H250" s="110"/>
      <c r="I250" s="157"/>
      <c r="J250" s="157"/>
      <c r="K250" s="107"/>
      <c r="L250" s="82"/>
      <c r="M250" s="82"/>
      <c r="N250" s="82"/>
      <c r="O250" s="82"/>
      <c r="P250" s="107"/>
      <c r="Q250" s="86"/>
    </row>
    <row r="251" spans="1:17" x14ac:dyDescent="0.25">
      <c r="A251" s="98"/>
      <c r="B251" s="82"/>
      <c r="C251" s="82"/>
      <c r="D251" s="82"/>
      <c r="E251" s="95"/>
      <c r="F251" s="95"/>
      <c r="G251" s="95"/>
      <c r="H251" s="110"/>
      <c r="I251" s="157"/>
      <c r="J251" s="157"/>
      <c r="K251" s="107"/>
      <c r="L251" s="82"/>
      <c r="M251" s="82"/>
      <c r="N251" s="82"/>
      <c r="O251" s="80"/>
      <c r="P251" s="107"/>
      <c r="Q251" s="86"/>
    </row>
    <row r="252" spans="1:17" ht="15.75" x14ac:dyDescent="0.25">
      <c r="A252" s="32"/>
      <c r="B252" s="50"/>
      <c r="C252" s="64"/>
      <c r="D252" s="64"/>
      <c r="E252" s="32"/>
      <c r="F252" s="32"/>
      <c r="G252" s="33"/>
      <c r="H252" s="32"/>
      <c r="I252" s="171"/>
      <c r="J252" s="154"/>
      <c r="K252" s="154"/>
      <c r="L252" s="31"/>
      <c r="M252" s="31"/>
      <c r="N252" s="31"/>
      <c r="O252" s="65"/>
      <c r="P252" s="134"/>
      <c r="Q252" s="49"/>
    </row>
    <row r="253" spans="1:17" ht="15.75" x14ac:dyDescent="0.25">
      <c r="A253" s="32"/>
      <c r="B253" s="50"/>
      <c r="C253" s="64"/>
      <c r="D253" s="64"/>
      <c r="E253" s="32"/>
      <c r="F253" s="32"/>
      <c r="G253" s="33"/>
      <c r="H253" s="32"/>
      <c r="I253" s="171"/>
      <c r="J253" s="154"/>
      <c r="K253" s="154"/>
      <c r="L253" s="31"/>
      <c r="M253" s="31"/>
      <c r="N253" s="31"/>
      <c r="O253" s="80"/>
      <c r="P253" s="134"/>
      <c r="Q253" s="49"/>
    </row>
    <row r="254" spans="1:17" ht="15.75" x14ac:dyDescent="0.25">
      <c r="A254" s="32"/>
      <c r="B254" s="39"/>
      <c r="C254" s="39"/>
      <c r="D254" s="32"/>
      <c r="E254" s="32"/>
      <c r="F254" s="60"/>
      <c r="G254" s="63"/>
      <c r="H254" s="39"/>
      <c r="I254" s="171"/>
      <c r="J254" s="154"/>
      <c r="K254" s="154"/>
      <c r="L254" s="31"/>
      <c r="M254" s="31"/>
      <c r="N254" s="31"/>
      <c r="O254" s="80"/>
      <c r="P254" s="135"/>
      <c r="Q254" s="21"/>
    </row>
    <row r="255" spans="1:17" ht="15.75" x14ac:dyDescent="0.25">
      <c r="A255" s="32"/>
      <c r="B255" s="39"/>
      <c r="C255" s="39"/>
      <c r="D255" s="32"/>
      <c r="E255" s="32"/>
      <c r="F255" s="60"/>
      <c r="G255" s="63"/>
      <c r="H255" s="39"/>
      <c r="I255" s="171"/>
      <c r="J255" s="154"/>
      <c r="K255" s="154"/>
      <c r="L255" s="31"/>
      <c r="M255" s="31"/>
      <c r="N255" s="31"/>
      <c r="O255" s="88"/>
      <c r="P255" s="135"/>
      <c r="Q255" s="21"/>
    </row>
    <row r="256" spans="1:17" ht="15.75" x14ac:dyDescent="0.25">
      <c r="A256" s="32"/>
      <c r="B256" s="39"/>
      <c r="C256" s="39"/>
      <c r="D256" s="32"/>
      <c r="E256" s="32"/>
      <c r="F256" s="60"/>
      <c r="G256" s="63"/>
      <c r="H256" s="39"/>
      <c r="I256" s="171"/>
      <c r="J256" s="154"/>
      <c r="K256" s="154"/>
      <c r="L256" s="31"/>
      <c r="M256" s="31"/>
      <c r="N256" s="31"/>
      <c r="O256" s="60"/>
      <c r="P256" s="135"/>
      <c r="Q256" s="21"/>
    </row>
    <row r="257" spans="1:17" ht="15.75" x14ac:dyDescent="0.25">
      <c r="A257" s="32"/>
      <c r="B257" s="39"/>
      <c r="C257" s="39"/>
      <c r="D257" s="32"/>
      <c r="E257" s="32"/>
      <c r="F257" s="60"/>
      <c r="G257" s="63"/>
      <c r="H257" s="39"/>
      <c r="I257" s="171"/>
      <c r="J257" s="154"/>
      <c r="K257" s="154"/>
      <c r="L257" s="31"/>
      <c r="M257" s="31"/>
      <c r="N257" s="31"/>
      <c r="O257" s="60"/>
      <c r="P257" s="135"/>
      <c r="Q257" s="21"/>
    </row>
    <row r="258" spans="1:17" ht="15.75" x14ac:dyDescent="0.25">
      <c r="A258" s="32"/>
      <c r="B258" s="39"/>
      <c r="C258" s="39"/>
      <c r="D258" s="32"/>
      <c r="E258" s="32"/>
      <c r="F258" s="60"/>
      <c r="G258" s="63"/>
      <c r="H258" s="39"/>
      <c r="I258" s="171"/>
      <c r="J258" s="154"/>
      <c r="K258" s="154"/>
      <c r="L258" s="31"/>
      <c r="M258" s="31"/>
      <c r="N258" s="31"/>
      <c r="O258" s="60"/>
      <c r="P258" s="135"/>
      <c r="Q258" s="21"/>
    </row>
    <row r="259" spans="1:17" ht="15.75" x14ac:dyDescent="0.25">
      <c r="A259" s="32"/>
      <c r="B259" s="39"/>
      <c r="C259" s="39"/>
      <c r="D259" s="32"/>
      <c r="E259" s="32"/>
      <c r="F259" s="60"/>
      <c r="G259" s="63"/>
      <c r="H259" s="39"/>
      <c r="I259" s="171"/>
      <c r="J259" s="154"/>
      <c r="K259" s="154"/>
      <c r="L259" s="31"/>
      <c r="M259" s="31"/>
      <c r="N259" s="31"/>
      <c r="O259" s="60"/>
      <c r="P259" s="135"/>
      <c r="Q259" s="21"/>
    </row>
    <row r="260" spans="1:17" ht="15.75" x14ac:dyDescent="0.25">
      <c r="A260" s="32"/>
      <c r="B260" s="39"/>
      <c r="C260" s="39"/>
      <c r="D260" s="32"/>
      <c r="E260" s="32"/>
      <c r="F260" s="60"/>
      <c r="G260" s="63"/>
      <c r="H260" s="39"/>
      <c r="I260" s="171"/>
      <c r="J260" s="154"/>
      <c r="K260" s="154"/>
      <c r="L260" s="31"/>
      <c r="M260" s="31"/>
      <c r="N260" s="31"/>
      <c r="O260" s="60"/>
      <c r="P260" s="135"/>
      <c r="Q260" s="21"/>
    </row>
    <row r="261" spans="1:17" ht="15.75" x14ac:dyDescent="0.25">
      <c r="A261" s="32"/>
      <c r="B261" s="39"/>
      <c r="C261" s="39"/>
      <c r="D261" s="32"/>
      <c r="E261" s="32"/>
      <c r="F261" s="60"/>
      <c r="G261" s="63"/>
      <c r="H261" s="39"/>
      <c r="I261" s="171"/>
      <c r="J261" s="154"/>
      <c r="K261" s="154"/>
      <c r="L261" s="31"/>
      <c r="M261" s="31"/>
      <c r="N261" s="31"/>
      <c r="O261" s="60"/>
      <c r="P261" s="135"/>
      <c r="Q261" s="21"/>
    </row>
    <row r="262" spans="1:17" ht="15.75" x14ac:dyDescent="0.25">
      <c r="A262" s="32"/>
      <c r="B262" s="39"/>
      <c r="C262" s="39"/>
      <c r="D262" s="32"/>
      <c r="E262" s="32"/>
      <c r="F262" s="60"/>
      <c r="G262" s="63"/>
      <c r="H262" s="39"/>
      <c r="I262" s="171"/>
      <c r="J262" s="154"/>
      <c r="K262" s="154"/>
      <c r="L262" s="31"/>
      <c r="M262" s="31"/>
      <c r="N262" s="31"/>
      <c r="O262" s="60"/>
      <c r="P262" s="135"/>
      <c r="Q262" s="21"/>
    </row>
    <row r="263" spans="1:17" ht="15.75" x14ac:dyDescent="0.25">
      <c r="A263" s="31"/>
      <c r="B263" s="31"/>
      <c r="C263" s="31"/>
      <c r="D263" s="31"/>
      <c r="E263" s="60"/>
      <c r="F263" s="60"/>
      <c r="G263" s="31"/>
      <c r="H263" s="31"/>
      <c r="I263" s="171"/>
      <c r="J263" s="154"/>
      <c r="K263" s="154"/>
      <c r="L263" s="31"/>
      <c r="M263" s="31"/>
      <c r="N263" s="31"/>
      <c r="O263" s="60"/>
      <c r="P263" s="136"/>
      <c r="Q263" s="21"/>
    </row>
    <row r="264" spans="1:17" ht="15.75" x14ac:dyDescent="0.25">
      <c r="A264" s="31"/>
      <c r="B264" s="31"/>
      <c r="C264" s="31"/>
      <c r="D264" s="31"/>
      <c r="E264" s="60"/>
      <c r="F264" s="60"/>
      <c r="G264" s="31"/>
      <c r="H264" s="31"/>
      <c r="I264" s="171"/>
      <c r="J264" s="154"/>
      <c r="K264" s="154"/>
      <c r="L264" s="31"/>
      <c r="M264" s="31"/>
      <c r="N264" s="31"/>
      <c r="O264" s="60"/>
      <c r="P264" s="136"/>
      <c r="Q264" s="21"/>
    </row>
    <row r="265" spans="1:17" ht="15.75" x14ac:dyDescent="0.25">
      <c r="A265" s="31"/>
      <c r="B265" s="31"/>
      <c r="C265" s="31"/>
      <c r="D265" s="31"/>
      <c r="E265" s="60"/>
      <c r="F265" s="60"/>
      <c r="G265" s="31"/>
      <c r="H265" s="31"/>
      <c r="I265" s="171"/>
      <c r="J265" s="154"/>
      <c r="K265" s="154"/>
      <c r="L265" s="31"/>
      <c r="M265" s="31"/>
      <c r="N265" s="31"/>
      <c r="O265" s="60"/>
      <c r="P265" s="136"/>
      <c r="Q265" s="21"/>
    </row>
    <row r="266" spans="1:17" ht="15.75" x14ac:dyDescent="0.25">
      <c r="A266" s="31"/>
      <c r="B266" s="31"/>
      <c r="C266" s="31"/>
      <c r="D266" s="31"/>
      <c r="E266" s="60"/>
      <c r="F266" s="60"/>
      <c r="G266" s="31"/>
      <c r="H266" s="37"/>
      <c r="I266" s="171"/>
      <c r="J266" s="128"/>
      <c r="K266" s="128"/>
      <c r="L266" s="21"/>
      <c r="M266" s="21"/>
      <c r="N266" s="21"/>
      <c r="O266" s="21"/>
      <c r="P266" s="128"/>
      <c r="Q266" s="21"/>
    </row>
    <row r="267" spans="1:17" ht="15.75" x14ac:dyDescent="0.25">
      <c r="A267" s="31"/>
      <c r="B267" s="31"/>
      <c r="C267" s="31"/>
      <c r="D267" s="31"/>
      <c r="E267" s="60"/>
      <c r="F267" s="60"/>
      <c r="G267" s="31"/>
      <c r="H267" s="37"/>
      <c r="I267" s="171"/>
      <c r="J267" s="128"/>
      <c r="K267" s="128"/>
      <c r="L267" s="21"/>
      <c r="M267" s="21"/>
      <c r="N267" s="21"/>
      <c r="O267" s="21"/>
      <c r="P267" s="128"/>
      <c r="Q267" s="21"/>
    </row>
    <row r="268" spans="1:17" ht="15.75" x14ac:dyDescent="0.25">
      <c r="A268" s="31"/>
      <c r="B268" s="31"/>
      <c r="C268" s="31"/>
      <c r="D268" s="31"/>
      <c r="E268" s="60"/>
      <c r="F268" s="60"/>
      <c r="G268" s="31"/>
      <c r="H268" s="37"/>
      <c r="I268" s="171"/>
      <c r="J268" s="128"/>
      <c r="K268" s="128"/>
      <c r="L268" s="21"/>
      <c r="M268" s="21"/>
      <c r="N268" s="21"/>
      <c r="O268" s="21"/>
      <c r="P268" s="128"/>
      <c r="Q268" s="21"/>
    </row>
    <row r="269" spans="1:17" ht="15.75" x14ac:dyDescent="0.25">
      <c r="A269" s="31"/>
      <c r="B269" s="31"/>
      <c r="C269" s="31"/>
      <c r="D269" s="31"/>
      <c r="E269" s="60"/>
      <c r="F269" s="60"/>
      <c r="G269" s="31"/>
      <c r="H269" s="37"/>
      <c r="I269" s="171"/>
      <c r="J269" s="128"/>
      <c r="K269" s="128"/>
      <c r="L269" s="21"/>
      <c r="M269" s="21"/>
      <c r="N269" s="21"/>
      <c r="O269" s="21"/>
      <c r="P269" s="128"/>
      <c r="Q269" s="21"/>
    </row>
    <row r="270" spans="1:17" ht="15.75" x14ac:dyDescent="0.25">
      <c r="A270" s="31"/>
      <c r="B270" s="31"/>
      <c r="C270" s="31"/>
      <c r="D270" s="31"/>
      <c r="E270" s="60"/>
      <c r="F270" s="60"/>
      <c r="G270" s="31"/>
      <c r="H270" s="37"/>
      <c r="I270" s="171"/>
      <c r="J270" s="128"/>
      <c r="K270" s="128"/>
      <c r="L270" s="21"/>
      <c r="M270" s="21"/>
      <c r="N270" s="21"/>
      <c r="O270" s="21"/>
      <c r="P270" s="128"/>
      <c r="Q270" s="21"/>
    </row>
    <row r="271" spans="1:17" ht="15.75" x14ac:dyDescent="0.25">
      <c r="A271" s="31"/>
      <c r="B271" s="31"/>
      <c r="C271" s="31"/>
      <c r="D271" s="31"/>
      <c r="E271" s="60"/>
      <c r="F271" s="60"/>
      <c r="G271" s="31"/>
      <c r="H271" s="37"/>
      <c r="I271" s="171"/>
      <c r="J271" s="128"/>
      <c r="K271" s="128"/>
      <c r="L271" s="21"/>
      <c r="M271" s="21"/>
      <c r="N271" s="21"/>
      <c r="O271" s="21"/>
      <c r="P271" s="128"/>
      <c r="Q271" s="21"/>
    </row>
    <row r="272" spans="1:17" ht="15.75" x14ac:dyDescent="0.25">
      <c r="A272" s="31"/>
      <c r="B272" s="31"/>
      <c r="C272" s="31"/>
      <c r="D272" s="31"/>
      <c r="E272" s="60"/>
      <c r="F272" s="60"/>
      <c r="G272" s="31"/>
      <c r="H272" s="37"/>
      <c r="I272" s="171"/>
      <c r="J272" s="128"/>
      <c r="K272" s="128"/>
      <c r="L272" s="21"/>
      <c r="M272" s="21"/>
      <c r="N272" s="21"/>
      <c r="O272" s="21"/>
      <c r="P272" s="128"/>
      <c r="Q272" s="21"/>
    </row>
    <row r="273" spans="1:17" ht="15.75" x14ac:dyDescent="0.25">
      <c r="A273" s="31"/>
      <c r="B273" s="31"/>
      <c r="C273" s="31"/>
      <c r="D273" s="31"/>
      <c r="E273" s="60"/>
      <c r="F273" s="60"/>
      <c r="G273" s="31"/>
      <c r="H273" s="37"/>
      <c r="I273" s="171"/>
      <c r="J273" s="128"/>
      <c r="K273" s="128"/>
      <c r="L273" s="21"/>
      <c r="M273" s="21"/>
      <c r="N273" s="21"/>
      <c r="O273" s="21"/>
      <c r="P273" s="128"/>
      <c r="Q273" s="21"/>
    </row>
    <row r="274" spans="1:17" ht="15.75" x14ac:dyDescent="0.25">
      <c r="A274" s="31"/>
      <c r="B274" s="31"/>
      <c r="C274" s="31"/>
      <c r="D274" s="31"/>
      <c r="E274" s="60"/>
      <c r="F274" s="60"/>
      <c r="G274" s="31"/>
      <c r="H274" s="37"/>
      <c r="I274" s="171"/>
      <c r="J274" s="128"/>
      <c r="K274" s="128"/>
      <c r="L274" s="21"/>
      <c r="M274" s="21"/>
      <c r="N274" s="21"/>
      <c r="O274" s="21"/>
      <c r="P274" s="128"/>
      <c r="Q274" s="21"/>
    </row>
    <row r="275" spans="1:17" ht="15.75" x14ac:dyDescent="0.25">
      <c r="A275" s="31"/>
      <c r="B275" s="31"/>
      <c r="C275" s="31"/>
      <c r="D275" s="31"/>
      <c r="E275" s="60"/>
      <c r="F275" s="60"/>
      <c r="G275" s="31"/>
      <c r="H275" s="37"/>
      <c r="I275" s="171"/>
      <c r="J275" s="128"/>
      <c r="K275" s="128"/>
      <c r="L275" s="21"/>
      <c r="M275" s="21"/>
      <c r="N275" s="21"/>
      <c r="O275" s="21"/>
      <c r="P275" s="128"/>
      <c r="Q275" s="21"/>
    </row>
    <row r="276" spans="1:17" ht="15.75" x14ac:dyDescent="0.25">
      <c r="A276" s="31"/>
      <c r="B276" s="31"/>
      <c r="C276" s="31"/>
      <c r="D276" s="31"/>
      <c r="E276" s="60"/>
      <c r="F276" s="60"/>
      <c r="G276" s="31"/>
      <c r="H276" s="37"/>
      <c r="I276" s="171"/>
      <c r="J276" s="128"/>
      <c r="K276" s="128"/>
      <c r="L276" s="21"/>
      <c r="M276" s="21"/>
      <c r="N276" s="21"/>
      <c r="O276" s="21"/>
      <c r="P276" s="128"/>
      <c r="Q276" s="21"/>
    </row>
    <row r="277" spans="1:17" ht="15.75" x14ac:dyDescent="0.25">
      <c r="A277" s="31"/>
      <c r="B277" s="31"/>
      <c r="C277" s="31"/>
      <c r="D277" s="31"/>
      <c r="E277" s="60"/>
      <c r="F277" s="60"/>
      <c r="G277" s="31"/>
      <c r="H277" s="37"/>
      <c r="I277" s="171"/>
      <c r="J277" s="128"/>
      <c r="K277" s="128"/>
      <c r="L277" s="21"/>
      <c r="M277" s="21"/>
      <c r="N277" s="21"/>
      <c r="O277" s="21"/>
      <c r="P277" s="128"/>
      <c r="Q277" s="21"/>
    </row>
    <row r="278" spans="1:17" ht="15.75" x14ac:dyDescent="0.25">
      <c r="A278" s="31"/>
      <c r="B278" s="31"/>
      <c r="C278" s="31"/>
      <c r="D278" s="31"/>
      <c r="E278" s="60"/>
      <c r="F278" s="60"/>
      <c r="G278" s="31"/>
      <c r="H278" s="37"/>
      <c r="I278" s="171"/>
      <c r="J278" s="128"/>
      <c r="K278" s="128"/>
      <c r="L278" s="21"/>
      <c r="M278" s="21"/>
      <c r="N278" s="21"/>
      <c r="O278" s="21"/>
      <c r="P278" s="128"/>
      <c r="Q278" s="21"/>
    </row>
    <row r="279" spans="1:17" ht="15.75" x14ac:dyDescent="0.25">
      <c r="A279" s="47"/>
      <c r="B279" s="48"/>
      <c r="C279" s="37"/>
      <c r="D279" s="40"/>
      <c r="E279" s="39"/>
      <c r="F279" s="39"/>
      <c r="G279" s="32"/>
      <c r="H279" s="37"/>
      <c r="I279" s="171"/>
      <c r="J279" s="128"/>
      <c r="K279" s="128"/>
      <c r="L279" s="21"/>
      <c r="M279" s="21"/>
      <c r="N279" s="21"/>
      <c r="O279" s="21"/>
      <c r="P279" s="128"/>
      <c r="Q279" s="21"/>
    </row>
    <row r="280" spans="1:17" ht="15.75" x14ac:dyDescent="0.25">
      <c r="A280" s="47"/>
      <c r="B280" s="48"/>
      <c r="C280" s="37"/>
      <c r="D280" s="40"/>
      <c r="E280" s="39"/>
      <c r="F280" s="39"/>
      <c r="G280" s="32"/>
      <c r="H280" s="37"/>
      <c r="I280" s="171"/>
      <c r="J280" s="128"/>
      <c r="K280" s="128"/>
      <c r="L280" s="21"/>
      <c r="M280" s="21"/>
      <c r="N280" s="21"/>
      <c r="O280" s="21"/>
      <c r="P280" s="128"/>
      <c r="Q280" s="21"/>
    </row>
    <row r="281" spans="1:17" ht="15.75" x14ac:dyDescent="0.25">
      <c r="A281" s="47"/>
      <c r="B281" s="48"/>
      <c r="C281" s="37"/>
      <c r="D281" s="40"/>
      <c r="E281" s="39"/>
      <c r="F281" s="39"/>
      <c r="G281" s="32"/>
      <c r="H281" s="37"/>
      <c r="I281" s="171"/>
      <c r="J281" s="128"/>
      <c r="K281" s="128"/>
      <c r="L281" s="21"/>
      <c r="M281" s="21"/>
      <c r="N281" s="21"/>
      <c r="O281" s="21"/>
      <c r="P281" s="128"/>
      <c r="Q281" s="21"/>
    </row>
    <row r="282" spans="1:17" ht="18.75" x14ac:dyDescent="0.25">
      <c r="A282" s="59"/>
      <c r="B282" s="43"/>
      <c r="C282" s="43"/>
      <c r="D282" s="43"/>
      <c r="E282" s="46"/>
      <c r="F282" s="46"/>
      <c r="G282" s="59"/>
      <c r="H282" s="43"/>
      <c r="I282" s="155"/>
      <c r="J282" s="127"/>
      <c r="K282" s="155"/>
      <c r="L282" s="8"/>
      <c r="M282" s="8"/>
      <c r="N282" s="8"/>
      <c r="O282" s="11"/>
      <c r="P282" s="127"/>
      <c r="Q282" s="20"/>
    </row>
    <row r="283" spans="1:17" ht="15.75" x14ac:dyDescent="0.25">
      <c r="A283" s="21"/>
      <c r="B283" s="21"/>
      <c r="C283" s="21"/>
      <c r="D283" s="21"/>
      <c r="E283" s="8"/>
      <c r="F283" s="8"/>
      <c r="G283" s="21"/>
      <c r="H283" s="21"/>
      <c r="I283" s="128"/>
      <c r="J283" s="128"/>
      <c r="K283" s="128"/>
      <c r="L283" s="21"/>
      <c r="M283" s="21"/>
      <c r="N283" s="21"/>
      <c r="O283" s="21"/>
      <c r="P283" s="128"/>
      <c r="Q283" s="21"/>
    </row>
    <row r="284" spans="1:17" ht="15.75" x14ac:dyDescent="0.25">
      <c r="A284" s="14"/>
      <c r="B284" s="55"/>
      <c r="C284" s="57" t="s">
        <v>27</v>
      </c>
      <c r="D284" s="55"/>
      <c r="E284" s="61"/>
      <c r="F284" s="61"/>
      <c r="G284" s="55"/>
      <c r="H284" s="55"/>
      <c r="I284" s="152"/>
      <c r="J284" s="152"/>
      <c r="K284" s="152"/>
    </row>
    <row r="285" spans="1:17" ht="15.75" x14ac:dyDescent="0.25">
      <c r="A285" s="14"/>
      <c r="B285" s="55"/>
      <c r="C285" s="55" t="s">
        <v>16</v>
      </c>
      <c r="D285" s="55"/>
      <c r="E285" s="61"/>
      <c r="F285" s="61"/>
      <c r="G285" s="55"/>
      <c r="H285" s="55"/>
      <c r="I285" s="152"/>
      <c r="J285" s="152"/>
      <c r="K285" s="152"/>
    </row>
    <row r="286" spans="1:17" ht="15.75" x14ac:dyDescent="0.25">
      <c r="A286" s="14"/>
      <c r="B286" s="55"/>
      <c r="C286" s="57" t="s">
        <v>17</v>
      </c>
      <c r="D286" s="55"/>
      <c r="E286" s="61"/>
      <c r="F286" s="61"/>
      <c r="G286" s="56"/>
      <c r="H286" s="55"/>
      <c r="I286" s="152"/>
      <c r="J286" s="152"/>
      <c r="K286" s="152"/>
    </row>
    <row r="287" spans="1:17" ht="15.75" x14ac:dyDescent="0.25">
      <c r="A287" s="14"/>
      <c r="B287" s="55"/>
      <c r="C287" s="57" t="s">
        <v>31</v>
      </c>
      <c r="D287" s="55"/>
      <c r="E287" s="61"/>
      <c r="F287" s="61"/>
      <c r="G287" s="56"/>
      <c r="H287" s="55"/>
      <c r="I287" s="152"/>
      <c r="J287" s="152"/>
      <c r="K287" s="152"/>
    </row>
    <row r="288" spans="1:17" ht="15.75" x14ac:dyDescent="0.25">
      <c r="A288" s="14"/>
      <c r="B288" s="55"/>
      <c r="C288" s="57" t="s">
        <v>32</v>
      </c>
      <c r="D288" s="55"/>
      <c r="E288" s="61"/>
      <c r="F288" s="61"/>
      <c r="G288" s="56"/>
      <c r="H288" s="55"/>
      <c r="I288" s="152"/>
      <c r="J288" s="152"/>
      <c r="K288" s="152"/>
    </row>
    <row r="290" spans="1:17" x14ac:dyDescent="0.25">
      <c r="A290" s="56"/>
      <c r="B290" s="56" t="s">
        <v>20</v>
      </c>
      <c r="C290" s="56"/>
      <c r="D290" s="251" t="s">
        <v>21</v>
      </c>
      <c r="E290" s="251"/>
      <c r="F290" s="56" t="s">
        <v>22</v>
      </c>
      <c r="G290" s="56"/>
      <c r="H290" s="56"/>
    </row>
    <row r="291" spans="1:17" x14ac:dyDescent="0.25">
      <c r="A291" s="56"/>
      <c r="B291" s="56" t="s">
        <v>34</v>
      </c>
      <c r="C291" s="56"/>
      <c r="D291" s="251" t="s">
        <v>21</v>
      </c>
      <c r="E291" s="251"/>
      <c r="F291" s="56" t="s">
        <v>22</v>
      </c>
      <c r="G291" s="56"/>
      <c r="H291" s="56"/>
    </row>
    <row r="292" spans="1:17" x14ac:dyDescent="0.25">
      <c r="A292" s="56"/>
      <c r="B292" s="56"/>
      <c r="C292" s="56"/>
      <c r="D292" s="56"/>
      <c r="E292" s="56"/>
      <c r="F292" s="56"/>
      <c r="G292" s="56"/>
      <c r="H292" s="56"/>
      <c r="K292" s="117"/>
      <c r="L292" s="19"/>
      <c r="M292" s="19"/>
      <c r="O292" s="1"/>
      <c r="P292" s="129"/>
      <c r="Q292" s="1"/>
    </row>
    <row r="293" spans="1:17" x14ac:dyDescent="0.25">
      <c r="A293" s="56"/>
      <c r="B293" s="56"/>
      <c r="C293" s="56"/>
      <c r="D293" s="56"/>
      <c r="E293" s="58"/>
      <c r="F293" s="56"/>
      <c r="G293" s="56"/>
      <c r="H293" s="56"/>
    </row>
  </sheetData>
  <sortState ref="B17:Q119">
    <sortCondition descending="1" ref="P17:P119"/>
  </sortState>
  <mergeCells count="35">
    <mergeCell ref="A131:Q131"/>
    <mergeCell ref="F127:I127"/>
    <mergeCell ref="J127:L127"/>
    <mergeCell ref="F128:I128"/>
    <mergeCell ref="J128:L128"/>
    <mergeCell ref="F129:I129"/>
    <mergeCell ref="J129:L129"/>
    <mergeCell ref="F124:I124"/>
    <mergeCell ref="J124:L124"/>
    <mergeCell ref="F125:I125"/>
    <mergeCell ref="J125:L125"/>
    <mergeCell ref="F126:I126"/>
    <mergeCell ref="J126:L126"/>
    <mergeCell ref="Q14:Q15"/>
    <mergeCell ref="D14:D15"/>
    <mergeCell ref="E14:E15"/>
    <mergeCell ref="C10:D10"/>
    <mergeCell ref="J14:J15"/>
    <mergeCell ref="K14:L14"/>
    <mergeCell ref="A3:Q3"/>
    <mergeCell ref="F14:F15"/>
    <mergeCell ref="D290:E290"/>
    <mergeCell ref="D291:E291"/>
    <mergeCell ref="P14:P15"/>
    <mergeCell ref="E10:J10"/>
    <mergeCell ref="G14:G15"/>
    <mergeCell ref="A5:Q5"/>
    <mergeCell ref="A4:Q4"/>
    <mergeCell ref="I14:I15"/>
    <mergeCell ref="H14:H15"/>
    <mergeCell ref="O14:O15"/>
    <mergeCell ref="A14:A15"/>
    <mergeCell ref="B14:B15"/>
    <mergeCell ref="C14:C15"/>
    <mergeCell ref="M14:N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94"/>
  <sheetViews>
    <sheetView topLeftCell="A82" zoomScale="75" zoomScaleNormal="75" workbookViewId="0">
      <selection activeCell="A96" sqref="A96:Q110"/>
    </sheetView>
  </sheetViews>
  <sheetFormatPr defaultRowHeight="15" x14ac:dyDescent="0.25"/>
  <cols>
    <col min="1" max="1" width="9.140625" style="1"/>
    <col min="2" max="3" width="14.140625" style="1" customWidth="1"/>
    <col min="4" max="4" width="14.28515625" style="1" customWidth="1"/>
    <col min="5" max="5" width="13.42578125" style="19" customWidth="1"/>
    <col min="6" max="6" width="13" style="19" customWidth="1"/>
    <col min="7" max="7" width="18" style="1" customWidth="1"/>
    <col min="8" max="8" width="18.5703125" style="1" customWidth="1"/>
    <col min="9" max="9" width="9.140625" style="129"/>
    <col min="10" max="10" width="11.140625" style="129" bestFit="1" customWidth="1"/>
    <col min="11" max="12" width="11.28515625" style="129" customWidth="1"/>
    <col min="13" max="13" width="11.5703125" style="1" customWidth="1"/>
    <col min="14" max="14" width="11.7109375" style="1" customWidth="1"/>
    <col min="15" max="15" width="13.7109375" style="19" customWidth="1"/>
    <col min="16" max="16" width="14.5703125" style="117" customWidth="1"/>
    <col min="17" max="17" width="15.7109375" style="19" customWidth="1"/>
    <col min="18" max="16384" width="9.140625" style="1"/>
  </cols>
  <sheetData>
    <row r="3" spans="1:17" ht="18.75" x14ac:dyDescent="0.25">
      <c r="A3" s="248" t="s">
        <v>464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</row>
    <row r="4" spans="1:17" ht="18.75" x14ac:dyDescent="0.25">
      <c r="A4" s="248" t="s">
        <v>18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</row>
    <row r="5" spans="1:17" ht="18.75" x14ac:dyDescent="0.25">
      <c r="A5" s="248" t="s">
        <v>19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</row>
    <row r="6" spans="1:17" ht="15" customHeight="1" x14ac:dyDescent="0.25"/>
    <row r="7" spans="1:17" ht="15.75" customHeight="1" x14ac:dyDescent="0.25">
      <c r="A7" s="2" t="s">
        <v>0</v>
      </c>
      <c r="B7" s="16"/>
      <c r="C7" s="16"/>
      <c r="D7" s="16"/>
      <c r="E7" s="18"/>
      <c r="F7" s="18"/>
      <c r="G7" s="17" t="s">
        <v>37</v>
      </c>
      <c r="H7" s="17"/>
      <c r="I7" s="148"/>
      <c r="J7" s="148"/>
      <c r="K7" s="148"/>
      <c r="L7" s="148"/>
      <c r="M7" s="15"/>
      <c r="N7" s="15"/>
    </row>
    <row r="8" spans="1:17" ht="15.75" x14ac:dyDescent="0.25">
      <c r="A8" s="2" t="s">
        <v>1</v>
      </c>
      <c r="B8" s="9"/>
      <c r="C8" s="9"/>
      <c r="D8" s="9"/>
      <c r="G8" s="9" t="s">
        <v>388</v>
      </c>
      <c r="H8" s="9"/>
      <c r="K8" s="149"/>
      <c r="L8" s="149"/>
      <c r="M8" s="3"/>
      <c r="N8" s="4"/>
    </row>
    <row r="9" spans="1:17" ht="15.75" x14ac:dyDescent="0.25">
      <c r="A9" s="2" t="s">
        <v>2</v>
      </c>
      <c r="B9" s="9"/>
      <c r="C9" s="9"/>
      <c r="D9" s="9"/>
      <c r="G9" s="24" t="s">
        <v>831</v>
      </c>
      <c r="H9" s="24"/>
      <c r="I9" s="150"/>
      <c r="J9" s="150"/>
      <c r="K9" s="150"/>
      <c r="L9" s="150"/>
      <c r="M9" s="25"/>
      <c r="N9" s="25"/>
    </row>
    <row r="10" spans="1:17" ht="15.75" x14ac:dyDescent="0.25">
      <c r="A10" s="2" t="s">
        <v>3</v>
      </c>
      <c r="B10" s="9"/>
      <c r="C10" s="267" t="s">
        <v>389</v>
      </c>
      <c r="D10" s="268"/>
      <c r="E10" s="254"/>
      <c r="F10" s="254"/>
      <c r="G10" s="254"/>
      <c r="H10" s="254"/>
      <c r="I10" s="254"/>
      <c r="J10" s="254"/>
    </row>
    <row r="11" spans="1:17" ht="22.5" x14ac:dyDescent="0.3">
      <c r="A11" s="2" t="s">
        <v>4</v>
      </c>
      <c r="B11" s="9"/>
      <c r="C11" s="9"/>
      <c r="D11" s="9"/>
      <c r="G11" s="9"/>
      <c r="H11" s="9"/>
      <c r="J11" s="224">
        <v>100</v>
      </c>
      <c r="K11" s="151"/>
      <c r="L11" s="151"/>
      <c r="M11" s="4"/>
      <c r="N11" s="4"/>
    </row>
    <row r="12" spans="1:17" ht="15.75" x14ac:dyDescent="0.25">
      <c r="A12" s="5"/>
      <c r="B12" s="9"/>
      <c r="C12" s="9"/>
      <c r="D12" s="9"/>
      <c r="G12" s="9"/>
      <c r="H12" s="9"/>
    </row>
    <row r="14" spans="1:17" ht="36" customHeight="1" x14ac:dyDescent="0.25">
      <c r="A14" s="261" t="s">
        <v>5</v>
      </c>
      <c r="B14" s="255" t="s">
        <v>6</v>
      </c>
      <c r="C14" s="255" t="s">
        <v>7</v>
      </c>
      <c r="D14" s="255" t="s">
        <v>8</v>
      </c>
      <c r="E14" s="249" t="s">
        <v>24</v>
      </c>
      <c r="F14" s="249" t="s">
        <v>25</v>
      </c>
      <c r="G14" s="255" t="s">
        <v>9</v>
      </c>
      <c r="H14" s="255" t="s">
        <v>10</v>
      </c>
      <c r="I14" s="269" t="s">
        <v>11</v>
      </c>
      <c r="J14" s="269" t="s">
        <v>26</v>
      </c>
      <c r="K14" s="263" t="s">
        <v>12</v>
      </c>
      <c r="L14" s="264"/>
      <c r="M14" s="263" t="s">
        <v>13</v>
      </c>
      <c r="N14" s="264"/>
      <c r="O14" s="259" t="s">
        <v>30</v>
      </c>
      <c r="P14" s="252" t="s">
        <v>33</v>
      </c>
      <c r="Q14" s="265" t="s">
        <v>14</v>
      </c>
    </row>
    <row r="15" spans="1:17" ht="87.75" customHeight="1" x14ac:dyDescent="0.25">
      <c r="A15" s="262"/>
      <c r="B15" s="256"/>
      <c r="C15" s="256"/>
      <c r="D15" s="256"/>
      <c r="E15" s="250"/>
      <c r="F15" s="250"/>
      <c r="G15" s="256"/>
      <c r="H15" s="256"/>
      <c r="I15" s="270"/>
      <c r="J15" s="270"/>
      <c r="K15" s="125" t="s">
        <v>23</v>
      </c>
      <c r="L15" s="125" t="s">
        <v>28</v>
      </c>
      <c r="M15" s="7" t="s">
        <v>15</v>
      </c>
      <c r="N15" s="7" t="s">
        <v>29</v>
      </c>
      <c r="O15" s="260"/>
      <c r="P15" s="253"/>
      <c r="Q15" s="266"/>
    </row>
    <row r="16" spans="1:17" s="56" customFormat="1" x14ac:dyDescent="0.25">
      <c r="A16" s="98" t="s">
        <v>392</v>
      </c>
      <c r="B16" s="98" t="s">
        <v>522</v>
      </c>
      <c r="C16" s="98" t="s">
        <v>79</v>
      </c>
      <c r="D16" s="98" t="s">
        <v>80</v>
      </c>
      <c r="E16" s="98" t="s">
        <v>523</v>
      </c>
      <c r="F16" s="80">
        <v>8</v>
      </c>
      <c r="G16" s="105" t="s">
        <v>482</v>
      </c>
      <c r="H16" s="98" t="s">
        <v>37</v>
      </c>
      <c r="I16" s="160">
        <v>24.5</v>
      </c>
      <c r="J16" s="157">
        <f t="shared" ref="J16:J47" si="0">20*I16/27</f>
        <v>18.148148148148149</v>
      </c>
      <c r="K16" s="163">
        <v>26.41</v>
      </c>
      <c r="L16" s="157">
        <f t="shared" ref="L16:L61" si="1">40*26.41/K16</f>
        <v>40</v>
      </c>
      <c r="M16" s="163">
        <v>9</v>
      </c>
      <c r="N16" s="216">
        <f t="shared" ref="N16:N47" si="2">40*M16/10</f>
        <v>36</v>
      </c>
      <c r="O16" s="157">
        <f t="shared" ref="O16:O47" si="3">N16+L16</f>
        <v>76</v>
      </c>
      <c r="P16" s="160">
        <f t="shared" ref="P16:P47" si="4">O16+J16</f>
        <v>94.148148148148152</v>
      </c>
      <c r="Q16" s="194" t="s">
        <v>827</v>
      </c>
    </row>
    <row r="17" spans="1:17" x14ac:dyDescent="0.25">
      <c r="A17" s="217" t="s">
        <v>393</v>
      </c>
      <c r="B17" s="80" t="s">
        <v>484</v>
      </c>
      <c r="C17" s="80" t="s">
        <v>485</v>
      </c>
      <c r="D17" s="80" t="s">
        <v>97</v>
      </c>
      <c r="E17" s="84" t="s">
        <v>486</v>
      </c>
      <c r="F17" s="84">
        <v>8</v>
      </c>
      <c r="G17" s="84" t="s">
        <v>487</v>
      </c>
      <c r="H17" s="98" t="s">
        <v>37</v>
      </c>
      <c r="I17" s="157">
        <v>21.5</v>
      </c>
      <c r="J17" s="157">
        <f t="shared" si="0"/>
        <v>15.925925925925926</v>
      </c>
      <c r="K17" s="157">
        <v>37.090000000000003</v>
      </c>
      <c r="L17" s="157">
        <f t="shared" si="1"/>
        <v>28.482070638986251</v>
      </c>
      <c r="M17" s="163">
        <v>9</v>
      </c>
      <c r="N17" s="216">
        <f t="shared" si="2"/>
        <v>36</v>
      </c>
      <c r="O17" s="157">
        <f t="shared" si="3"/>
        <v>64.482070638986244</v>
      </c>
      <c r="P17" s="160">
        <f t="shared" si="4"/>
        <v>80.407996564912168</v>
      </c>
      <c r="Q17" s="194" t="s">
        <v>826</v>
      </c>
    </row>
    <row r="18" spans="1:17" x14ac:dyDescent="0.25">
      <c r="A18" s="217" t="s">
        <v>394</v>
      </c>
      <c r="B18" s="183" t="s">
        <v>496</v>
      </c>
      <c r="C18" s="183" t="s">
        <v>98</v>
      </c>
      <c r="D18" s="183" t="s">
        <v>78</v>
      </c>
      <c r="E18" s="184">
        <v>8</v>
      </c>
      <c r="F18" s="184">
        <v>8</v>
      </c>
      <c r="G18" s="184" t="s">
        <v>497</v>
      </c>
      <c r="H18" s="98" t="s">
        <v>37</v>
      </c>
      <c r="I18" s="157">
        <v>21.5</v>
      </c>
      <c r="J18" s="157">
        <f t="shared" si="0"/>
        <v>15.925925925925926</v>
      </c>
      <c r="K18" s="157">
        <v>55.81</v>
      </c>
      <c r="L18" s="157">
        <f t="shared" si="1"/>
        <v>18.928507435943381</v>
      </c>
      <c r="M18" s="157">
        <v>10</v>
      </c>
      <c r="N18" s="216">
        <f t="shared" si="2"/>
        <v>40</v>
      </c>
      <c r="O18" s="157">
        <f t="shared" si="3"/>
        <v>58.928507435943381</v>
      </c>
      <c r="P18" s="160">
        <f t="shared" si="4"/>
        <v>74.854433361869312</v>
      </c>
      <c r="Q18" s="194" t="s">
        <v>826</v>
      </c>
    </row>
    <row r="19" spans="1:17" x14ac:dyDescent="0.25">
      <c r="A19" s="98" t="s">
        <v>395</v>
      </c>
      <c r="B19" s="82" t="s">
        <v>208</v>
      </c>
      <c r="C19" s="83" t="s">
        <v>331</v>
      </c>
      <c r="D19" s="83" t="s">
        <v>332</v>
      </c>
      <c r="E19" s="80">
        <v>8</v>
      </c>
      <c r="F19" s="80">
        <v>8</v>
      </c>
      <c r="G19" s="84" t="s">
        <v>328</v>
      </c>
      <c r="H19" s="98" t="s">
        <v>37</v>
      </c>
      <c r="I19" s="157">
        <v>19</v>
      </c>
      <c r="J19" s="157">
        <f t="shared" si="0"/>
        <v>14.074074074074074</v>
      </c>
      <c r="K19" s="157">
        <v>46.53</v>
      </c>
      <c r="L19" s="157">
        <f t="shared" si="1"/>
        <v>22.703632065334194</v>
      </c>
      <c r="M19" s="159">
        <v>8.8000000000000007</v>
      </c>
      <c r="N19" s="216">
        <f t="shared" si="2"/>
        <v>35.200000000000003</v>
      </c>
      <c r="O19" s="157">
        <f t="shared" si="3"/>
        <v>57.903632065334193</v>
      </c>
      <c r="P19" s="160">
        <f t="shared" si="4"/>
        <v>71.977706139408269</v>
      </c>
      <c r="Q19" s="194" t="s">
        <v>826</v>
      </c>
    </row>
    <row r="20" spans="1:17" ht="15.75" customHeight="1" x14ac:dyDescent="0.25">
      <c r="A20" s="217" t="s">
        <v>472</v>
      </c>
      <c r="B20" s="98" t="s">
        <v>480</v>
      </c>
      <c r="C20" s="98" t="s">
        <v>88</v>
      </c>
      <c r="D20" s="98" t="s">
        <v>89</v>
      </c>
      <c r="E20" s="98" t="s">
        <v>481</v>
      </c>
      <c r="F20" s="80">
        <v>8</v>
      </c>
      <c r="G20" s="105" t="s">
        <v>482</v>
      </c>
      <c r="H20" s="98" t="s">
        <v>37</v>
      </c>
      <c r="I20" s="157">
        <v>26.5</v>
      </c>
      <c r="J20" s="157">
        <f t="shared" si="0"/>
        <v>19.62962962962963</v>
      </c>
      <c r="K20" s="157">
        <v>45.89</v>
      </c>
      <c r="L20" s="157">
        <f t="shared" si="1"/>
        <v>23.020265853127043</v>
      </c>
      <c r="M20" s="157">
        <v>7</v>
      </c>
      <c r="N20" s="216">
        <f t="shared" si="2"/>
        <v>28</v>
      </c>
      <c r="O20" s="157">
        <f t="shared" si="3"/>
        <v>51.020265853127043</v>
      </c>
      <c r="P20" s="160">
        <f t="shared" si="4"/>
        <v>70.649895482756676</v>
      </c>
      <c r="Q20" s="194" t="s">
        <v>826</v>
      </c>
    </row>
    <row r="21" spans="1:17" x14ac:dyDescent="0.25">
      <c r="A21" s="217" t="s">
        <v>396</v>
      </c>
      <c r="B21" s="98" t="s">
        <v>511</v>
      </c>
      <c r="C21" s="98" t="s">
        <v>84</v>
      </c>
      <c r="D21" s="98" t="s">
        <v>85</v>
      </c>
      <c r="E21" s="98" t="s">
        <v>512</v>
      </c>
      <c r="F21" s="80">
        <v>8</v>
      </c>
      <c r="G21" s="105" t="s">
        <v>482</v>
      </c>
      <c r="H21" s="98" t="s">
        <v>37</v>
      </c>
      <c r="I21" s="157">
        <v>18.5</v>
      </c>
      <c r="J21" s="157">
        <f t="shared" si="0"/>
        <v>13.703703703703704</v>
      </c>
      <c r="K21" s="157">
        <v>65.040000000000006</v>
      </c>
      <c r="L21" s="157">
        <f t="shared" si="1"/>
        <v>16.242312423124233</v>
      </c>
      <c r="M21" s="157">
        <v>10</v>
      </c>
      <c r="N21" s="216">
        <f t="shared" si="2"/>
        <v>40</v>
      </c>
      <c r="O21" s="157">
        <f t="shared" si="3"/>
        <v>56.242312423124233</v>
      </c>
      <c r="P21" s="160">
        <f t="shared" si="4"/>
        <v>69.946016126827942</v>
      </c>
      <c r="Q21" s="194" t="s">
        <v>826</v>
      </c>
    </row>
    <row r="22" spans="1:17" x14ac:dyDescent="0.25">
      <c r="A22" s="98" t="s">
        <v>473</v>
      </c>
      <c r="B22" s="82" t="s">
        <v>330</v>
      </c>
      <c r="C22" s="83" t="s">
        <v>157</v>
      </c>
      <c r="D22" s="83" t="s">
        <v>87</v>
      </c>
      <c r="E22" s="80">
        <v>8</v>
      </c>
      <c r="F22" s="80">
        <v>8</v>
      </c>
      <c r="G22" s="84" t="s">
        <v>328</v>
      </c>
      <c r="H22" s="98" t="s">
        <v>37</v>
      </c>
      <c r="I22" s="187">
        <v>17.5</v>
      </c>
      <c r="J22" s="157">
        <f t="shared" si="0"/>
        <v>12.962962962962964</v>
      </c>
      <c r="K22" s="157">
        <v>55.68</v>
      </c>
      <c r="L22" s="157">
        <f t="shared" si="1"/>
        <v>18.972701149425291</v>
      </c>
      <c r="M22" s="159">
        <v>9.5</v>
      </c>
      <c r="N22" s="216">
        <f t="shared" si="2"/>
        <v>38</v>
      </c>
      <c r="O22" s="157">
        <f t="shared" si="3"/>
        <v>56.972701149425291</v>
      </c>
      <c r="P22" s="160">
        <f t="shared" si="4"/>
        <v>69.935664112388253</v>
      </c>
      <c r="Q22" s="194" t="s">
        <v>826</v>
      </c>
    </row>
    <row r="23" spans="1:17" x14ac:dyDescent="0.25">
      <c r="A23" s="217" t="s">
        <v>397</v>
      </c>
      <c r="B23" s="82" t="s">
        <v>507</v>
      </c>
      <c r="C23" s="82" t="s">
        <v>508</v>
      </c>
      <c r="D23" s="82" t="s">
        <v>78</v>
      </c>
      <c r="E23" s="82" t="s">
        <v>509</v>
      </c>
      <c r="F23" s="80">
        <v>8</v>
      </c>
      <c r="G23" s="105" t="s">
        <v>482</v>
      </c>
      <c r="H23" s="98" t="s">
        <v>37</v>
      </c>
      <c r="I23" s="157">
        <v>22.5</v>
      </c>
      <c r="J23" s="157">
        <f t="shared" si="0"/>
        <v>16.666666666666668</v>
      </c>
      <c r="K23" s="157">
        <v>68.010000000000005</v>
      </c>
      <c r="L23" s="157">
        <f t="shared" si="1"/>
        <v>15.533009851492428</v>
      </c>
      <c r="M23" s="160">
        <v>9</v>
      </c>
      <c r="N23" s="216">
        <f t="shared" si="2"/>
        <v>36</v>
      </c>
      <c r="O23" s="157">
        <f t="shared" si="3"/>
        <v>51.53300985149243</v>
      </c>
      <c r="P23" s="160">
        <f t="shared" si="4"/>
        <v>68.199676518159094</v>
      </c>
      <c r="Q23" s="194" t="s">
        <v>826</v>
      </c>
    </row>
    <row r="24" spans="1:17" x14ac:dyDescent="0.25">
      <c r="A24" s="217" t="s">
        <v>398</v>
      </c>
      <c r="B24" s="218" t="s">
        <v>468</v>
      </c>
      <c r="C24" s="218" t="s">
        <v>95</v>
      </c>
      <c r="D24" s="218" t="s">
        <v>78</v>
      </c>
      <c r="E24" s="80">
        <v>8</v>
      </c>
      <c r="F24" s="80">
        <v>8</v>
      </c>
      <c r="G24" s="84" t="s">
        <v>469</v>
      </c>
      <c r="H24" s="98" t="s">
        <v>37</v>
      </c>
      <c r="I24" s="157">
        <v>27</v>
      </c>
      <c r="J24" s="157">
        <f t="shared" si="0"/>
        <v>20</v>
      </c>
      <c r="K24" s="157">
        <v>60.26</v>
      </c>
      <c r="L24" s="157">
        <f t="shared" si="1"/>
        <v>17.530700298705611</v>
      </c>
      <c r="M24" s="159">
        <v>7.5</v>
      </c>
      <c r="N24" s="216">
        <f t="shared" si="2"/>
        <v>30</v>
      </c>
      <c r="O24" s="157">
        <f t="shared" si="3"/>
        <v>47.530700298705611</v>
      </c>
      <c r="P24" s="160">
        <f t="shared" si="4"/>
        <v>67.530700298705611</v>
      </c>
      <c r="Q24" s="194" t="s">
        <v>826</v>
      </c>
    </row>
    <row r="25" spans="1:17" x14ac:dyDescent="0.25">
      <c r="A25" s="98" t="s">
        <v>399</v>
      </c>
      <c r="B25" s="82" t="s">
        <v>527</v>
      </c>
      <c r="C25" s="82" t="s">
        <v>91</v>
      </c>
      <c r="D25" s="82" t="s">
        <v>80</v>
      </c>
      <c r="E25" s="84">
        <v>8</v>
      </c>
      <c r="F25" s="84">
        <v>8</v>
      </c>
      <c r="G25" s="82" t="s">
        <v>479</v>
      </c>
      <c r="H25" s="98" t="s">
        <v>37</v>
      </c>
      <c r="I25" s="157">
        <v>21.5</v>
      </c>
      <c r="J25" s="157">
        <f t="shared" si="0"/>
        <v>15.925925925925926</v>
      </c>
      <c r="K25" s="157">
        <v>51.05</v>
      </c>
      <c r="L25" s="157">
        <f t="shared" si="1"/>
        <v>20.693437806072481</v>
      </c>
      <c r="M25" s="163">
        <v>7.5</v>
      </c>
      <c r="N25" s="216">
        <f t="shared" si="2"/>
        <v>30</v>
      </c>
      <c r="O25" s="157">
        <f t="shared" si="3"/>
        <v>50.693437806072481</v>
      </c>
      <c r="P25" s="160">
        <f t="shared" si="4"/>
        <v>66.619363731998405</v>
      </c>
      <c r="Q25" s="194" t="s">
        <v>826</v>
      </c>
    </row>
    <row r="26" spans="1:17" x14ac:dyDescent="0.25">
      <c r="A26" s="217" t="s">
        <v>400</v>
      </c>
      <c r="B26" s="109" t="s">
        <v>440</v>
      </c>
      <c r="C26" s="109" t="s">
        <v>81</v>
      </c>
      <c r="D26" s="109" t="s">
        <v>87</v>
      </c>
      <c r="E26" s="98" t="s">
        <v>83</v>
      </c>
      <c r="F26" s="98" t="s">
        <v>397</v>
      </c>
      <c r="G26" s="105" t="s">
        <v>360</v>
      </c>
      <c r="H26" s="98" t="s">
        <v>37</v>
      </c>
      <c r="I26" s="157">
        <v>15.5</v>
      </c>
      <c r="J26" s="157">
        <f t="shared" si="0"/>
        <v>11.481481481481481</v>
      </c>
      <c r="K26" s="157">
        <v>55.99</v>
      </c>
      <c r="L26" s="157">
        <f t="shared" si="1"/>
        <v>18.867654938381854</v>
      </c>
      <c r="M26" s="79">
        <v>8.9</v>
      </c>
      <c r="N26" s="216">
        <f t="shared" si="2"/>
        <v>35.6</v>
      </c>
      <c r="O26" s="157">
        <f t="shared" si="3"/>
        <v>54.467654938381855</v>
      </c>
      <c r="P26" s="160">
        <f t="shared" si="4"/>
        <v>65.949136419863336</v>
      </c>
      <c r="Q26" s="194" t="s">
        <v>826</v>
      </c>
    </row>
    <row r="27" spans="1:17" x14ac:dyDescent="0.25">
      <c r="A27" s="217" t="s">
        <v>474</v>
      </c>
      <c r="B27" s="80" t="s">
        <v>210</v>
      </c>
      <c r="C27" s="80" t="s">
        <v>104</v>
      </c>
      <c r="D27" s="80" t="s">
        <v>89</v>
      </c>
      <c r="E27" s="84">
        <v>8</v>
      </c>
      <c r="F27" s="84">
        <v>8</v>
      </c>
      <c r="G27" s="84" t="s">
        <v>211</v>
      </c>
      <c r="H27" s="98" t="s">
        <v>37</v>
      </c>
      <c r="I27" s="158">
        <v>22</v>
      </c>
      <c r="J27" s="157">
        <f t="shared" si="0"/>
        <v>16.296296296296298</v>
      </c>
      <c r="K27" s="158">
        <v>54.12</v>
      </c>
      <c r="L27" s="157">
        <f t="shared" si="1"/>
        <v>19.519586104951962</v>
      </c>
      <c r="M27" s="159">
        <v>7.2</v>
      </c>
      <c r="N27" s="216">
        <f t="shared" si="2"/>
        <v>28.8</v>
      </c>
      <c r="O27" s="157">
        <f t="shared" si="3"/>
        <v>48.319586104951966</v>
      </c>
      <c r="P27" s="160">
        <f t="shared" si="4"/>
        <v>64.615882401248257</v>
      </c>
      <c r="Q27" s="194" t="s">
        <v>826</v>
      </c>
    </row>
    <row r="28" spans="1:17" x14ac:dyDescent="0.25">
      <c r="A28" s="98" t="s">
        <v>475</v>
      </c>
      <c r="B28" s="80" t="s">
        <v>488</v>
      </c>
      <c r="C28" s="80" t="s">
        <v>489</v>
      </c>
      <c r="D28" s="80" t="s">
        <v>89</v>
      </c>
      <c r="E28" s="84" t="s">
        <v>486</v>
      </c>
      <c r="F28" s="84">
        <v>8</v>
      </c>
      <c r="G28" s="84" t="s">
        <v>487</v>
      </c>
      <c r="H28" s="98" t="s">
        <v>37</v>
      </c>
      <c r="I28" s="157">
        <v>21.5</v>
      </c>
      <c r="J28" s="157">
        <f t="shared" si="0"/>
        <v>15.925925925925926</v>
      </c>
      <c r="K28" s="160">
        <v>51.11</v>
      </c>
      <c r="L28" s="157">
        <f t="shared" si="1"/>
        <v>20.669144981412643</v>
      </c>
      <c r="M28" s="163">
        <v>7</v>
      </c>
      <c r="N28" s="216">
        <f t="shared" si="2"/>
        <v>28</v>
      </c>
      <c r="O28" s="157">
        <f t="shared" si="3"/>
        <v>48.669144981412643</v>
      </c>
      <c r="P28" s="160">
        <f t="shared" si="4"/>
        <v>64.595070907338567</v>
      </c>
      <c r="Q28" s="194" t="s">
        <v>826</v>
      </c>
    </row>
    <row r="29" spans="1:17" x14ac:dyDescent="0.25">
      <c r="A29" s="217" t="s">
        <v>401</v>
      </c>
      <c r="B29" s="82" t="s">
        <v>533</v>
      </c>
      <c r="C29" s="82" t="s">
        <v>508</v>
      </c>
      <c r="D29" s="82" t="s">
        <v>153</v>
      </c>
      <c r="E29" s="84">
        <v>8</v>
      </c>
      <c r="F29" s="84">
        <v>8</v>
      </c>
      <c r="G29" s="82" t="s">
        <v>479</v>
      </c>
      <c r="H29" s="98" t="s">
        <v>37</v>
      </c>
      <c r="I29" s="157">
        <v>19</v>
      </c>
      <c r="J29" s="157">
        <f t="shared" si="0"/>
        <v>14.074074074074074</v>
      </c>
      <c r="K29" s="157">
        <v>47.19</v>
      </c>
      <c r="L29" s="157">
        <f t="shared" si="1"/>
        <v>22.386098749735115</v>
      </c>
      <c r="M29" s="160">
        <v>7</v>
      </c>
      <c r="N29" s="216">
        <f t="shared" si="2"/>
        <v>28</v>
      </c>
      <c r="O29" s="157">
        <f t="shared" si="3"/>
        <v>50.386098749735112</v>
      </c>
      <c r="P29" s="160">
        <f t="shared" si="4"/>
        <v>64.460172823809188</v>
      </c>
      <c r="Q29" s="194" t="s">
        <v>826</v>
      </c>
    </row>
    <row r="30" spans="1:17" x14ac:dyDescent="0.25">
      <c r="A30" s="217" t="s">
        <v>402</v>
      </c>
      <c r="B30" s="80" t="s">
        <v>213</v>
      </c>
      <c r="C30" s="80" t="s">
        <v>214</v>
      </c>
      <c r="D30" s="80" t="s">
        <v>125</v>
      </c>
      <c r="E30" s="84">
        <v>8</v>
      </c>
      <c r="F30" s="84">
        <v>8</v>
      </c>
      <c r="G30" s="84" t="s">
        <v>211</v>
      </c>
      <c r="H30" s="98" t="s">
        <v>37</v>
      </c>
      <c r="I30" s="157">
        <v>24.5</v>
      </c>
      <c r="J30" s="157">
        <f t="shared" si="0"/>
        <v>18.148148148148149</v>
      </c>
      <c r="K30" s="157">
        <v>60.5</v>
      </c>
      <c r="L30" s="157">
        <f t="shared" si="1"/>
        <v>17.46115702479339</v>
      </c>
      <c r="M30" s="159">
        <v>7.1</v>
      </c>
      <c r="N30" s="216">
        <f t="shared" si="2"/>
        <v>28.4</v>
      </c>
      <c r="O30" s="157">
        <f t="shared" si="3"/>
        <v>45.861157024793386</v>
      </c>
      <c r="P30" s="160">
        <f t="shared" si="4"/>
        <v>64.009305172941538</v>
      </c>
      <c r="Q30" s="194" t="s">
        <v>826</v>
      </c>
    </row>
    <row r="31" spans="1:17" x14ac:dyDescent="0.25">
      <c r="A31" s="98" t="s">
        <v>403</v>
      </c>
      <c r="B31" s="84" t="s">
        <v>212</v>
      </c>
      <c r="C31" s="84" t="s">
        <v>81</v>
      </c>
      <c r="D31" s="84" t="s">
        <v>110</v>
      </c>
      <c r="E31" s="84">
        <v>7</v>
      </c>
      <c r="F31" s="84">
        <v>7</v>
      </c>
      <c r="G31" s="84" t="s">
        <v>211</v>
      </c>
      <c r="H31" s="98" t="s">
        <v>37</v>
      </c>
      <c r="I31" s="157">
        <v>20</v>
      </c>
      <c r="J31" s="157">
        <f t="shared" si="0"/>
        <v>14.814814814814815</v>
      </c>
      <c r="K31" s="157">
        <v>49.98</v>
      </c>
      <c r="L31" s="157">
        <f t="shared" si="1"/>
        <v>21.136454581832737</v>
      </c>
      <c r="M31" s="159">
        <v>7</v>
      </c>
      <c r="N31" s="216">
        <f t="shared" si="2"/>
        <v>28</v>
      </c>
      <c r="O31" s="157">
        <f t="shared" si="3"/>
        <v>49.136454581832737</v>
      </c>
      <c r="P31" s="160">
        <f t="shared" si="4"/>
        <v>63.951269396647554</v>
      </c>
      <c r="Q31" s="194" t="s">
        <v>826</v>
      </c>
    </row>
    <row r="32" spans="1:17" x14ac:dyDescent="0.25">
      <c r="A32" s="217" t="s">
        <v>404</v>
      </c>
      <c r="B32" s="84" t="s">
        <v>345</v>
      </c>
      <c r="C32" s="84" t="s">
        <v>109</v>
      </c>
      <c r="D32" s="84" t="s">
        <v>153</v>
      </c>
      <c r="E32" s="80">
        <v>8</v>
      </c>
      <c r="F32" s="80">
        <v>8</v>
      </c>
      <c r="G32" s="84" t="s">
        <v>336</v>
      </c>
      <c r="H32" s="98" t="s">
        <v>37</v>
      </c>
      <c r="I32" s="157">
        <v>24</v>
      </c>
      <c r="J32" s="157">
        <f t="shared" si="0"/>
        <v>17.777777777777779</v>
      </c>
      <c r="K32" s="157">
        <v>73.77</v>
      </c>
      <c r="L32" s="157">
        <f t="shared" si="1"/>
        <v>14.320184356784603</v>
      </c>
      <c r="M32" s="219">
        <v>7.4</v>
      </c>
      <c r="N32" s="216">
        <f t="shared" si="2"/>
        <v>29.6</v>
      </c>
      <c r="O32" s="157">
        <f t="shared" si="3"/>
        <v>43.920184356784603</v>
      </c>
      <c r="P32" s="160">
        <f t="shared" si="4"/>
        <v>61.697962134562381</v>
      </c>
      <c r="Q32" s="194" t="s">
        <v>826</v>
      </c>
    </row>
    <row r="33" spans="1:17" x14ac:dyDescent="0.25">
      <c r="A33" s="217" t="s">
        <v>405</v>
      </c>
      <c r="B33" s="80" t="s">
        <v>217</v>
      </c>
      <c r="C33" s="80" t="s">
        <v>127</v>
      </c>
      <c r="D33" s="80" t="s">
        <v>94</v>
      </c>
      <c r="E33" s="84">
        <v>8</v>
      </c>
      <c r="F33" s="84">
        <v>8</v>
      </c>
      <c r="G33" s="84" t="s">
        <v>211</v>
      </c>
      <c r="H33" s="98" t="s">
        <v>37</v>
      </c>
      <c r="I33" s="216">
        <v>18.5</v>
      </c>
      <c r="J33" s="157">
        <f t="shared" si="0"/>
        <v>13.703703703703704</v>
      </c>
      <c r="K33" s="157">
        <v>54.76</v>
      </c>
      <c r="L33" s="157">
        <f t="shared" si="1"/>
        <v>19.291453615777943</v>
      </c>
      <c r="M33" s="159">
        <v>7.1</v>
      </c>
      <c r="N33" s="216">
        <f t="shared" si="2"/>
        <v>28.4</v>
      </c>
      <c r="O33" s="157">
        <f t="shared" si="3"/>
        <v>47.691453615777945</v>
      </c>
      <c r="P33" s="160">
        <f t="shared" si="4"/>
        <v>61.395157319481648</v>
      </c>
      <c r="Q33" s="194" t="s">
        <v>826</v>
      </c>
    </row>
    <row r="34" spans="1:17" x14ac:dyDescent="0.25">
      <c r="A34" s="98" t="s">
        <v>406</v>
      </c>
      <c r="B34" s="80" t="s">
        <v>113</v>
      </c>
      <c r="C34" s="80" t="s">
        <v>99</v>
      </c>
      <c r="D34" s="80" t="s">
        <v>87</v>
      </c>
      <c r="E34" s="84" t="s">
        <v>483</v>
      </c>
      <c r="F34" s="84">
        <v>7</v>
      </c>
      <c r="G34" s="84" t="s">
        <v>487</v>
      </c>
      <c r="H34" s="98" t="s">
        <v>37</v>
      </c>
      <c r="I34" s="157">
        <v>18</v>
      </c>
      <c r="J34" s="157">
        <f t="shared" si="0"/>
        <v>13.333333333333334</v>
      </c>
      <c r="K34" s="157">
        <v>48.67</v>
      </c>
      <c r="L34" s="157">
        <f t="shared" si="1"/>
        <v>21.705362646394082</v>
      </c>
      <c r="M34" s="157">
        <v>6.5</v>
      </c>
      <c r="N34" s="216">
        <f t="shared" si="2"/>
        <v>26</v>
      </c>
      <c r="O34" s="157">
        <f t="shared" si="3"/>
        <v>47.705362646394079</v>
      </c>
      <c r="P34" s="160">
        <f t="shared" si="4"/>
        <v>61.038695979727414</v>
      </c>
      <c r="Q34" s="194" t="s">
        <v>826</v>
      </c>
    </row>
    <row r="35" spans="1:17" x14ac:dyDescent="0.25">
      <c r="A35" s="217" t="s">
        <v>407</v>
      </c>
      <c r="B35" s="82" t="s">
        <v>528</v>
      </c>
      <c r="C35" s="82" t="s">
        <v>529</v>
      </c>
      <c r="D35" s="82" t="s">
        <v>530</v>
      </c>
      <c r="E35" s="84">
        <v>7</v>
      </c>
      <c r="F35" s="84">
        <v>7</v>
      </c>
      <c r="G35" s="82" t="s">
        <v>479</v>
      </c>
      <c r="H35" s="98" t="s">
        <v>37</v>
      </c>
      <c r="I35" s="157">
        <v>12</v>
      </c>
      <c r="J35" s="157">
        <f t="shared" si="0"/>
        <v>8.8888888888888893</v>
      </c>
      <c r="K35" s="157">
        <v>57.02</v>
      </c>
      <c r="L35" s="157">
        <f t="shared" si="1"/>
        <v>18.526832690284113</v>
      </c>
      <c r="M35" s="157">
        <v>8</v>
      </c>
      <c r="N35" s="216">
        <f t="shared" si="2"/>
        <v>32</v>
      </c>
      <c r="O35" s="157">
        <f t="shared" si="3"/>
        <v>50.52683269028411</v>
      </c>
      <c r="P35" s="160">
        <f t="shared" si="4"/>
        <v>59.415721579172995</v>
      </c>
      <c r="Q35" s="194" t="s">
        <v>826</v>
      </c>
    </row>
    <row r="36" spans="1:17" x14ac:dyDescent="0.25">
      <c r="A36" s="217" t="s">
        <v>408</v>
      </c>
      <c r="B36" s="82" t="s">
        <v>167</v>
      </c>
      <c r="C36" s="80" t="s">
        <v>129</v>
      </c>
      <c r="D36" s="80" t="s">
        <v>93</v>
      </c>
      <c r="E36" s="80">
        <v>8</v>
      </c>
      <c r="F36" s="80">
        <v>8</v>
      </c>
      <c r="G36" s="80" t="s">
        <v>160</v>
      </c>
      <c r="H36" s="98" t="s">
        <v>37</v>
      </c>
      <c r="I36" s="157">
        <v>25.5</v>
      </c>
      <c r="J36" s="157">
        <f t="shared" si="0"/>
        <v>18.888888888888889</v>
      </c>
      <c r="K36" s="160">
        <v>77.48</v>
      </c>
      <c r="L36" s="157">
        <f t="shared" si="1"/>
        <v>13.634486319050078</v>
      </c>
      <c r="M36" s="159">
        <v>6.7</v>
      </c>
      <c r="N36" s="216">
        <f t="shared" si="2"/>
        <v>26.8</v>
      </c>
      <c r="O36" s="157">
        <f t="shared" si="3"/>
        <v>40.43448631905008</v>
      </c>
      <c r="P36" s="160">
        <f t="shared" si="4"/>
        <v>59.323375207938966</v>
      </c>
      <c r="Q36" s="194" t="s">
        <v>826</v>
      </c>
    </row>
    <row r="37" spans="1:17" x14ac:dyDescent="0.25">
      <c r="A37" s="98" t="s">
        <v>409</v>
      </c>
      <c r="B37" s="109" t="s">
        <v>441</v>
      </c>
      <c r="C37" s="109" t="s">
        <v>84</v>
      </c>
      <c r="D37" s="109" t="s">
        <v>94</v>
      </c>
      <c r="E37" s="98" t="s">
        <v>83</v>
      </c>
      <c r="F37" s="98" t="s">
        <v>397</v>
      </c>
      <c r="G37" s="105" t="s">
        <v>360</v>
      </c>
      <c r="H37" s="98" t="s">
        <v>37</v>
      </c>
      <c r="I37" s="157">
        <v>12.5</v>
      </c>
      <c r="J37" s="157">
        <f t="shared" si="0"/>
        <v>9.2592592592592595</v>
      </c>
      <c r="K37" s="157">
        <v>60.58</v>
      </c>
      <c r="L37" s="157">
        <f t="shared" si="1"/>
        <v>17.438098382304393</v>
      </c>
      <c r="M37" s="79">
        <v>8.1</v>
      </c>
      <c r="N37" s="216">
        <f t="shared" si="2"/>
        <v>32.4</v>
      </c>
      <c r="O37" s="157">
        <f t="shared" si="3"/>
        <v>49.838098382304395</v>
      </c>
      <c r="P37" s="160">
        <f t="shared" si="4"/>
        <v>59.097357641563654</v>
      </c>
      <c r="Q37" s="194" t="s">
        <v>826</v>
      </c>
    </row>
    <row r="38" spans="1:17" x14ac:dyDescent="0.25">
      <c r="A38" s="217" t="s">
        <v>476</v>
      </c>
      <c r="B38" s="82" t="s">
        <v>503</v>
      </c>
      <c r="C38" s="82" t="s">
        <v>270</v>
      </c>
      <c r="D38" s="82" t="s">
        <v>504</v>
      </c>
      <c r="E38" s="84">
        <v>7</v>
      </c>
      <c r="F38" s="84">
        <v>7</v>
      </c>
      <c r="G38" s="82" t="s">
        <v>479</v>
      </c>
      <c r="H38" s="98" t="s">
        <v>37</v>
      </c>
      <c r="I38" s="157">
        <v>26</v>
      </c>
      <c r="J38" s="157">
        <f t="shared" si="0"/>
        <v>19.25925925925926</v>
      </c>
      <c r="K38" s="160">
        <v>53.88</v>
      </c>
      <c r="L38" s="157">
        <f t="shared" si="1"/>
        <v>19.606533036377137</v>
      </c>
      <c r="M38" s="157">
        <v>5</v>
      </c>
      <c r="N38" s="216">
        <f t="shared" si="2"/>
        <v>20</v>
      </c>
      <c r="O38" s="157">
        <f t="shared" si="3"/>
        <v>39.606533036377137</v>
      </c>
      <c r="P38" s="160">
        <f t="shared" si="4"/>
        <v>58.865792295636396</v>
      </c>
      <c r="Q38" s="194" t="s">
        <v>826</v>
      </c>
    </row>
    <row r="39" spans="1:17" x14ac:dyDescent="0.25">
      <c r="A39" s="217" t="s">
        <v>410</v>
      </c>
      <c r="B39" s="82" t="s">
        <v>353</v>
      </c>
      <c r="C39" s="82" t="s">
        <v>81</v>
      </c>
      <c r="D39" s="82" t="s">
        <v>547</v>
      </c>
      <c r="E39" s="95">
        <v>8</v>
      </c>
      <c r="F39" s="95">
        <v>8</v>
      </c>
      <c r="G39" s="95" t="s">
        <v>548</v>
      </c>
      <c r="H39" s="98" t="s">
        <v>37</v>
      </c>
      <c r="I39" s="157">
        <v>19.5</v>
      </c>
      <c r="J39" s="157">
        <f t="shared" si="0"/>
        <v>14.444444444444445</v>
      </c>
      <c r="K39" s="157">
        <v>73.319999999999993</v>
      </c>
      <c r="L39" s="157">
        <f t="shared" si="1"/>
        <v>14.40807419530824</v>
      </c>
      <c r="M39" s="157">
        <v>7.5</v>
      </c>
      <c r="N39" s="216">
        <f t="shared" si="2"/>
        <v>30</v>
      </c>
      <c r="O39" s="157">
        <f t="shared" si="3"/>
        <v>44.408074195308238</v>
      </c>
      <c r="P39" s="160">
        <f t="shared" si="4"/>
        <v>58.852518639752681</v>
      </c>
      <c r="Q39" s="194" t="s">
        <v>826</v>
      </c>
    </row>
    <row r="40" spans="1:17" x14ac:dyDescent="0.25">
      <c r="A40" s="98" t="s">
        <v>411</v>
      </c>
      <c r="B40" s="98" t="s">
        <v>553</v>
      </c>
      <c r="C40" s="98" t="s">
        <v>554</v>
      </c>
      <c r="D40" s="98" t="s">
        <v>87</v>
      </c>
      <c r="E40" s="98" t="s">
        <v>486</v>
      </c>
      <c r="F40" s="80">
        <v>8</v>
      </c>
      <c r="G40" s="105" t="s">
        <v>482</v>
      </c>
      <c r="H40" s="98" t="s">
        <v>37</v>
      </c>
      <c r="I40" s="157">
        <v>20.5</v>
      </c>
      <c r="J40" s="157">
        <f t="shared" si="0"/>
        <v>15.185185185185185</v>
      </c>
      <c r="K40" s="157">
        <v>45.21</v>
      </c>
      <c r="L40" s="157">
        <f t="shared" si="1"/>
        <v>23.366511833665118</v>
      </c>
      <c r="M40" s="160">
        <v>5</v>
      </c>
      <c r="N40" s="216">
        <f t="shared" si="2"/>
        <v>20</v>
      </c>
      <c r="O40" s="157">
        <f t="shared" si="3"/>
        <v>43.366511833665115</v>
      </c>
      <c r="P40" s="160">
        <f t="shared" si="4"/>
        <v>58.551697018850298</v>
      </c>
      <c r="Q40" s="194" t="s">
        <v>826</v>
      </c>
    </row>
    <row r="41" spans="1:17" x14ac:dyDescent="0.25">
      <c r="A41" s="217" t="s">
        <v>412</v>
      </c>
      <c r="B41" s="84" t="s">
        <v>170</v>
      </c>
      <c r="C41" s="84" t="s">
        <v>171</v>
      </c>
      <c r="D41" s="84" t="s">
        <v>172</v>
      </c>
      <c r="E41" s="80">
        <v>8</v>
      </c>
      <c r="F41" s="80">
        <v>8</v>
      </c>
      <c r="G41" s="80" t="s">
        <v>160</v>
      </c>
      <c r="H41" s="98" t="s">
        <v>37</v>
      </c>
      <c r="I41" s="157">
        <v>23.5</v>
      </c>
      <c r="J41" s="157">
        <f t="shared" si="0"/>
        <v>17.407407407407408</v>
      </c>
      <c r="K41" s="157">
        <v>77.400000000000006</v>
      </c>
      <c r="L41" s="157">
        <f t="shared" si="1"/>
        <v>13.648578811369509</v>
      </c>
      <c r="M41" s="159">
        <v>6.8</v>
      </c>
      <c r="N41" s="216">
        <f t="shared" si="2"/>
        <v>27.2</v>
      </c>
      <c r="O41" s="157">
        <f t="shared" si="3"/>
        <v>40.848578811369507</v>
      </c>
      <c r="P41" s="160">
        <f t="shared" si="4"/>
        <v>58.255986218776911</v>
      </c>
      <c r="Q41" s="194" t="s">
        <v>826</v>
      </c>
    </row>
    <row r="42" spans="1:17" x14ac:dyDescent="0.25">
      <c r="A42" s="217" t="s">
        <v>413</v>
      </c>
      <c r="B42" s="80" t="s">
        <v>216</v>
      </c>
      <c r="C42" s="80" t="s">
        <v>79</v>
      </c>
      <c r="D42" s="80" t="s">
        <v>97</v>
      </c>
      <c r="E42" s="84">
        <v>8</v>
      </c>
      <c r="F42" s="84">
        <v>8</v>
      </c>
      <c r="G42" s="84" t="s">
        <v>211</v>
      </c>
      <c r="H42" s="98" t="s">
        <v>37</v>
      </c>
      <c r="I42" s="157">
        <v>16</v>
      </c>
      <c r="J42" s="157">
        <f t="shared" si="0"/>
        <v>11.851851851851851</v>
      </c>
      <c r="K42" s="157">
        <v>63.18</v>
      </c>
      <c r="L42" s="157">
        <f t="shared" si="1"/>
        <v>16.720481164925612</v>
      </c>
      <c r="M42" s="159">
        <v>7.3</v>
      </c>
      <c r="N42" s="216">
        <f t="shared" si="2"/>
        <v>29.2</v>
      </c>
      <c r="O42" s="157">
        <f t="shared" si="3"/>
        <v>45.920481164925611</v>
      </c>
      <c r="P42" s="160">
        <f t="shared" si="4"/>
        <v>57.772333016777466</v>
      </c>
      <c r="Q42" s="194" t="s">
        <v>826</v>
      </c>
    </row>
    <row r="43" spans="1:17" x14ac:dyDescent="0.25">
      <c r="A43" s="98" t="s">
        <v>414</v>
      </c>
      <c r="B43" s="84" t="s">
        <v>348</v>
      </c>
      <c r="C43" s="84" t="s">
        <v>96</v>
      </c>
      <c r="D43" s="84" t="s">
        <v>154</v>
      </c>
      <c r="E43" s="80">
        <v>8</v>
      </c>
      <c r="F43" s="80">
        <v>8</v>
      </c>
      <c r="G43" s="84" t="s">
        <v>336</v>
      </c>
      <c r="H43" s="98" t="s">
        <v>37</v>
      </c>
      <c r="I43" s="160">
        <v>24</v>
      </c>
      <c r="J43" s="157">
        <f t="shared" si="0"/>
        <v>17.777777777777779</v>
      </c>
      <c r="K43" s="163">
        <v>70.09</v>
      </c>
      <c r="L43" s="157">
        <f t="shared" si="1"/>
        <v>15.072050221144243</v>
      </c>
      <c r="M43" s="159">
        <v>6.2</v>
      </c>
      <c r="N43" s="216">
        <f t="shared" si="2"/>
        <v>24.8</v>
      </c>
      <c r="O43" s="157">
        <f t="shared" si="3"/>
        <v>39.872050221144242</v>
      </c>
      <c r="P43" s="160">
        <f t="shared" si="4"/>
        <v>57.649827998922021</v>
      </c>
      <c r="Q43" s="194" t="s">
        <v>826</v>
      </c>
    </row>
    <row r="44" spans="1:17" x14ac:dyDescent="0.25">
      <c r="A44" s="217" t="s">
        <v>415</v>
      </c>
      <c r="B44" s="80" t="s">
        <v>510</v>
      </c>
      <c r="C44" s="80" t="s">
        <v>91</v>
      </c>
      <c r="D44" s="80" t="s">
        <v>86</v>
      </c>
      <c r="E44" s="84" t="s">
        <v>492</v>
      </c>
      <c r="F44" s="84">
        <v>7</v>
      </c>
      <c r="G44" s="84" t="s">
        <v>493</v>
      </c>
      <c r="H44" s="98" t="s">
        <v>37</v>
      </c>
      <c r="I44" s="157">
        <v>17.5</v>
      </c>
      <c r="J44" s="157">
        <f t="shared" si="0"/>
        <v>12.962962962962964</v>
      </c>
      <c r="K44" s="157">
        <v>43.84</v>
      </c>
      <c r="L44" s="157">
        <f t="shared" si="1"/>
        <v>24.096715328467152</v>
      </c>
      <c r="M44" s="157">
        <v>5</v>
      </c>
      <c r="N44" s="216">
        <f t="shared" si="2"/>
        <v>20</v>
      </c>
      <c r="O44" s="157">
        <f t="shared" si="3"/>
        <v>44.096715328467155</v>
      </c>
      <c r="P44" s="160">
        <f t="shared" si="4"/>
        <v>57.059678291430117</v>
      </c>
      <c r="Q44" s="194" t="s">
        <v>828</v>
      </c>
    </row>
    <row r="45" spans="1:17" x14ac:dyDescent="0.25">
      <c r="A45" s="217" t="s">
        <v>416</v>
      </c>
      <c r="B45" s="82" t="s">
        <v>162</v>
      </c>
      <c r="C45" s="82" t="s">
        <v>126</v>
      </c>
      <c r="D45" s="82" t="s">
        <v>94</v>
      </c>
      <c r="E45" s="80">
        <v>7</v>
      </c>
      <c r="F45" s="80">
        <v>7</v>
      </c>
      <c r="G45" s="80" t="s">
        <v>160</v>
      </c>
      <c r="H45" s="98" t="s">
        <v>37</v>
      </c>
      <c r="I45" s="157">
        <v>24</v>
      </c>
      <c r="J45" s="157">
        <f t="shared" si="0"/>
        <v>17.777777777777779</v>
      </c>
      <c r="K45" s="157">
        <v>59.8</v>
      </c>
      <c r="L45" s="157">
        <f t="shared" si="1"/>
        <v>17.665551839464886</v>
      </c>
      <c r="M45" s="82">
        <v>5.4</v>
      </c>
      <c r="N45" s="216">
        <f t="shared" si="2"/>
        <v>21.6</v>
      </c>
      <c r="O45" s="157">
        <f t="shared" si="3"/>
        <v>39.265551839464891</v>
      </c>
      <c r="P45" s="160">
        <f t="shared" si="4"/>
        <v>57.043329617242669</v>
      </c>
      <c r="Q45" s="194" t="s">
        <v>828</v>
      </c>
    </row>
    <row r="46" spans="1:17" x14ac:dyDescent="0.25">
      <c r="A46" s="98" t="s">
        <v>417</v>
      </c>
      <c r="B46" s="80" t="s">
        <v>215</v>
      </c>
      <c r="C46" s="80" t="s">
        <v>81</v>
      </c>
      <c r="D46" s="80" t="s">
        <v>87</v>
      </c>
      <c r="E46" s="84">
        <v>7</v>
      </c>
      <c r="F46" s="84">
        <v>7</v>
      </c>
      <c r="G46" s="84" t="s">
        <v>211</v>
      </c>
      <c r="H46" s="98" t="s">
        <v>37</v>
      </c>
      <c r="I46" s="157">
        <v>13</v>
      </c>
      <c r="J46" s="157">
        <f t="shared" si="0"/>
        <v>9.6296296296296298</v>
      </c>
      <c r="K46" s="157">
        <v>61.74</v>
      </c>
      <c r="L46" s="157">
        <f t="shared" si="1"/>
        <v>17.110463232912213</v>
      </c>
      <c r="M46" s="159">
        <v>7.5</v>
      </c>
      <c r="N46" s="216">
        <f t="shared" si="2"/>
        <v>30</v>
      </c>
      <c r="O46" s="157">
        <f t="shared" si="3"/>
        <v>47.11046323291221</v>
      </c>
      <c r="P46" s="160">
        <f t="shared" si="4"/>
        <v>56.740092862541843</v>
      </c>
      <c r="Q46" s="194" t="s">
        <v>828</v>
      </c>
    </row>
    <row r="47" spans="1:17" x14ac:dyDescent="0.25">
      <c r="A47" s="217" t="s">
        <v>418</v>
      </c>
      <c r="B47" s="84" t="s">
        <v>221</v>
      </c>
      <c r="C47" s="84" t="s">
        <v>111</v>
      </c>
      <c r="D47" s="84" t="s">
        <v>93</v>
      </c>
      <c r="E47" s="84">
        <v>7</v>
      </c>
      <c r="F47" s="84">
        <v>7</v>
      </c>
      <c r="G47" s="84" t="s">
        <v>211</v>
      </c>
      <c r="H47" s="98" t="s">
        <v>37</v>
      </c>
      <c r="I47" s="157">
        <v>14</v>
      </c>
      <c r="J47" s="157">
        <f t="shared" si="0"/>
        <v>10.37037037037037</v>
      </c>
      <c r="K47" s="157">
        <v>68.84</v>
      </c>
      <c r="L47" s="157">
        <f t="shared" si="1"/>
        <v>15.345729227193493</v>
      </c>
      <c r="M47" s="159">
        <v>7.7</v>
      </c>
      <c r="N47" s="216">
        <f t="shared" si="2"/>
        <v>30.8</v>
      </c>
      <c r="O47" s="157">
        <f t="shared" si="3"/>
        <v>46.145729227193492</v>
      </c>
      <c r="P47" s="160">
        <f t="shared" si="4"/>
        <v>56.516099597563866</v>
      </c>
      <c r="Q47" s="194" t="s">
        <v>828</v>
      </c>
    </row>
    <row r="48" spans="1:17" x14ac:dyDescent="0.25">
      <c r="A48" s="217" t="s">
        <v>419</v>
      </c>
      <c r="B48" s="84" t="s">
        <v>494</v>
      </c>
      <c r="C48" s="84" t="s">
        <v>112</v>
      </c>
      <c r="D48" s="84" t="s">
        <v>93</v>
      </c>
      <c r="E48" s="84" t="s">
        <v>495</v>
      </c>
      <c r="F48" s="84">
        <v>8</v>
      </c>
      <c r="G48" s="84" t="s">
        <v>493</v>
      </c>
      <c r="H48" s="98" t="s">
        <v>37</v>
      </c>
      <c r="I48" s="157">
        <v>9</v>
      </c>
      <c r="J48" s="157">
        <f t="shared" ref="J48:J79" si="5">20*I48/27</f>
        <v>6.666666666666667</v>
      </c>
      <c r="K48" s="157">
        <v>46.84</v>
      </c>
      <c r="L48" s="157">
        <f t="shared" si="1"/>
        <v>22.553373185311699</v>
      </c>
      <c r="M48" s="157">
        <v>6.5</v>
      </c>
      <c r="N48" s="216">
        <f t="shared" ref="N48:N79" si="6">40*M48/10</f>
        <v>26</v>
      </c>
      <c r="O48" s="157">
        <f t="shared" ref="O48:O79" si="7">N48+L48</f>
        <v>48.553373185311699</v>
      </c>
      <c r="P48" s="160">
        <f t="shared" ref="P48:P79" si="8">O48+J48</f>
        <v>55.220039851978363</v>
      </c>
      <c r="Q48" s="194" t="s">
        <v>828</v>
      </c>
    </row>
    <row r="49" spans="1:17" x14ac:dyDescent="0.25">
      <c r="A49" s="98" t="s">
        <v>420</v>
      </c>
      <c r="B49" s="84" t="s">
        <v>158</v>
      </c>
      <c r="C49" s="84" t="s">
        <v>159</v>
      </c>
      <c r="D49" s="84" t="s">
        <v>138</v>
      </c>
      <c r="E49" s="80">
        <v>7</v>
      </c>
      <c r="F49" s="80">
        <v>7</v>
      </c>
      <c r="G49" s="80" t="s">
        <v>160</v>
      </c>
      <c r="H49" s="98" t="s">
        <v>37</v>
      </c>
      <c r="I49" s="157">
        <v>23.5</v>
      </c>
      <c r="J49" s="157">
        <f t="shared" si="5"/>
        <v>17.407407407407408</v>
      </c>
      <c r="K49" s="157">
        <v>67.56</v>
      </c>
      <c r="L49" s="157">
        <f t="shared" si="1"/>
        <v>15.636471284783896</v>
      </c>
      <c r="M49" s="82">
        <v>5.5</v>
      </c>
      <c r="N49" s="216">
        <f t="shared" si="6"/>
        <v>22</v>
      </c>
      <c r="O49" s="157">
        <f t="shared" si="7"/>
        <v>37.636471284783894</v>
      </c>
      <c r="P49" s="160">
        <f t="shared" si="8"/>
        <v>55.043878692191299</v>
      </c>
      <c r="Q49" s="194" t="s">
        <v>828</v>
      </c>
    </row>
    <row r="50" spans="1:17" x14ac:dyDescent="0.25">
      <c r="A50" s="217" t="s">
        <v>421</v>
      </c>
      <c r="B50" s="98" t="s">
        <v>480</v>
      </c>
      <c r="C50" s="98" t="s">
        <v>84</v>
      </c>
      <c r="D50" s="98" t="s">
        <v>90</v>
      </c>
      <c r="E50" s="98" t="s">
        <v>483</v>
      </c>
      <c r="F50" s="80"/>
      <c r="G50" s="105" t="s">
        <v>482</v>
      </c>
      <c r="H50" s="98" t="s">
        <v>37</v>
      </c>
      <c r="I50" s="157">
        <v>14.5</v>
      </c>
      <c r="J50" s="157">
        <f t="shared" si="5"/>
        <v>10.74074074074074</v>
      </c>
      <c r="K50" s="157">
        <v>53.64</v>
      </c>
      <c r="L50" s="157">
        <f t="shared" si="1"/>
        <v>19.694258016405669</v>
      </c>
      <c r="M50" s="163">
        <v>6</v>
      </c>
      <c r="N50" s="216">
        <f t="shared" si="6"/>
        <v>24</v>
      </c>
      <c r="O50" s="157">
        <f t="shared" si="7"/>
        <v>43.694258016405669</v>
      </c>
      <c r="P50" s="160">
        <f t="shared" si="8"/>
        <v>54.43499875714641</v>
      </c>
      <c r="Q50" s="194" t="s">
        <v>828</v>
      </c>
    </row>
    <row r="51" spans="1:17" x14ac:dyDescent="0.25">
      <c r="A51" s="217" t="s">
        <v>422</v>
      </c>
      <c r="B51" s="201" t="s">
        <v>549</v>
      </c>
      <c r="C51" s="181" t="s">
        <v>96</v>
      </c>
      <c r="D51" s="181" t="s">
        <v>93</v>
      </c>
      <c r="E51" s="181">
        <v>7</v>
      </c>
      <c r="F51" s="181">
        <v>7</v>
      </c>
      <c r="G51" s="178" t="s">
        <v>515</v>
      </c>
      <c r="H51" s="98" t="s">
        <v>37</v>
      </c>
      <c r="I51" s="157">
        <v>14</v>
      </c>
      <c r="J51" s="157">
        <f t="shared" si="5"/>
        <v>10.37037037037037</v>
      </c>
      <c r="K51" s="157">
        <v>69.89</v>
      </c>
      <c r="L51" s="157">
        <f t="shared" si="1"/>
        <v>15.115180998712264</v>
      </c>
      <c r="M51" s="157">
        <v>7</v>
      </c>
      <c r="N51" s="216">
        <f t="shared" si="6"/>
        <v>28</v>
      </c>
      <c r="O51" s="157">
        <f t="shared" si="7"/>
        <v>43.115180998712262</v>
      </c>
      <c r="P51" s="160">
        <f t="shared" si="8"/>
        <v>53.485551369082629</v>
      </c>
      <c r="Q51" s="194" t="s">
        <v>828</v>
      </c>
    </row>
    <row r="52" spans="1:17" x14ac:dyDescent="0.25">
      <c r="A52" s="98" t="s">
        <v>423</v>
      </c>
      <c r="B52" s="189" t="s">
        <v>446</v>
      </c>
      <c r="C52" s="185" t="s">
        <v>81</v>
      </c>
      <c r="D52" s="185" t="s">
        <v>89</v>
      </c>
      <c r="E52" s="186">
        <v>8</v>
      </c>
      <c r="F52" s="186">
        <v>8</v>
      </c>
      <c r="G52" s="185" t="s">
        <v>142</v>
      </c>
      <c r="H52" s="98" t="s">
        <v>37</v>
      </c>
      <c r="I52" s="160">
        <v>12</v>
      </c>
      <c r="J52" s="157">
        <f t="shared" si="5"/>
        <v>8.8888888888888893</v>
      </c>
      <c r="K52" s="163">
        <v>56.13</v>
      </c>
      <c r="L52" s="157">
        <f t="shared" si="1"/>
        <v>18.820595047211832</v>
      </c>
      <c r="M52" s="189">
        <v>6.4</v>
      </c>
      <c r="N52" s="216">
        <f t="shared" si="6"/>
        <v>25.6</v>
      </c>
      <c r="O52" s="157">
        <f t="shared" si="7"/>
        <v>44.420595047211833</v>
      </c>
      <c r="P52" s="160">
        <f t="shared" si="8"/>
        <v>53.309483936100719</v>
      </c>
      <c r="Q52" s="194" t="s">
        <v>828</v>
      </c>
    </row>
    <row r="53" spans="1:17" x14ac:dyDescent="0.25">
      <c r="A53" s="217" t="s">
        <v>424</v>
      </c>
      <c r="B53" s="79" t="s">
        <v>520</v>
      </c>
      <c r="C53" s="87" t="s">
        <v>79</v>
      </c>
      <c r="D53" s="79" t="s">
        <v>521</v>
      </c>
      <c r="E53" s="220">
        <v>7</v>
      </c>
      <c r="F53" s="220">
        <v>7</v>
      </c>
      <c r="G53" s="79" t="s">
        <v>299</v>
      </c>
      <c r="H53" s="98" t="s">
        <v>37</v>
      </c>
      <c r="I53" s="157">
        <v>20.5</v>
      </c>
      <c r="J53" s="157">
        <f t="shared" si="5"/>
        <v>15.185185185185185</v>
      </c>
      <c r="K53" s="157">
        <v>60.11</v>
      </c>
      <c r="L53" s="157">
        <f t="shared" si="1"/>
        <v>17.57444684744635</v>
      </c>
      <c r="M53" s="157">
        <v>5</v>
      </c>
      <c r="N53" s="216">
        <f t="shared" si="6"/>
        <v>20</v>
      </c>
      <c r="O53" s="157">
        <f t="shared" si="7"/>
        <v>37.574446847446353</v>
      </c>
      <c r="P53" s="160">
        <f t="shared" si="8"/>
        <v>52.759632032631536</v>
      </c>
      <c r="Q53" s="194" t="s">
        <v>828</v>
      </c>
    </row>
    <row r="54" spans="1:17" x14ac:dyDescent="0.25">
      <c r="A54" s="217" t="s">
        <v>425</v>
      </c>
      <c r="B54" s="80" t="s">
        <v>501</v>
      </c>
      <c r="C54" s="80" t="s">
        <v>112</v>
      </c>
      <c r="D54" s="80" t="s">
        <v>80</v>
      </c>
      <c r="E54" s="84" t="s">
        <v>502</v>
      </c>
      <c r="F54" s="84" t="s">
        <v>502</v>
      </c>
      <c r="G54" s="84" t="s">
        <v>493</v>
      </c>
      <c r="H54" s="98" t="s">
        <v>37</v>
      </c>
      <c r="I54" s="157">
        <v>8.5</v>
      </c>
      <c r="J54" s="157">
        <f t="shared" si="5"/>
        <v>6.2962962962962967</v>
      </c>
      <c r="K54" s="158">
        <v>52.59</v>
      </c>
      <c r="L54" s="157">
        <f t="shared" si="1"/>
        <v>20.087469100589466</v>
      </c>
      <c r="M54" s="160">
        <v>6.5</v>
      </c>
      <c r="N54" s="216">
        <f t="shared" si="6"/>
        <v>26</v>
      </c>
      <c r="O54" s="157">
        <f t="shared" si="7"/>
        <v>46.087469100589466</v>
      </c>
      <c r="P54" s="160">
        <f t="shared" si="8"/>
        <v>52.383765396885764</v>
      </c>
      <c r="Q54" s="194" t="s">
        <v>828</v>
      </c>
    </row>
    <row r="55" spans="1:17" x14ac:dyDescent="0.25">
      <c r="A55" s="98" t="s">
        <v>426</v>
      </c>
      <c r="B55" s="98" t="s">
        <v>505</v>
      </c>
      <c r="C55" s="98" t="s">
        <v>91</v>
      </c>
      <c r="D55" s="98" t="s">
        <v>92</v>
      </c>
      <c r="E55" s="98" t="s">
        <v>483</v>
      </c>
      <c r="F55" s="80"/>
      <c r="G55" s="105" t="s">
        <v>482</v>
      </c>
      <c r="H55" s="98" t="s">
        <v>37</v>
      </c>
      <c r="I55" s="157">
        <v>11.5</v>
      </c>
      <c r="J55" s="157">
        <f t="shared" si="5"/>
        <v>8.518518518518519</v>
      </c>
      <c r="K55" s="157">
        <v>58.9</v>
      </c>
      <c r="L55" s="157">
        <f t="shared" si="1"/>
        <v>17.935483870967744</v>
      </c>
      <c r="M55" s="160">
        <v>6</v>
      </c>
      <c r="N55" s="216">
        <f t="shared" si="6"/>
        <v>24</v>
      </c>
      <c r="O55" s="157">
        <f t="shared" si="7"/>
        <v>41.935483870967744</v>
      </c>
      <c r="P55" s="160">
        <f t="shared" si="8"/>
        <v>50.454002389486263</v>
      </c>
      <c r="Q55" s="194" t="s">
        <v>828</v>
      </c>
    </row>
    <row r="56" spans="1:17" x14ac:dyDescent="0.25">
      <c r="A56" s="98" t="s">
        <v>427</v>
      </c>
      <c r="B56" s="84" t="s">
        <v>346</v>
      </c>
      <c r="C56" s="84" t="s">
        <v>104</v>
      </c>
      <c r="D56" s="84" t="s">
        <v>78</v>
      </c>
      <c r="E56" s="80">
        <v>8</v>
      </c>
      <c r="F56" s="80">
        <v>8</v>
      </c>
      <c r="G56" s="84" t="s">
        <v>336</v>
      </c>
      <c r="H56" s="98" t="s">
        <v>37</v>
      </c>
      <c r="I56" s="157">
        <v>17.5</v>
      </c>
      <c r="J56" s="157">
        <f t="shared" si="5"/>
        <v>12.962962962962964</v>
      </c>
      <c r="K56" s="157">
        <v>69.03</v>
      </c>
      <c r="L56" s="157">
        <f t="shared" si="1"/>
        <v>15.303491235694626</v>
      </c>
      <c r="M56" s="219">
        <v>5.4</v>
      </c>
      <c r="N56" s="216">
        <f t="shared" si="6"/>
        <v>21.6</v>
      </c>
      <c r="O56" s="157">
        <f t="shared" si="7"/>
        <v>36.903491235694631</v>
      </c>
      <c r="P56" s="160">
        <f t="shared" si="8"/>
        <v>49.866454198657593</v>
      </c>
      <c r="Q56" s="194" t="s">
        <v>828</v>
      </c>
    </row>
    <row r="57" spans="1:17" x14ac:dyDescent="0.25">
      <c r="A57" s="217" t="s">
        <v>428</v>
      </c>
      <c r="B57" s="82" t="s">
        <v>351</v>
      </c>
      <c r="C57" s="82" t="s">
        <v>321</v>
      </c>
      <c r="D57" s="82" t="s">
        <v>97</v>
      </c>
      <c r="E57" s="80">
        <v>8</v>
      </c>
      <c r="F57" s="80">
        <v>8</v>
      </c>
      <c r="G57" s="84" t="s">
        <v>336</v>
      </c>
      <c r="H57" s="98" t="s">
        <v>37</v>
      </c>
      <c r="I57" s="157">
        <v>19</v>
      </c>
      <c r="J57" s="157">
        <f t="shared" si="5"/>
        <v>14.074074074074074</v>
      </c>
      <c r="K57" s="157">
        <v>88.08</v>
      </c>
      <c r="L57" s="157">
        <f t="shared" si="1"/>
        <v>11.993642143505905</v>
      </c>
      <c r="M57" s="159">
        <v>5.2</v>
      </c>
      <c r="N57" s="216">
        <f t="shared" si="6"/>
        <v>20.8</v>
      </c>
      <c r="O57" s="157">
        <f t="shared" si="7"/>
        <v>32.793642143505906</v>
      </c>
      <c r="P57" s="160">
        <f t="shared" si="8"/>
        <v>46.867716217579982</v>
      </c>
      <c r="Q57" s="194" t="s">
        <v>828</v>
      </c>
    </row>
    <row r="58" spans="1:17" s="147" customFormat="1" ht="12.75" x14ac:dyDescent="0.2">
      <c r="A58" s="98" t="s">
        <v>429</v>
      </c>
      <c r="B58" s="82" t="s">
        <v>477</v>
      </c>
      <c r="C58" s="80" t="s">
        <v>478</v>
      </c>
      <c r="D58" s="80" t="s">
        <v>93</v>
      </c>
      <c r="E58" s="80">
        <v>7</v>
      </c>
      <c r="F58" s="80">
        <v>7</v>
      </c>
      <c r="G58" s="80" t="s">
        <v>479</v>
      </c>
      <c r="H58" s="98" t="s">
        <v>37</v>
      </c>
      <c r="I58" s="157">
        <v>11</v>
      </c>
      <c r="J58" s="157">
        <f t="shared" si="5"/>
        <v>8.1481481481481488</v>
      </c>
      <c r="K58" s="157">
        <v>58.22</v>
      </c>
      <c r="L58" s="157">
        <f t="shared" si="1"/>
        <v>18.144967365166611</v>
      </c>
      <c r="M58" s="163">
        <v>5</v>
      </c>
      <c r="N58" s="216">
        <f t="shared" si="6"/>
        <v>20</v>
      </c>
      <c r="O58" s="157">
        <f t="shared" si="7"/>
        <v>38.144967365166607</v>
      </c>
      <c r="P58" s="160">
        <f t="shared" si="8"/>
        <v>46.29311551331476</v>
      </c>
      <c r="Q58" s="194" t="s">
        <v>828</v>
      </c>
    </row>
    <row r="59" spans="1:17" x14ac:dyDescent="0.25">
      <c r="A59" s="217" t="s">
        <v>430</v>
      </c>
      <c r="B59" s="82" t="s">
        <v>161</v>
      </c>
      <c r="C59" s="80" t="s">
        <v>79</v>
      </c>
      <c r="D59" s="80" t="s">
        <v>94</v>
      </c>
      <c r="E59" s="80">
        <v>7</v>
      </c>
      <c r="F59" s="80">
        <v>7</v>
      </c>
      <c r="G59" s="80" t="s">
        <v>160</v>
      </c>
      <c r="H59" s="98" t="s">
        <v>37</v>
      </c>
      <c r="I59" s="157">
        <v>14.5</v>
      </c>
      <c r="J59" s="157">
        <f t="shared" si="5"/>
        <v>10.74074074074074</v>
      </c>
      <c r="K59" s="157">
        <v>66.62</v>
      </c>
      <c r="L59" s="157">
        <f t="shared" si="1"/>
        <v>15.857099969978986</v>
      </c>
      <c r="M59" s="82">
        <v>4.9000000000000004</v>
      </c>
      <c r="N59" s="216">
        <f t="shared" si="6"/>
        <v>19.600000000000001</v>
      </c>
      <c r="O59" s="157">
        <f t="shared" si="7"/>
        <v>35.457099969978984</v>
      </c>
      <c r="P59" s="160">
        <f t="shared" si="8"/>
        <v>46.197840710719724</v>
      </c>
      <c r="Q59" s="194" t="s">
        <v>828</v>
      </c>
    </row>
    <row r="60" spans="1:17" x14ac:dyDescent="0.25">
      <c r="A60" s="217" t="s">
        <v>431</v>
      </c>
      <c r="B60" s="80" t="s">
        <v>143</v>
      </c>
      <c r="C60" s="80" t="s">
        <v>219</v>
      </c>
      <c r="D60" s="80" t="s">
        <v>108</v>
      </c>
      <c r="E60" s="80">
        <v>8</v>
      </c>
      <c r="F60" s="80">
        <v>8</v>
      </c>
      <c r="G60" s="84" t="s">
        <v>302</v>
      </c>
      <c r="H60" s="98" t="s">
        <v>37</v>
      </c>
      <c r="I60" s="157">
        <v>11.5</v>
      </c>
      <c r="J60" s="157">
        <f t="shared" si="5"/>
        <v>8.518518518518519</v>
      </c>
      <c r="K60" s="157">
        <v>93.67</v>
      </c>
      <c r="L60" s="157">
        <f t="shared" si="1"/>
        <v>11.27789046653144</v>
      </c>
      <c r="M60" s="159">
        <v>6.6</v>
      </c>
      <c r="N60" s="216">
        <f t="shared" si="6"/>
        <v>26.4</v>
      </c>
      <c r="O60" s="157">
        <f t="shared" si="7"/>
        <v>37.677890466531437</v>
      </c>
      <c r="P60" s="160">
        <f t="shared" si="8"/>
        <v>46.196408985049956</v>
      </c>
      <c r="Q60" s="194" t="s">
        <v>828</v>
      </c>
    </row>
    <row r="61" spans="1:17" x14ac:dyDescent="0.25">
      <c r="A61" s="98" t="s">
        <v>432</v>
      </c>
      <c r="B61" s="80" t="s">
        <v>550</v>
      </c>
      <c r="C61" s="80" t="s">
        <v>98</v>
      </c>
      <c r="D61" s="80" t="s">
        <v>551</v>
      </c>
      <c r="E61" s="84" t="s">
        <v>552</v>
      </c>
      <c r="F61" s="84">
        <v>7</v>
      </c>
      <c r="G61" s="84" t="s">
        <v>493</v>
      </c>
      <c r="H61" s="98" t="s">
        <v>37</v>
      </c>
      <c r="I61" s="157">
        <v>10</v>
      </c>
      <c r="J61" s="157">
        <f t="shared" si="5"/>
        <v>7.4074074074074074</v>
      </c>
      <c r="K61" s="160">
        <v>56.53</v>
      </c>
      <c r="L61" s="157">
        <f t="shared" si="1"/>
        <v>18.687422607465063</v>
      </c>
      <c r="M61" s="157">
        <v>5</v>
      </c>
      <c r="N61" s="216">
        <f t="shared" si="6"/>
        <v>20</v>
      </c>
      <c r="O61" s="157">
        <f t="shared" si="7"/>
        <v>38.687422607465066</v>
      </c>
      <c r="P61" s="160">
        <f t="shared" si="8"/>
        <v>46.094830014872471</v>
      </c>
      <c r="Q61" s="194" t="s">
        <v>828</v>
      </c>
    </row>
    <row r="62" spans="1:17" x14ac:dyDescent="0.25">
      <c r="A62" s="217" t="s">
        <v>433</v>
      </c>
      <c r="B62" s="201" t="s">
        <v>531</v>
      </c>
      <c r="C62" s="181" t="s">
        <v>532</v>
      </c>
      <c r="D62" s="181" t="s">
        <v>90</v>
      </c>
      <c r="E62" s="181">
        <v>7</v>
      </c>
      <c r="F62" s="181">
        <v>7</v>
      </c>
      <c r="G62" s="178" t="s">
        <v>515</v>
      </c>
      <c r="H62" s="98" t="s">
        <v>37</v>
      </c>
      <c r="I62" s="157">
        <v>19</v>
      </c>
      <c r="J62" s="157">
        <f t="shared" si="5"/>
        <v>14.074074074074074</v>
      </c>
      <c r="K62" s="157">
        <v>0</v>
      </c>
      <c r="L62" s="157">
        <v>0</v>
      </c>
      <c r="M62" s="160">
        <v>8</v>
      </c>
      <c r="N62" s="216">
        <f t="shared" si="6"/>
        <v>32</v>
      </c>
      <c r="O62" s="157">
        <f t="shared" si="7"/>
        <v>32</v>
      </c>
      <c r="P62" s="160">
        <f t="shared" si="8"/>
        <v>46.074074074074076</v>
      </c>
      <c r="Q62" s="194" t="s">
        <v>828</v>
      </c>
    </row>
    <row r="63" spans="1:17" x14ac:dyDescent="0.25">
      <c r="A63" s="217" t="s">
        <v>434</v>
      </c>
      <c r="B63" s="84" t="s">
        <v>274</v>
      </c>
      <c r="C63" s="84" t="s">
        <v>109</v>
      </c>
      <c r="D63" s="84" t="s">
        <v>97</v>
      </c>
      <c r="E63" s="84" t="s">
        <v>264</v>
      </c>
      <c r="F63" s="84">
        <v>8</v>
      </c>
      <c r="G63" s="84" t="s">
        <v>261</v>
      </c>
      <c r="H63" s="98" t="s">
        <v>37</v>
      </c>
      <c r="I63" s="157">
        <v>10</v>
      </c>
      <c r="J63" s="157">
        <f t="shared" si="5"/>
        <v>7.4074074074074074</v>
      </c>
      <c r="K63" s="157">
        <v>78.930000000000007</v>
      </c>
      <c r="L63" s="157">
        <f t="shared" ref="L63:L70" si="9">40*26.41/K63</f>
        <v>13.384011149119473</v>
      </c>
      <c r="M63" s="159">
        <v>6.2</v>
      </c>
      <c r="N63" s="216">
        <f t="shared" si="6"/>
        <v>24.8</v>
      </c>
      <c r="O63" s="157">
        <f t="shared" si="7"/>
        <v>38.18401114911947</v>
      </c>
      <c r="P63" s="160">
        <f t="shared" si="8"/>
        <v>45.591418556526875</v>
      </c>
      <c r="Q63" s="194" t="s">
        <v>828</v>
      </c>
    </row>
    <row r="64" spans="1:17" x14ac:dyDescent="0.25">
      <c r="A64" s="98" t="s">
        <v>435</v>
      </c>
      <c r="B64" s="83" t="s">
        <v>519</v>
      </c>
      <c r="C64" s="83" t="s">
        <v>107</v>
      </c>
      <c r="D64" s="83" t="s">
        <v>94</v>
      </c>
      <c r="E64" s="84" t="s">
        <v>492</v>
      </c>
      <c r="F64" s="84">
        <v>7</v>
      </c>
      <c r="G64" s="84" t="s">
        <v>493</v>
      </c>
      <c r="H64" s="98" t="s">
        <v>37</v>
      </c>
      <c r="I64" s="157">
        <v>10</v>
      </c>
      <c r="J64" s="157">
        <f t="shared" si="5"/>
        <v>7.4074074074074074</v>
      </c>
      <c r="K64" s="160">
        <v>60.51</v>
      </c>
      <c r="L64" s="157">
        <f t="shared" si="9"/>
        <v>17.458271360105769</v>
      </c>
      <c r="M64" s="163">
        <v>5</v>
      </c>
      <c r="N64" s="216">
        <f t="shared" si="6"/>
        <v>20</v>
      </c>
      <c r="O64" s="157">
        <f t="shared" si="7"/>
        <v>37.458271360105769</v>
      </c>
      <c r="P64" s="160">
        <f t="shared" si="8"/>
        <v>44.865678767513174</v>
      </c>
      <c r="Q64" s="194" t="s">
        <v>828</v>
      </c>
    </row>
    <row r="65" spans="1:17" x14ac:dyDescent="0.25">
      <c r="A65" s="217" t="s">
        <v>436</v>
      </c>
      <c r="B65" s="84" t="s">
        <v>347</v>
      </c>
      <c r="C65" s="84" t="s">
        <v>146</v>
      </c>
      <c r="D65" s="84" t="s">
        <v>94</v>
      </c>
      <c r="E65" s="80">
        <v>8</v>
      </c>
      <c r="F65" s="80">
        <v>8</v>
      </c>
      <c r="G65" s="84" t="s">
        <v>336</v>
      </c>
      <c r="H65" s="98" t="s">
        <v>37</v>
      </c>
      <c r="I65" s="157">
        <v>14.5</v>
      </c>
      <c r="J65" s="157">
        <f t="shared" si="5"/>
        <v>10.74074074074074</v>
      </c>
      <c r="K65" s="157">
        <v>79.849999999999994</v>
      </c>
      <c r="L65" s="157">
        <f t="shared" si="9"/>
        <v>13.229805886036321</v>
      </c>
      <c r="M65" s="159">
        <v>5.2</v>
      </c>
      <c r="N65" s="216">
        <f t="shared" si="6"/>
        <v>20.8</v>
      </c>
      <c r="O65" s="157">
        <f t="shared" si="7"/>
        <v>34.029805886036321</v>
      </c>
      <c r="P65" s="160">
        <f t="shared" si="8"/>
        <v>44.770546626777062</v>
      </c>
      <c r="Q65" s="194" t="s">
        <v>828</v>
      </c>
    </row>
    <row r="66" spans="1:17" x14ac:dyDescent="0.25">
      <c r="A66" s="217" t="s">
        <v>437</v>
      </c>
      <c r="B66" s="84" t="s">
        <v>273</v>
      </c>
      <c r="C66" s="84" t="s">
        <v>98</v>
      </c>
      <c r="D66" s="84" t="s">
        <v>78</v>
      </c>
      <c r="E66" s="84" t="s">
        <v>260</v>
      </c>
      <c r="F66" s="84">
        <v>8</v>
      </c>
      <c r="G66" s="84" t="s">
        <v>261</v>
      </c>
      <c r="H66" s="98" t="s">
        <v>37</v>
      </c>
      <c r="I66" s="157">
        <v>12.5</v>
      </c>
      <c r="J66" s="157">
        <f t="shared" si="5"/>
        <v>9.2592592592592595</v>
      </c>
      <c r="K66" s="157">
        <v>89.21</v>
      </c>
      <c r="L66" s="157">
        <f t="shared" si="9"/>
        <v>11.8417217800695</v>
      </c>
      <c r="M66" s="159">
        <v>5.8</v>
      </c>
      <c r="N66" s="216">
        <f t="shared" si="6"/>
        <v>23.2</v>
      </c>
      <c r="O66" s="157">
        <f t="shared" si="7"/>
        <v>35.041721780069501</v>
      </c>
      <c r="P66" s="160">
        <f t="shared" si="8"/>
        <v>44.300981039328761</v>
      </c>
      <c r="Q66" s="194" t="s">
        <v>828</v>
      </c>
    </row>
    <row r="67" spans="1:17" x14ac:dyDescent="0.25">
      <c r="A67" s="98" t="s">
        <v>633</v>
      </c>
      <c r="B67" s="80" t="s">
        <v>490</v>
      </c>
      <c r="C67" s="80" t="s">
        <v>491</v>
      </c>
      <c r="D67" s="80" t="s">
        <v>153</v>
      </c>
      <c r="E67" s="84" t="s">
        <v>492</v>
      </c>
      <c r="F67" s="84">
        <v>7</v>
      </c>
      <c r="G67" s="84" t="s">
        <v>493</v>
      </c>
      <c r="H67" s="98" t="s">
        <v>37</v>
      </c>
      <c r="I67" s="157">
        <v>10</v>
      </c>
      <c r="J67" s="157">
        <f t="shared" si="5"/>
        <v>7.4074074074074074</v>
      </c>
      <c r="K67" s="157">
        <v>62.6</v>
      </c>
      <c r="L67" s="157">
        <f t="shared" si="9"/>
        <v>16.875399361022364</v>
      </c>
      <c r="M67" s="157">
        <v>5</v>
      </c>
      <c r="N67" s="216">
        <f t="shared" si="6"/>
        <v>20</v>
      </c>
      <c r="O67" s="157">
        <f t="shared" si="7"/>
        <v>36.87539936102236</v>
      </c>
      <c r="P67" s="160">
        <f t="shared" si="8"/>
        <v>44.282806768429765</v>
      </c>
      <c r="Q67" s="194" t="s">
        <v>828</v>
      </c>
    </row>
    <row r="68" spans="1:17" x14ac:dyDescent="0.25">
      <c r="A68" s="217" t="s">
        <v>634</v>
      </c>
      <c r="B68" s="84" t="s">
        <v>349</v>
      </c>
      <c r="C68" s="84" t="s">
        <v>102</v>
      </c>
      <c r="D68" s="84" t="s">
        <v>350</v>
      </c>
      <c r="E68" s="80">
        <v>8</v>
      </c>
      <c r="F68" s="80">
        <v>8</v>
      </c>
      <c r="G68" s="84" t="s">
        <v>336</v>
      </c>
      <c r="H68" s="98" t="s">
        <v>37</v>
      </c>
      <c r="I68" s="216">
        <v>18.5</v>
      </c>
      <c r="J68" s="157">
        <f t="shared" si="5"/>
        <v>13.703703703703704</v>
      </c>
      <c r="K68" s="157">
        <v>89.29</v>
      </c>
      <c r="L68" s="157">
        <f t="shared" si="9"/>
        <v>11.831112106618882</v>
      </c>
      <c r="M68" s="159">
        <v>4.5999999999999996</v>
      </c>
      <c r="N68" s="216">
        <f t="shared" si="6"/>
        <v>18.399999999999999</v>
      </c>
      <c r="O68" s="157">
        <f t="shared" si="7"/>
        <v>30.23111210661888</v>
      </c>
      <c r="P68" s="160">
        <f t="shared" si="8"/>
        <v>43.934815810322583</v>
      </c>
      <c r="Q68" s="194" t="s">
        <v>828</v>
      </c>
    </row>
    <row r="69" spans="1:17" x14ac:dyDescent="0.25">
      <c r="A69" s="217" t="s">
        <v>635</v>
      </c>
      <c r="B69" s="84" t="s">
        <v>163</v>
      </c>
      <c r="C69" s="84" t="s">
        <v>102</v>
      </c>
      <c r="D69" s="84" t="s">
        <v>86</v>
      </c>
      <c r="E69" s="80">
        <v>7</v>
      </c>
      <c r="F69" s="80">
        <v>7</v>
      </c>
      <c r="G69" s="80" t="s">
        <v>160</v>
      </c>
      <c r="H69" s="98" t="s">
        <v>37</v>
      </c>
      <c r="I69" s="157">
        <v>8</v>
      </c>
      <c r="J69" s="157">
        <f t="shared" si="5"/>
        <v>5.9259259259259256</v>
      </c>
      <c r="K69" s="157">
        <v>81.260000000000005</v>
      </c>
      <c r="L69" s="157">
        <f t="shared" si="9"/>
        <v>13.000246123554025</v>
      </c>
      <c r="M69" s="82">
        <v>6</v>
      </c>
      <c r="N69" s="216">
        <f t="shared" si="6"/>
        <v>24</v>
      </c>
      <c r="O69" s="157">
        <f t="shared" si="7"/>
        <v>37.000246123554021</v>
      </c>
      <c r="P69" s="160">
        <f t="shared" si="8"/>
        <v>42.926172049479945</v>
      </c>
      <c r="Q69" s="194" t="s">
        <v>828</v>
      </c>
    </row>
    <row r="70" spans="1:17" x14ac:dyDescent="0.25">
      <c r="A70" s="98" t="s">
        <v>636</v>
      </c>
      <c r="B70" s="80" t="s">
        <v>323</v>
      </c>
      <c r="C70" s="80" t="s">
        <v>324</v>
      </c>
      <c r="D70" s="80" t="s">
        <v>80</v>
      </c>
      <c r="E70" s="80">
        <v>7</v>
      </c>
      <c r="F70" s="80">
        <v>7</v>
      </c>
      <c r="G70" s="84" t="s">
        <v>309</v>
      </c>
      <c r="H70" s="98" t="s">
        <v>37</v>
      </c>
      <c r="I70" s="158">
        <v>9.5</v>
      </c>
      <c r="J70" s="157">
        <f t="shared" si="5"/>
        <v>7.0370370370370372</v>
      </c>
      <c r="K70" s="158">
        <v>78.459999999999994</v>
      </c>
      <c r="L70" s="157">
        <f t="shared" si="9"/>
        <v>13.464185572266125</v>
      </c>
      <c r="M70" s="159">
        <v>5.5</v>
      </c>
      <c r="N70" s="216">
        <f t="shared" si="6"/>
        <v>22</v>
      </c>
      <c r="O70" s="157">
        <f t="shared" si="7"/>
        <v>35.464185572266125</v>
      </c>
      <c r="P70" s="160">
        <f t="shared" si="8"/>
        <v>42.501222609303163</v>
      </c>
      <c r="Q70" s="194" t="s">
        <v>828</v>
      </c>
    </row>
    <row r="71" spans="1:17" x14ac:dyDescent="0.25">
      <c r="A71" s="217" t="s">
        <v>637</v>
      </c>
      <c r="B71" s="98" t="s">
        <v>546</v>
      </c>
      <c r="C71" s="98" t="s">
        <v>81</v>
      </c>
      <c r="D71" s="98" t="s">
        <v>86</v>
      </c>
      <c r="E71" s="98" t="s">
        <v>483</v>
      </c>
      <c r="F71" s="80">
        <v>7</v>
      </c>
      <c r="G71" s="105" t="s">
        <v>482</v>
      </c>
      <c r="H71" s="98" t="s">
        <v>37</v>
      </c>
      <c r="I71" s="157">
        <v>24.5</v>
      </c>
      <c r="J71" s="157">
        <f t="shared" si="5"/>
        <v>18.148148148148149</v>
      </c>
      <c r="K71" s="157">
        <v>0</v>
      </c>
      <c r="L71" s="157">
        <v>0</v>
      </c>
      <c r="M71" s="157">
        <v>6</v>
      </c>
      <c r="N71" s="216">
        <f t="shared" si="6"/>
        <v>24</v>
      </c>
      <c r="O71" s="157">
        <f t="shared" si="7"/>
        <v>24</v>
      </c>
      <c r="P71" s="160">
        <f t="shared" si="8"/>
        <v>42.148148148148152</v>
      </c>
      <c r="Q71" s="194" t="s">
        <v>828</v>
      </c>
    </row>
    <row r="72" spans="1:17" x14ac:dyDescent="0.25">
      <c r="A72" s="217" t="s">
        <v>638</v>
      </c>
      <c r="B72" s="80" t="s">
        <v>325</v>
      </c>
      <c r="C72" s="80" t="s">
        <v>100</v>
      </c>
      <c r="D72" s="80" t="s">
        <v>139</v>
      </c>
      <c r="E72" s="80">
        <v>7</v>
      </c>
      <c r="F72" s="80">
        <v>7</v>
      </c>
      <c r="G72" s="84" t="s">
        <v>309</v>
      </c>
      <c r="H72" s="98" t="s">
        <v>37</v>
      </c>
      <c r="I72" s="157">
        <v>9</v>
      </c>
      <c r="J72" s="157">
        <f t="shared" si="5"/>
        <v>6.666666666666667</v>
      </c>
      <c r="K72" s="157">
        <v>79.709999999999994</v>
      </c>
      <c r="L72" s="157">
        <f>40*26.41/K72</f>
        <v>13.25304227825869</v>
      </c>
      <c r="M72" s="159">
        <v>5.5</v>
      </c>
      <c r="N72" s="216">
        <f t="shared" si="6"/>
        <v>22</v>
      </c>
      <c r="O72" s="157">
        <f t="shared" si="7"/>
        <v>35.25304227825869</v>
      </c>
      <c r="P72" s="160">
        <f t="shared" si="8"/>
        <v>41.919708944925354</v>
      </c>
      <c r="Q72" s="194" t="s">
        <v>828</v>
      </c>
    </row>
    <row r="73" spans="1:17" x14ac:dyDescent="0.25">
      <c r="A73" s="98" t="s">
        <v>639</v>
      </c>
      <c r="B73" s="82" t="s">
        <v>524</v>
      </c>
      <c r="C73" s="82" t="s">
        <v>525</v>
      </c>
      <c r="D73" s="82" t="s">
        <v>526</v>
      </c>
      <c r="E73" s="84">
        <v>7</v>
      </c>
      <c r="F73" s="84">
        <v>7</v>
      </c>
      <c r="G73" s="82" t="s">
        <v>479</v>
      </c>
      <c r="H73" s="98" t="s">
        <v>37</v>
      </c>
      <c r="I73" s="160">
        <v>7.5</v>
      </c>
      <c r="J73" s="157">
        <f t="shared" si="5"/>
        <v>5.5555555555555554</v>
      </c>
      <c r="K73" s="163">
        <v>66.39</v>
      </c>
      <c r="L73" s="157">
        <f>40*26.41/K73</f>
        <v>15.912034945021842</v>
      </c>
      <c r="M73" s="157">
        <v>5</v>
      </c>
      <c r="N73" s="216">
        <f t="shared" si="6"/>
        <v>20</v>
      </c>
      <c r="O73" s="157">
        <f t="shared" si="7"/>
        <v>35.912034945021844</v>
      </c>
      <c r="P73" s="160">
        <f t="shared" si="8"/>
        <v>41.467590500577401</v>
      </c>
      <c r="Q73" s="194" t="s">
        <v>828</v>
      </c>
    </row>
    <row r="74" spans="1:17" x14ac:dyDescent="0.25">
      <c r="A74" s="217" t="s">
        <v>640</v>
      </c>
      <c r="B74" s="84" t="s">
        <v>539</v>
      </c>
      <c r="C74" s="80" t="s">
        <v>540</v>
      </c>
      <c r="D74" s="80" t="s">
        <v>172</v>
      </c>
      <c r="E74" s="84" t="s">
        <v>512</v>
      </c>
      <c r="F74" s="84">
        <v>7</v>
      </c>
      <c r="G74" s="84" t="s">
        <v>487</v>
      </c>
      <c r="H74" s="98" t="s">
        <v>37</v>
      </c>
      <c r="I74" s="157">
        <v>15</v>
      </c>
      <c r="J74" s="157">
        <f t="shared" si="5"/>
        <v>11.111111111111111</v>
      </c>
      <c r="K74" s="160">
        <v>0</v>
      </c>
      <c r="L74" s="157">
        <v>0</v>
      </c>
      <c r="M74" s="157">
        <v>7.5</v>
      </c>
      <c r="N74" s="216">
        <f t="shared" si="6"/>
        <v>30</v>
      </c>
      <c r="O74" s="157">
        <f t="shared" si="7"/>
        <v>30</v>
      </c>
      <c r="P74" s="160">
        <f t="shared" si="8"/>
        <v>41.111111111111114</v>
      </c>
      <c r="Q74" s="194" t="s">
        <v>828</v>
      </c>
    </row>
    <row r="75" spans="1:17" x14ac:dyDescent="0.25">
      <c r="A75" s="217" t="s">
        <v>641</v>
      </c>
      <c r="B75" s="80" t="s">
        <v>272</v>
      </c>
      <c r="C75" s="80" t="s">
        <v>141</v>
      </c>
      <c r="D75" s="80" t="s">
        <v>93</v>
      </c>
      <c r="E75" s="84" t="s">
        <v>260</v>
      </c>
      <c r="F75" s="84">
        <v>8</v>
      </c>
      <c r="G75" s="80" t="s">
        <v>261</v>
      </c>
      <c r="H75" s="98" t="s">
        <v>37</v>
      </c>
      <c r="I75" s="157">
        <v>12.5</v>
      </c>
      <c r="J75" s="157">
        <f t="shared" si="5"/>
        <v>9.2592592592592595</v>
      </c>
      <c r="K75" s="157">
        <v>83.63</v>
      </c>
      <c r="L75" s="157">
        <f>40*26.41/K75</f>
        <v>12.631830682769342</v>
      </c>
      <c r="M75" s="159">
        <v>4.3</v>
      </c>
      <c r="N75" s="216">
        <f t="shared" si="6"/>
        <v>17.2</v>
      </c>
      <c r="O75" s="157">
        <f t="shared" si="7"/>
        <v>29.831830682769343</v>
      </c>
      <c r="P75" s="160">
        <f t="shared" si="8"/>
        <v>39.091089942028603</v>
      </c>
      <c r="Q75" s="194" t="s">
        <v>828</v>
      </c>
    </row>
    <row r="76" spans="1:17" x14ac:dyDescent="0.25">
      <c r="A76" s="98" t="s">
        <v>642</v>
      </c>
      <c r="B76" s="80" t="s">
        <v>269</v>
      </c>
      <c r="C76" s="80" t="s">
        <v>270</v>
      </c>
      <c r="D76" s="80" t="s">
        <v>94</v>
      </c>
      <c r="E76" s="84" t="s">
        <v>260</v>
      </c>
      <c r="F76" s="84">
        <v>8</v>
      </c>
      <c r="G76" s="80" t="s">
        <v>261</v>
      </c>
      <c r="H76" s="98" t="s">
        <v>37</v>
      </c>
      <c r="I76" s="157">
        <v>10.5</v>
      </c>
      <c r="J76" s="157">
        <f t="shared" si="5"/>
        <v>7.7777777777777777</v>
      </c>
      <c r="K76" s="157">
        <v>61.51</v>
      </c>
      <c r="L76" s="157">
        <f>40*26.41/K76</f>
        <v>17.174443179970737</v>
      </c>
      <c r="M76" s="159">
        <v>3.4</v>
      </c>
      <c r="N76" s="216">
        <f t="shared" si="6"/>
        <v>13.6</v>
      </c>
      <c r="O76" s="157">
        <f t="shared" si="7"/>
        <v>30.774443179970739</v>
      </c>
      <c r="P76" s="160">
        <f t="shared" si="8"/>
        <v>38.552220957748517</v>
      </c>
      <c r="Q76" s="194" t="s">
        <v>828</v>
      </c>
    </row>
    <row r="77" spans="1:17" x14ac:dyDescent="0.25">
      <c r="A77" s="217" t="s">
        <v>643</v>
      </c>
      <c r="B77" s="80" t="s">
        <v>267</v>
      </c>
      <c r="C77" s="80" t="s">
        <v>268</v>
      </c>
      <c r="D77" s="80" t="s">
        <v>94</v>
      </c>
      <c r="E77" s="84" t="s">
        <v>260</v>
      </c>
      <c r="F77" s="84">
        <v>8</v>
      </c>
      <c r="G77" s="80" t="s">
        <v>261</v>
      </c>
      <c r="H77" s="98" t="s">
        <v>37</v>
      </c>
      <c r="I77" s="157">
        <v>15.5</v>
      </c>
      <c r="J77" s="157">
        <f t="shared" si="5"/>
        <v>11.481481481481481</v>
      </c>
      <c r="K77" s="157">
        <v>113.58</v>
      </c>
      <c r="L77" s="157">
        <f>40*26.41/K77</f>
        <v>9.3009332628983987</v>
      </c>
      <c r="M77" s="159">
        <v>4.2</v>
      </c>
      <c r="N77" s="216">
        <f t="shared" si="6"/>
        <v>16.8</v>
      </c>
      <c r="O77" s="157">
        <f t="shared" si="7"/>
        <v>26.100933262898401</v>
      </c>
      <c r="P77" s="160">
        <f t="shared" si="8"/>
        <v>37.582414744379882</v>
      </c>
      <c r="Q77" s="194" t="s">
        <v>828</v>
      </c>
    </row>
    <row r="78" spans="1:17" x14ac:dyDescent="0.25">
      <c r="A78" s="217" t="s">
        <v>644</v>
      </c>
      <c r="B78" s="82" t="s">
        <v>152</v>
      </c>
      <c r="C78" s="84" t="s">
        <v>149</v>
      </c>
      <c r="D78" s="84" t="s">
        <v>86</v>
      </c>
      <c r="E78" s="80">
        <v>8</v>
      </c>
      <c r="F78" s="80">
        <v>8</v>
      </c>
      <c r="G78" s="84" t="s">
        <v>142</v>
      </c>
      <c r="H78" s="98" t="s">
        <v>37</v>
      </c>
      <c r="I78" s="157">
        <v>10</v>
      </c>
      <c r="J78" s="157">
        <f t="shared" si="5"/>
        <v>7.4074074074074074</v>
      </c>
      <c r="K78" s="157">
        <v>87.15</v>
      </c>
      <c r="L78" s="157">
        <f>40*26.41/K78</f>
        <v>12.121629374641422</v>
      </c>
      <c r="M78" s="80">
        <v>4.5</v>
      </c>
      <c r="N78" s="216">
        <f t="shared" si="6"/>
        <v>18</v>
      </c>
      <c r="O78" s="157">
        <f t="shared" si="7"/>
        <v>30.121629374641422</v>
      </c>
      <c r="P78" s="160">
        <f t="shared" si="8"/>
        <v>37.529036782048827</v>
      </c>
      <c r="Q78" s="194" t="s">
        <v>828</v>
      </c>
    </row>
    <row r="79" spans="1:17" x14ac:dyDescent="0.25">
      <c r="A79" s="98" t="s">
        <v>645</v>
      </c>
      <c r="B79" s="221" t="s">
        <v>498</v>
      </c>
      <c r="C79" s="221" t="s">
        <v>499</v>
      </c>
      <c r="D79" s="221" t="s">
        <v>97</v>
      </c>
      <c r="E79" s="221">
        <v>7</v>
      </c>
      <c r="F79" s="221">
        <v>7</v>
      </c>
      <c r="G79" s="222" t="s">
        <v>500</v>
      </c>
      <c r="H79" s="98" t="s">
        <v>37</v>
      </c>
      <c r="I79" s="157">
        <v>13.5</v>
      </c>
      <c r="J79" s="157">
        <f t="shared" si="5"/>
        <v>10</v>
      </c>
      <c r="K79" s="157">
        <v>55.78</v>
      </c>
      <c r="L79" s="157">
        <v>0</v>
      </c>
      <c r="M79" s="157">
        <v>6.5</v>
      </c>
      <c r="N79" s="216">
        <f t="shared" si="6"/>
        <v>26</v>
      </c>
      <c r="O79" s="157">
        <f t="shared" si="7"/>
        <v>26</v>
      </c>
      <c r="P79" s="160">
        <f t="shared" si="8"/>
        <v>36</v>
      </c>
      <c r="Q79" s="194" t="s">
        <v>828</v>
      </c>
    </row>
    <row r="80" spans="1:17" x14ac:dyDescent="0.25">
      <c r="A80" s="217" t="s">
        <v>646</v>
      </c>
      <c r="B80" s="80" t="s">
        <v>271</v>
      </c>
      <c r="C80" s="80" t="s">
        <v>140</v>
      </c>
      <c r="D80" s="80" t="s">
        <v>80</v>
      </c>
      <c r="E80" s="84" t="s">
        <v>260</v>
      </c>
      <c r="F80" s="84">
        <v>8</v>
      </c>
      <c r="G80" s="80" t="s">
        <v>261</v>
      </c>
      <c r="H80" s="98" t="s">
        <v>37</v>
      </c>
      <c r="I80" s="157">
        <v>10</v>
      </c>
      <c r="J80" s="157">
        <f t="shared" ref="J80:J95" si="10">20*I80/27</f>
        <v>7.4074074074074074</v>
      </c>
      <c r="K80" s="157">
        <v>103.93</v>
      </c>
      <c r="L80" s="157">
        <f>40*26.41/K80</f>
        <v>10.164533820840951</v>
      </c>
      <c r="M80" s="159">
        <v>4.5</v>
      </c>
      <c r="N80" s="216">
        <f t="shared" ref="N80:N95" si="11">40*M80/10</f>
        <v>18</v>
      </c>
      <c r="O80" s="157">
        <f t="shared" ref="O80:O95" si="12">N80+L80</f>
        <v>28.164533820840951</v>
      </c>
      <c r="P80" s="160">
        <f t="shared" ref="P80:P95" si="13">O80+J80</f>
        <v>35.571941228248356</v>
      </c>
      <c r="Q80" s="194" t="s">
        <v>828</v>
      </c>
    </row>
    <row r="81" spans="1:17" x14ac:dyDescent="0.25">
      <c r="A81" s="217" t="s">
        <v>647</v>
      </c>
      <c r="B81" s="80" t="s">
        <v>545</v>
      </c>
      <c r="C81" s="80" t="s">
        <v>81</v>
      </c>
      <c r="D81" s="80" t="s">
        <v>97</v>
      </c>
      <c r="E81" s="84" t="s">
        <v>492</v>
      </c>
      <c r="F81" s="84">
        <v>7</v>
      </c>
      <c r="G81" s="84" t="s">
        <v>493</v>
      </c>
      <c r="H81" s="98" t="s">
        <v>37</v>
      </c>
      <c r="I81" s="157">
        <v>17.5</v>
      </c>
      <c r="J81" s="157">
        <f t="shared" si="10"/>
        <v>12.962962962962964</v>
      </c>
      <c r="K81" s="157">
        <v>0</v>
      </c>
      <c r="L81" s="157">
        <v>0</v>
      </c>
      <c r="M81" s="157">
        <v>5</v>
      </c>
      <c r="N81" s="216">
        <f t="shared" si="11"/>
        <v>20</v>
      </c>
      <c r="O81" s="157">
        <f t="shared" si="12"/>
        <v>20</v>
      </c>
      <c r="P81" s="160">
        <f t="shared" si="13"/>
        <v>32.962962962962962</v>
      </c>
      <c r="Q81" s="194" t="s">
        <v>828</v>
      </c>
    </row>
    <row r="82" spans="1:17" x14ac:dyDescent="0.25">
      <c r="A82" s="98" t="s">
        <v>648</v>
      </c>
      <c r="B82" s="189" t="s">
        <v>447</v>
      </c>
      <c r="C82" s="185" t="s">
        <v>157</v>
      </c>
      <c r="D82" s="185" t="s">
        <v>87</v>
      </c>
      <c r="E82" s="186">
        <v>7</v>
      </c>
      <c r="F82" s="186">
        <v>7</v>
      </c>
      <c r="G82" s="185" t="s">
        <v>142</v>
      </c>
      <c r="H82" s="98" t="s">
        <v>37</v>
      </c>
      <c r="I82" s="157">
        <v>8.5</v>
      </c>
      <c r="J82" s="157">
        <f t="shared" si="10"/>
        <v>6.2962962962962967</v>
      </c>
      <c r="K82" s="157">
        <v>80.81</v>
      </c>
      <c r="L82" s="157">
        <f>40*26.41/K82</f>
        <v>13.072639524811287</v>
      </c>
      <c r="M82" s="189">
        <v>3.2</v>
      </c>
      <c r="N82" s="216">
        <f t="shared" si="11"/>
        <v>12.8</v>
      </c>
      <c r="O82" s="157">
        <f t="shared" si="12"/>
        <v>25.872639524811287</v>
      </c>
      <c r="P82" s="160">
        <f t="shared" si="13"/>
        <v>32.168935821107581</v>
      </c>
      <c r="Q82" s="194" t="s">
        <v>828</v>
      </c>
    </row>
    <row r="83" spans="1:17" x14ac:dyDescent="0.25">
      <c r="A83" s="217" t="s">
        <v>649</v>
      </c>
      <c r="B83" s="184" t="s">
        <v>513</v>
      </c>
      <c r="C83" s="181" t="s">
        <v>514</v>
      </c>
      <c r="D83" s="181" t="s">
        <v>108</v>
      </c>
      <c r="E83" s="181">
        <v>8</v>
      </c>
      <c r="F83" s="181">
        <v>8</v>
      </c>
      <c r="G83" s="178" t="s">
        <v>515</v>
      </c>
      <c r="H83" s="98" t="s">
        <v>37</v>
      </c>
      <c r="I83" s="157">
        <v>14.5</v>
      </c>
      <c r="J83" s="157">
        <f t="shared" si="10"/>
        <v>10.74074074074074</v>
      </c>
      <c r="K83" s="157">
        <v>0</v>
      </c>
      <c r="L83" s="157">
        <v>0</v>
      </c>
      <c r="M83" s="157">
        <v>5</v>
      </c>
      <c r="N83" s="216">
        <f t="shared" si="11"/>
        <v>20</v>
      </c>
      <c r="O83" s="157">
        <f t="shared" si="12"/>
        <v>20</v>
      </c>
      <c r="P83" s="160">
        <f t="shared" si="13"/>
        <v>30.74074074074074</v>
      </c>
      <c r="Q83" s="194" t="s">
        <v>828</v>
      </c>
    </row>
    <row r="84" spans="1:17" x14ac:dyDescent="0.25">
      <c r="A84" s="217" t="s">
        <v>650</v>
      </c>
      <c r="B84" s="221" t="s">
        <v>506</v>
      </c>
      <c r="C84" s="221" t="s">
        <v>99</v>
      </c>
      <c r="D84" s="221" t="s">
        <v>94</v>
      </c>
      <c r="E84" s="221">
        <v>7</v>
      </c>
      <c r="F84" s="221">
        <v>7</v>
      </c>
      <c r="G84" s="222" t="s">
        <v>500</v>
      </c>
      <c r="H84" s="98" t="s">
        <v>37</v>
      </c>
      <c r="I84" s="157">
        <v>8.5</v>
      </c>
      <c r="J84" s="157">
        <f t="shared" si="10"/>
        <v>6.2962962962962967</v>
      </c>
      <c r="K84" s="157">
        <v>72.05</v>
      </c>
      <c r="L84" s="157">
        <v>0</v>
      </c>
      <c r="M84" s="157">
        <v>5</v>
      </c>
      <c r="N84" s="216">
        <f t="shared" si="11"/>
        <v>20</v>
      </c>
      <c r="O84" s="157">
        <f t="shared" si="12"/>
        <v>20</v>
      </c>
      <c r="P84" s="160">
        <f t="shared" si="13"/>
        <v>26.296296296296298</v>
      </c>
      <c r="Q84" s="194" t="s">
        <v>828</v>
      </c>
    </row>
    <row r="85" spans="1:17" x14ac:dyDescent="0.25">
      <c r="A85" s="98" t="s">
        <v>651</v>
      </c>
      <c r="B85" s="82" t="s">
        <v>148</v>
      </c>
      <c r="C85" s="84" t="s">
        <v>149</v>
      </c>
      <c r="D85" s="84" t="s">
        <v>150</v>
      </c>
      <c r="E85" s="80">
        <v>8</v>
      </c>
      <c r="F85" s="80">
        <v>8</v>
      </c>
      <c r="G85" s="84" t="s">
        <v>142</v>
      </c>
      <c r="H85" s="98" t="s">
        <v>37</v>
      </c>
      <c r="I85" s="187">
        <v>9</v>
      </c>
      <c r="J85" s="157">
        <f t="shared" si="10"/>
        <v>6.666666666666667</v>
      </c>
      <c r="K85" s="157">
        <v>109.93</v>
      </c>
      <c r="L85" s="157">
        <f>40*26.41/K85</f>
        <v>9.6097516601473671</v>
      </c>
      <c r="M85" s="80">
        <v>2.5</v>
      </c>
      <c r="N85" s="216">
        <f t="shared" si="11"/>
        <v>10</v>
      </c>
      <c r="O85" s="157">
        <f t="shared" si="12"/>
        <v>19.609751660147367</v>
      </c>
      <c r="P85" s="160">
        <f t="shared" si="13"/>
        <v>26.276418326814035</v>
      </c>
      <c r="Q85" s="194" t="s">
        <v>828</v>
      </c>
    </row>
    <row r="86" spans="1:17" x14ac:dyDescent="0.25">
      <c r="A86" s="217" t="s">
        <v>652</v>
      </c>
      <c r="B86" s="82" t="s">
        <v>168</v>
      </c>
      <c r="C86" s="82" t="s">
        <v>95</v>
      </c>
      <c r="D86" s="82" t="s">
        <v>165</v>
      </c>
      <c r="E86" s="80">
        <v>8</v>
      </c>
      <c r="F86" s="80">
        <v>8</v>
      </c>
      <c r="G86" s="80" t="s">
        <v>160</v>
      </c>
      <c r="H86" s="98" t="s">
        <v>37</v>
      </c>
      <c r="I86" s="157">
        <v>24.5</v>
      </c>
      <c r="J86" s="157">
        <f t="shared" si="10"/>
        <v>18.148148148148149</v>
      </c>
      <c r="K86" s="157">
        <v>0</v>
      </c>
      <c r="L86" s="157">
        <v>0</v>
      </c>
      <c r="M86" s="157">
        <v>0</v>
      </c>
      <c r="N86" s="216">
        <f t="shared" si="11"/>
        <v>0</v>
      </c>
      <c r="O86" s="157">
        <f t="shared" si="12"/>
        <v>0</v>
      </c>
      <c r="P86" s="160">
        <f t="shared" si="13"/>
        <v>18.148148148148149</v>
      </c>
      <c r="Q86" s="194" t="s">
        <v>828</v>
      </c>
    </row>
    <row r="87" spans="1:17" x14ac:dyDescent="0.25">
      <c r="A87" s="217" t="s">
        <v>653</v>
      </c>
      <c r="B87" s="80" t="s">
        <v>322</v>
      </c>
      <c r="C87" s="80" t="s">
        <v>105</v>
      </c>
      <c r="D87" s="80" t="s">
        <v>82</v>
      </c>
      <c r="E87" s="80">
        <v>8</v>
      </c>
      <c r="F87" s="80">
        <v>8</v>
      </c>
      <c r="G87" s="84" t="s">
        <v>309</v>
      </c>
      <c r="H87" s="98" t="s">
        <v>37</v>
      </c>
      <c r="I87" s="157">
        <v>20.5</v>
      </c>
      <c r="J87" s="157">
        <f t="shared" si="10"/>
        <v>15.185185185185185</v>
      </c>
      <c r="K87" s="160">
        <v>0</v>
      </c>
      <c r="L87" s="157">
        <v>0</v>
      </c>
      <c r="M87" s="157">
        <v>0</v>
      </c>
      <c r="N87" s="216">
        <f t="shared" si="11"/>
        <v>0</v>
      </c>
      <c r="O87" s="157">
        <f t="shared" si="12"/>
        <v>0</v>
      </c>
      <c r="P87" s="160">
        <f t="shared" si="13"/>
        <v>15.185185185185185</v>
      </c>
      <c r="Q87" s="194" t="s">
        <v>828</v>
      </c>
    </row>
    <row r="88" spans="1:17" x14ac:dyDescent="0.25">
      <c r="A88" s="98" t="s">
        <v>654</v>
      </c>
      <c r="B88" s="79" t="s">
        <v>537</v>
      </c>
      <c r="C88" s="79" t="s">
        <v>538</v>
      </c>
      <c r="D88" s="79" t="s">
        <v>89</v>
      </c>
      <c r="E88" s="79">
        <v>8</v>
      </c>
      <c r="F88" s="79">
        <v>8</v>
      </c>
      <c r="G88" s="79" t="s">
        <v>299</v>
      </c>
      <c r="H88" s="98" t="s">
        <v>37</v>
      </c>
      <c r="I88" s="157">
        <v>19</v>
      </c>
      <c r="J88" s="157">
        <f t="shared" si="10"/>
        <v>14.074074074074074</v>
      </c>
      <c r="K88" s="157">
        <v>0</v>
      </c>
      <c r="L88" s="157">
        <v>0</v>
      </c>
      <c r="M88" s="157">
        <v>0</v>
      </c>
      <c r="N88" s="216">
        <f t="shared" si="11"/>
        <v>0</v>
      </c>
      <c r="O88" s="157">
        <f t="shared" si="12"/>
        <v>0</v>
      </c>
      <c r="P88" s="160">
        <f t="shared" si="13"/>
        <v>14.074074074074074</v>
      </c>
      <c r="Q88" s="194" t="s">
        <v>828</v>
      </c>
    </row>
    <row r="89" spans="1:17" x14ac:dyDescent="0.25">
      <c r="A89" s="217" t="s">
        <v>655</v>
      </c>
      <c r="B89" s="84" t="s">
        <v>218</v>
      </c>
      <c r="C89" s="84" t="s">
        <v>219</v>
      </c>
      <c r="D89" s="84" t="s">
        <v>220</v>
      </c>
      <c r="E89" s="84">
        <v>7</v>
      </c>
      <c r="F89" s="84">
        <v>7</v>
      </c>
      <c r="G89" s="84" t="s">
        <v>211</v>
      </c>
      <c r="H89" s="98" t="s">
        <v>37</v>
      </c>
      <c r="I89" s="157">
        <v>16.5</v>
      </c>
      <c r="J89" s="157">
        <f t="shared" si="10"/>
        <v>12.222222222222221</v>
      </c>
      <c r="K89" s="157">
        <v>0</v>
      </c>
      <c r="L89" s="157">
        <v>0</v>
      </c>
      <c r="M89" s="157">
        <v>0</v>
      </c>
      <c r="N89" s="216">
        <f t="shared" si="11"/>
        <v>0</v>
      </c>
      <c r="O89" s="157">
        <f t="shared" si="12"/>
        <v>0</v>
      </c>
      <c r="P89" s="160">
        <f t="shared" si="13"/>
        <v>12.222222222222221</v>
      </c>
      <c r="Q89" s="194" t="s">
        <v>828</v>
      </c>
    </row>
    <row r="90" spans="1:17" x14ac:dyDescent="0.25">
      <c r="A90" s="217" t="s">
        <v>656</v>
      </c>
      <c r="B90" s="208" t="s">
        <v>516</v>
      </c>
      <c r="C90" s="181" t="s">
        <v>517</v>
      </c>
      <c r="D90" s="181" t="s">
        <v>87</v>
      </c>
      <c r="E90" s="181">
        <v>8</v>
      </c>
      <c r="F90" s="181">
        <v>8</v>
      </c>
      <c r="G90" s="178" t="s">
        <v>515</v>
      </c>
      <c r="H90" s="98" t="s">
        <v>37</v>
      </c>
      <c r="I90" s="157">
        <v>14</v>
      </c>
      <c r="J90" s="157">
        <f t="shared" si="10"/>
        <v>10.37037037037037</v>
      </c>
      <c r="K90" s="157">
        <v>0</v>
      </c>
      <c r="L90" s="157">
        <v>0</v>
      </c>
      <c r="M90" s="157">
        <v>0</v>
      </c>
      <c r="N90" s="216">
        <f t="shared" si="11"/>
        <v>0</v>
      </c>
      <c r="O90" s="157">
        <f t="shared" si="12"/>
        <v>0</v>
      </c>
      <c r="P90" s="160">
        <f t="shared" si="13"/>
        <v>10.37037037037037</v>
      </c>
      <c r="Q90" s="194" t="s">
        <v>828</v>
      </c>
    </row>
    <row r="91" spans="1:17" x14ac:dyDescent="0.25">
      <c r="A91" s="98" t="s">
        <v>657</v>
      </c>
      <c r="B91" s="84" t="s">
        <v>169</v>
      </c>
      <c r="C91" s="84" t="s">
        <v>81</v>
      </c>
      <c r="D91" s="84" t="s">
        <v>86</v>
      </c>
      <c r="E91" s="80">
        <v>8</v>
      </c>
      <c r="F91" s="80">
        <v>8</v>
      </c>
      <c r="G91" s="80" t="s">
        <v>160</v>
      </c>
      <c r="H91" s="98" t="s">
        <v>37</v>
      </c>
      <c r="I91" s="157">
        <v>13</v>
      </c>
      <c r="J91" s="157">
        <f t="shared" si="10"/>
        <v>9.6296296296296298</v>
      </c>
      <c r="K91" s="157">
        <v>0</v>
      </c>
      <c r="L91" s="157">
        <v>0</v>
      </c>
      <c r="M91" s="157">
        <v>0</v>
      </c>
      <c r="N91" s="216">
        <f t="shared" si="11"/>
        <v>0</v>
      </c>
      <c r="O91" s="157">
        <f t="shared" si="12"/>
        <v>0</v>
      </c>
      <c r="P91" s="160">
        <f t="shared" si="13"/>
        <v>9.6296296296296298</v>
      </c>
      <c r="Q91" s="194" t="s">
        <v>828</v>
      </c>
    </row>
    <row r="92" spans="1:17" x14ac:dyDescent="0.25">
      <c r="A92" s="217" t="s">
        <v>658</v>
      </c>
      <c r="B92" s="223" t="s">
        <v>534</v>
      </c>
      <c r="C92" s="223" t="s">
        <v>88</v>
      </c>
      <c r="D92" s="223" t="s">
        <v>535</v>
      </c>
      <c r="E92" s="209" t="s">
        <v>536</v>
      </c>
      <c r="F92" s="209" t="s">
        <v>833</v>
      </c>
      <c r="G92" s="209" t="s">
        <v>493</v>
      </c>
      <c r="H92" s="98" t="s">
        <v>37</v>
      </c>
      <c r="I92" s="157">
        <v>11</v>
      </c>
      <c r="J92" s="157">
        <f t="shared" si="10"/>
        <v>8.1481481481481488</v>
      </c>
      <c r="K92" s="157">
        <v>0</v>
      </c>
      <c r="L92" s="157">
        <v>0</v>
      </c>
      <c r="M92" s="157">
        <v>0</v>
      </c>
      <c r="N92" s="216">
        <f t="shared" si="11"/>
        <v>0</v>
      </c>
      <c r="O92" s="157">
        <f t="shared" si="12"/>
        <v>0</v>
      </c>
      <c r="P92" s="160">
        <f t="shared" si="13"/>
        <v>8.1481481481481488</v>
      </c>
      <c r="Q92" s="194" t="s">
        <v>828</v>
      </c>
    </row>
    <row r="93" spans="1:17" x14ac:dyDescent="0.25">
      <c r="A93" s="217" t="s">
        <v>659</v>
      </c>
      <c r="B93" s="188" t="s">
        <v>543</v>
      </c>
      <c r="C93" s="188" t="s">
        <v>107</v>
      </c>
      <c r="D93" s="188" t="s">
        <v>78</v>
      </c>
      <c r="E93" s="209" t="s">
        <v>544</v>
      </c>
      <c r="F93" s="209">
        <v>8</v>
      </c>
      <c r="G93" s="209" t="s">
        <v>493</v>
      </c>
      <c r="H93" s="98" t="s">
        <v>37</v>
      </c>
      <c r="I93" s="157">
        <v>10.5</v>
      </c>
      <c r="J93" s="157">
        <f t="shared" si="10"/>
        <v>7.7777777777777777</v>
      </c>
      <c r="K93" s="157">
        <v>0</v>
      </c>
      <c r="L93" s="157">
        <v>0</v>
      </c>
      <c r="M93" s="157">
        <v>0</v>
      </c>
      <c r="N93" s="216">
        <f t="shared" si="11"/>
        <v>0</v>
      </c>
      <c r="O93" s="157">
        <f t="shared" si="12"/>
        <v>0</v>
      </c>
      <c r="P93" s="160">
        <f t="shared" si="13"/>
        <v>7.7777777777777777</v>
      </c>
      <c r="Q93" s="194" t="s">
        <v>828</v>
      </c>
    </row>
    <row r="94" spans="1:17" x14ac:dyDescent="0.25">
      <c r="A94" s="98" t="s">
        <v>660</v>
      </c>
      <c r="B94" s="188" t="s">
        <v>518</v>
      </c>
      <c r="C94" s="188" t="s">
        <v>127</v>
      </c>
      <c r="D94" s="188" t="s">
        <v>108</v>
      </c>
      <c r="E94" s="209" t="s">
        <v>502</v>
      </c>
      <c r="F94" s="209">
        <v>7</v>
      </c>
      <c r="G94" s="209" t="s">
        <v>493</v>
      </c>
      <c r="H94" s="98" t="s">
        <v>37</v>
      </c>
      <c r="I94" s="157">
        <v>8.5</v>
      </c>
      <c r="J94" s="157">
        <f t="shared" si="10"/>
        <v>6.2962962962962967</v>
      </c>
      <c r="K94" s="160">
        <v>0</v>
      </c>
      <c r="L94" s="157">
        <v>0</v>
      </c>
      <c r="M94" s="157">
        <v>0</v>
      </c>
      <c r="N94" s="216">
        <f t="shared" si="11"/>
        <v>0</v>
      </c>
      <c r="O94" s="157">
        <f t="shared" si="12"/>
        <v>0</v>
      </c>
      <c r="P94" s="160">
        <f t="shared" si="13"/>
        <v>6.2962962962962967</v>
      </c>
      <c r="Q94" s="194" t="s">
        <v>828</v>
      </c>
    </row>
    <row r="95" spans="1:17" x14ac:dyDescent="0.25">
      <c r="A95" s="217" t="s">
        <v>661</v>
      </c>
      <c r="B95" s="208" t="s">
        <v>541</v>
      </c>
      <c r="C95" s="181" t="s">
        <v>149</v>
      </c>
      <c r="D95" s="181" t="s">
        <v>542</v>
      </c>
      <c r="E95" s="181">
        <v>8</v>
      </c>
      <c r="F95" s="181">
        <v>8</v>
      </c>
      <c r="G95" s="178" t="s">
        <v>515</v>
      </c>
      <c r="H95" s="98" t="s">
        <v>37</v>
      </c>
      <c r="I95" s="157">
        <v>5</v>
      </c>
      <c r="J95" s="157">
        <f t="shared" si="10"/>
        <v>3.7037037037037037</v>
      </c>
      <c r="K95" s="160">
        <v>0</v>
      </c>
      <c r="L95" s="157">
        <v>0</v>
      </c>
      <c r="M95" s="157">
        <v>0</v>
      </c>
      <c r="N95" s="216">
        <f t="shared" si="11"/>
        <v>0</v>
      </c>
      <c r="O95" s="157">
        <f t="shared" si="12"/>
        <v>0</v>
      </c>
      <c r="P95" s="160">
        <f t="shared" si="13"/>
        <v>3.7037037037037037</v>
      </c>
      <c r="Q95" s="194" t="s">
        <v>828</v>
      </c>
    </row>
    <row r="96" spans="1:17" ht="15.75" x14ac:dyDescent="0.25">
      <c r="A96" s="275"/>
      <c r="B96" s="275" t="s">
        <v>834</v>
      </c>
      <c r="C96" s="275"/>
      <c r="D96" s="275"/>
      <c r="E96" s="275"/>
      <c r="F96" s="275"/>
      <c r="G96" s="275"/>
      <c r="H96" s="275"/>
      <c r="I96" s="275"/>
      <c r="J96" s="275"/>
      <c r="K96" s="275"/>
      <c r="L96" s="274"/>
      <c r="M96" s="274"/>
      <c r="N96" s="274"/>
      <c r="O96" s="274"/>
      <c r="P96" s="274"/>
      <c r="Q96" s="285"/>
    </row>
    <row r="97" spans="1:17" ht="15.75" x14ac:dyDescent="0.25">
      <c r="A97" s="275"/>
      <c r="B97" s="276" t="s">
        <v>835</v>
      </c>
      <c r="C97" s="275"/>
      <c r="D97" s="275"/>
      <c r="E97" s="275"/>
      <c r="F97" s="275"/>
      <c r="G97" s="275"/>
      <c r="H97" s="275"/>
      <c r="I97" s="275"/>
      <c r="J97" s="275"/>
      <c r="K97" s="275"/>
      <c r="L97" s="274"/>
      <c r="M97" s="274"/>
      <c r="N97" s="274"/>
      <c r="O97" s="274"/>
      <c r="P97" s="274"/>
      <c r="Q97" s="285"/>
    </row>
    <row r="98" spans="1:17" ht="15.75" x14ac:dyDescent="0.25">
      <c r="A98" s="275"/>
      <c r="B98" s="275" t="s">
        <v>836</v>
      </c>
      <c r="C98" s="275"/>
      <c r="D98" s="275"/>
      <c r="E98" s="275"/>
      <c r="F98" s="275"/>
      <c r="G98" s="275"/>
      <c r="H98" s="275"/>
      <c r="I98" s="275"/>
      <c r="J98" s="275"/>
      <c r="K98" s="275"/>
      <c r="L98" s="274"/>
      <c r="M98" s="274"/>
      <c r="N98" s="274"/>
      <c r="O98" s="274"/>
      <c r="P98" s="274"/>
      <c r="Q98" s="285"/>
    </row>
    <row r="99" spans="1:17" ht="15.75" x14ac:dyDescent="0.25">
      <c r="A99" s="275"/>
      <c r="B99" s="276" t="s">
        <v>837</v>
      </c>
      <c r="C99" s="275"/>
      <c r="D99" s="275"/>
      <c r="E99" s="275"/>
      <c r="F99" s="274"/>
      <c r="G99" s="275"/>
      <c r="H99" s="275"/>
      <c r="I99" s="275"/>
      <c r="J99" s="275"/>
      <c r="K99" s="275"/>
      <c r="L99" s="274"/>
      <c r="M99" s="274"/>
      <c r="N99" s="274"/>
      <c r="O99" s="274"/>
      <c r="P99" s="274"/>
      <c r="Q99" s="285"/>
    </row>
    <row r="100" spans="1:17" ht="15.75" x14ac:dyDescent="0.25">
      <c r="A100" s="275"/>
      <c r="B100" s="276" t="s">
        <v>838</v>
      </c>
      <c r="C100" s="275"/>
      <c r="D100" s="275"/>
      <c r="E100" s="275"/>
      <c r="F100" s="274"/>
      <c r="G100" s="275"/>
      <c r="H100" s="275"/>
      <c r="I100" s="275"/>
      <c r="J100" s="275"/>
      <c r="K100" s="275"/>
      <c r="L100" s="274"/>
      <c r="M100" s="274"/>
      <c r="N100" s="274"/>
      <c r="O100" s="274"/>
      <c r="P100" s="274"/>
      <c r="Q100" s="285"/>
    </row>
    <row r="101" spans="1:17" ht="15.75" x14ac:dyDescent="0.25">
      <c r="A101" s="275"/>
      <c r="B101" s="276" t="s">
        <v>839</v>
      </c>
      <c r="C101" s="275"/>
      <c r="D101" s="275"/>
      <c r="E101" s="275"/>
      <c r="F101" s="274"/>
      <c r="G101" s="275"/>
      <c r="H101" s="275"/>
      <c r="I101" s="275"/>
      <c r="J101" s="275"/>
      <c r="K101" s="275"/>
      <c r="L101" s="274"/>
      <c r="M101" s="274"/>
      <c r="N101" s="274"/>
      <c r="O101" s="274"/>
      <c r="P101" s="274"/>
      <c r="Q101" s="285"/>
    </row>
    <row r="102" spans="1:17" ht="15.75" x14ac:dyDescent="0.25">
      <c r="A102" s="275"/>
      <c r="B102" s="276"/>
      <c r="C102" s="275"/>
      <c r="D102" s="275"/>
      <c r="E102" s="275"/>
      <c r="F102" s="274"/>
      <c r="G102" s="275"/>
      <c r="H102" s="275"/>
      <c r="I102" s="275"/>
      <c r="J102" s="275"/>
      <c r="K102" s="275"/>
      <c r="L102" s="274"/>
      <c r="M102" s="274"/>
      <c r="N102" s="274"/>
      <c r="O102" s="274"/>
      <c r="P102" s="274"/>
      <c r="Q102" s="285"/>
    </row>
    <row r="103" spans="1:17" ht="15.75" x14ac:dyDescent="0.25">
      <c r="A103" s="275" t="s">
        <v>840</v>
      </c>
      <c r="B103" s="275"/>
      <c r="C103" s="275"/>
      <c r="D103" s="275"/>
      <c r="E103" s="275"/>
      <c r="F103" s="280"/>
      <c r="G103" s="280"/>
      <c r="H103" s="280"/>
      <c r="I103" s="280"/>
      <c r="J103" s="284" t="s">
        <v>841</v>
      </c>
      <c r="K103" s="284"/>
      <c r="L103" s="284"/>
      <c r="M103" s="274"/>
      <c r="N103" s="274"/>
      <c r="O103" s="274"/>
      <c r="P103" s="274"/>
      <c r="Q103" s="285"/>
    </row>
    <row r="104" spans="1:17" ht="15.75" x14ac:dyDescent="0.25">
      <c r="A104" s="275" t="s">
        <v>842</v>
      </c>
      <c r="B104" s="275"/>
      <c r="C104" s="274"/>
      <c r="D104" s="277"/>
      <c r="E104" s="277"/>
      <c r="F104" s="282"/>
      <c r="G104" s="282"/>
      <c r="H104" s="282"/>
      <c r="I104" s="289"/>
      <c r="J104" s="284" t="s">
        <v>846</v>
      </c>
      <c r="K104" s="284"/>
      <c r="L104" s="284"/>
      <c r="M104" s="274"/>
      <c r="N104" s="274"/>
      <c r="O104" s="274"/>
      <c r="P104" s="274"/>
      <c r="Q104" s="285"/>
    </row>
    <row r="105" spans="1:17" ht="15.75" x14ac:dyDescent="0.25">
      <c r="A105" s="275"/>
      <c r="B105" s="275"/>
      <c r="C105" s="274"/>
      <c r="D105" s="277"/>
      <c r="E105" s="277"/>
      <c r="F105" s="281"/>
      <c r="G105" s="278"/>
      <c r="H105" s="278"/>
      <c r="I105" s="283"/>
      <c r="J105" s="284" t="s">
        <v>847</v>
      </c>
      <c r="K105" s="284"/>
      <c r="L105" s="284"/>
      <c r="M105" s="274"/>
      <c r="N105" s="274"/>
      <c r="O105" s="274"/>
      <c r="P105" s="274"/>
      <c r="Q105" s="285"/>
    </row>
    <row r="106" spans="1:17" ht="15.75" x14ac:dyDescent="0.25">
      <c r="A106" s="275"/>
      <c r="B106" s="275"/>
      <c r="C106" s="274"/>
      <c r="D106" s="277"/>
      <c r="E106" s="277"/>
      <c r="F106" s="281"/>
      <c r="G106" s="278"/>
      <c r="H106" s="278"/>
      <c r="I106" s="283"/>
      <c r="J106" s="284" t="s">
        <v>848</v>
      </c>
      <c r="K106" s="284"/>
      <c r="L106" s="284"/>
      <c r="M106" s="274"/>
      <c r="N106" s="274"/>
      <c r="O106" s="274"/>
      <c r="P106" s="274"/>
      <c r="Q106" s="285"/>
    </row>
    <row r="107" spans="1:17" ht="15.75" x14ac:dyDescent="0.25">
      <c r="A107" s="275"/>
      <c r="B107" s="275"/>
      <c r="C107" s="274"/>
      <c r="D107" s="277"/>
      <c r="E107" s="277"/>
      <c r="F107" s="281"/>
      <c r="G107" s="278"/>
      <c r="H107" s="278"/>
      <c r="I107" s="283"/>
      <c r="J107" s="284" t="s">
        <v>849</v>
      </c>
      <c r="K107" s="284"/>
      <c r="L107" s="284"/>
      <c r="M107" s="274"/>
      <c r="N107" s="274"/>
      <c r="O107" s="274"/>
      <c r="P107" s="274"/>
      <c r="Q107" s="285"/>
    </row>
    <row r="108" spans="1:17" ht="15.75" x14ac:dyDescent="0.25">
      <c r="A108" s="275"/>
      <c r="B108" s="275"/>
      <c r="C108" s="274"/>
      <c r="D108" s="277"/>
      <c r="E108" s="277"/>
      <c r="F108" s="281"/>
      <c r="G108" s="278"/>
      <c r="H108" s="278"/>
      <c r="I108" s="283"/>
      <c r="J108" s="290" t="s">
        <v>850</v>
      </c>
      <c r="K108" s="290"/>
      <c r="L108" s="290"/>
      <c r="M108" s="274"/>
      <c r="N108" s="274"/>
      <c r="O108" s="274"/>
      <c r="P108" s="274"/>
      <c r="Q108" s="285"/>
    </row>
    <row r="109" spans="1:17" ht="18.75" x14ac:dyDescent="0.25">
      <c r="A109" s="279" t="s">
        <v>843</v>
      </c>
      <c r="B109" s="274"/>
      <c r="C109" s="274"/>
      <c r="D109" s="274"/>
      <c r="E109" s="274"/>
      <c r="F109" s="274"/>
      <c r="G109" s="274"/>
      <c r="H109" s="274"/>
      <c r="I109" s="274"/>
      <c r="J109" s="274"/>
      <c r="K109" s="274"/>
      <c r="L109" s="274"/>
      <c r="M109" s="274" t="s">
        <v>844</v>
      </c>
      <c r="N109" s="274"/>
      <c r="O109" s="274"/>
      <c r="P109" s="274"/>
      <c r="Q109" s="285"/>
    </row>
    <row r="110" spans="1:17" x14ac:dyDescent="0.25">
      <c r="A110" s="286" t="s">
        <v>845</v>
      </c>
      <c r="B110" s="287"/>
      <c r="C110" s="287"/>
      <c r="D110" s="287"/>
      <c r="E110" s="287"/>
      <c r="F110" s="287"/>
      <c r="G110" s="287"/>
      <c r="H110" s="287"/>
      <c r="I110" s="287"/>
      <c r="J110" s="287"/>
      <c r="K110" s="287"/>
      <c r="L110" s="287"/>
      <c r="M110" s="287"/>
      <c r="N110" s="287"/>
      <c r="O110" s="287"/>
      <c r="P110" s="287"/>
      <c r="Q110" s="288"/>
    </row>
    <row r="111" spans="1:17" x14ac:dyDescent="0.25">
      <c r="A111" s="98"/>
      <c r="B111" s="82"/>
      <c r="C111" s="80"/>
      <c r="D111" s="80"/>
      <c r="E111" s="80"/>
      <c r="F111" s="80"/>
      <c r="G111" s="84"/>
      <c r="H111" s="80"/>
      <c r="I111" s="157"/>
      <c r="J111" s="157"/>
      <c r="K111" s="107"/>
      <c r="L111" s="107"/>
      <c r="M111" s="82"/>
      <c r="N111" s="82"/>
      <c r="O111" s="82"/>
      <c r="P111" s="108"/>
      <c r="Q111" s="145"/>
    </row>
    <row r="112" spans="1:17" x14ac:dyDescent="0.25">
      <c r="A112" s="98"/>
      <c r="B112" s="84"/>
      <c r="C112" s="84"/>
      <c r="D112" s="84"/>
      <c r="E112" s="80"/>
      <c r="F112" s="80"/>
      <c r="G112" s="80"/>
      <c r="H112" s="82"/>
      <c r="I112" s="157"/>
      <c r="J112" s="157"/>
      <c r="K112" s="107"/>
      <c r="L112" s="107"/>
      <c r="M112" s="82"/>
      <c r="N112" s="82"/>
      <c r="O112" s="107"/>
      <c r="P112" s="107"/>
      <c r="Q112" s="145"/>
    </row>
    <row r="113" spans="1:17" x14ac:dyDescent="0.25">
      <c r="A113" s="98"/>
      <c r="B113" s="84"/>
      <c r="C113" s="84"/>
      <c r="D113" s="84"/>
      <c r="E113" s="80"/>
      <c r="F113" s="80"/>
      <c r="G113" s="80"/>
      <c r="H113" s="82"/>
      <c r="I113" s="158"/>
      <c r="J113" s="158"/>
      <c r="K113" s="108"/>
      <c r="L113" s="107"/>
      <c r="M113" s="82"/>
      <c r="N113" s="82"/>
      <c r="O113" s="107"/>
      <c r="P113" s="107"/>
      <c r="Q113" s="145"/>
    </row>
    <row r="114" spans="1:17" x14ac:dyDescent="0.25">
      <c r="A114" s="98"/>
      <c r="B114" s="80"/>
      <c r="C114" s="80"/>
      <c r="D114" s="80"/>
      <c r="E114" s="80"/>
      <c r="F114" s="80"/>
      <c r="G114" s="80"/>
      <c r="H114" s="80"/>
      <c r="I114" s="157"/>
      <c r="J114" s="157"/>
      <c r="K114" s="107"/>
      <c r="L114" s="107"/>
      <c r="M114" s="107"/>
      <c r="N114" s="82"/>
      <c r="O114" s="107"/>
      <c r="P114" s="111"/>
      <c r="Q114" s="145"/>
    </row>
    <row r="115" spans="1:17" x14ac:dyDescent="0.25">
      <c r="A115" s="98"/>
      <c r="B115" s="80"/>
      <c r="C115" s="80"/>
      <c r="D115" s="80"/>
      <c r="E115" s="80"/>
      <c r="F115" s="80"/>
      <c r="G115" s="80"/>
      <c r="H115" s="80"/>
      <c r="I115" s="157"/>
      <c r="J115" s="157"/>
      <c r="K115" s="107"/>
      <c r="L115" s="107"/>
      <c r="M115" s="107"/>
      <c r="N115" s="82"/>
      <c r="O115" s="107"/>
      <c r="P115" s="111"/>
      <c r="Q115" s="145"/>
    </row>
    <row r="116" spans="1:17" x14ac:dyDescent="0.25">
      <c r="A116" s="98"/>
      <c r="B116" s="82"/>
      <c r="C116" s="80"/>
      <c r="D116" s="80"/>
      <c r="E116" s="80"/>
      <c r="F116" s="80"/>
      <c r="G116" s="84"/>
      <c r="H116" s="80"/>
      <c r="I116" s="157"/>
      <c r="J116" s="160"/>
      <c r="K116" s="111"/>
      <c r="L116" s="111"/>
      <c r="M116" s="80"/>
      <c r="N116" s="80"/>
      <c r="O116" s="80"/>
      <c r="P116" s="108"/>
      <c r="Q116" s="145"/>
    </row>
    <row r="117" spans="1:17" x14ac:dyDescent="0.25">
      <c r="A117" s="98"/>
      <c r="B117" s="82"/>
      <c r="C117" s="83"/>
      <c r="D117" s="83"/>
      <c r="E117" s="83"/>
      <c r="F117" s="83"/>
      <c r="G117" s="84"/>
      <c r="H117" s="83"/>
      <c r="I117" s="157"/>
      <c r="J117" s="157"/>
      <c r="K117" s="107"/>
      <c r="L117" s="107"/>
      <c r="M117" s="107"/>
      <c r="N117" s="82"/>
      <c r="O117" s="107"/>
      <c r="P117" s="131"/>
      <c r="Q117" s="145"/>
    </row>
    <row r="118" spans="1:17" x14ac:dyDescent="0.25">
      <c r="A118" s="98"/>
      <c r="B118" s="79"/>
      <c r="C118" s="79"/>
      <c r="D118" s="79"/>
      <c r="E118" s="80"/>
      <c r="F118" s="80"/>
      <c r="G118" s="80"/>
      <c r="H118" s="80"/>
      <c r="I118" s="164"/>
      <c r="J118" s="164"/>
      <c r="K118" s="130"/>
      <c r="L118" s="130"/>
      <c r="M118" s="79"/>
      <c r="N118" s="79"/>
      <c r="O118" s="79"/>
      <c r="P118" s="107"/>
      <c r="Q118" s="145"/>
    </row>
    <row r="119" spans="1:17" x14ac:dyDescent="0.25">
      <c r="A119" s="98"/>
      <c r="B119" s="79"/>
      <c r="C119" s="79"/>
      <c r="D119" s="79"/>
      <c r="E119" s="80"/>
      <c r="F119" s="80"/>
      <c r="G119" s="80"/>
      <c r="H119" s="80"/>
      <c r="I119" s="164"/>
      <c r="J119" s="164"/>
      <c r="K119" s="130"/>
      <c r="L119" s="130"/>
      <c r="M119" s="79"/>
      <c r="N119" s="79"/>
      <c r="O119" s="79"/>
      <c r="P119" s="107"/>
      <c r="Q119" s="145"/>
    </row>
    <row r="120" spans="1:17" x14ac:dyDescent="0.25">
      <c r="A120" s="98"/>
      <c r="B120" s="84"/>
      <c r="C120" s="84"/>
      <c r="D120" s="84"/>
      <c r="E120" s="80"/>
      <c r="F120" s="80"/>
      <c r="G120" s="80"/>
      <c r="H120" s="97"/>
      <c r="I120" s="157"/>
      <c r="J120" s="157"/>
      <c r="K120" s="107"/>
      <c r="L120" s="107"/>
      <c r="M120" s="107"/>
      <c r="N120" s="82"/>
      <c r="O120" s="107"/>
      <c r="P120" s="107"/>
      <c r="Q120" s="145"/>
    </row>
    <row r="121" spans="1:17" x14ac:dyDescent="0.25">
      <c r="A121" s="98"/>
      <c r="B121" s="84"/>
      <c r="C121" s="84"/>
      <c r="D121" s="84"/>
      <c r="E121" s="84"/>
      <c r="F121" s="84"/>
      <c r="G121" s="84"/>
      <c r="H121" s="80"/>
      <c r="I121" s="157"/>
      <c r="J121" s="157"/>
      <c r="K121" s="107"/>
      <c r="L121" s="107"/>
      <c r="M121" s="107"/>
      <c r="N121" s="82"/>
      <c r="O121" s="107"/>
      <c r="P121" s="130"/>
      <c r="Q121" s="145"/>
    </row>
    <row r="122" spans="1:17" x14ac:dyDescent="0.25">
      <c r="A122" s="98"/>
      <c r="B122" s="83"/>
      <c r="C122" s="83"/>
      <c r="D122" s="83"/>
      <c r="E122" s="84"/>
      <c r="F122" s="84"/>
      <c r="G122" s="84"/>
      <c r="H122" s="80"/>
      <c r="I122" s="157"/>
      <c r="J122" s="157"/>
      <c r="K122" s="107"/>
      <c r="L122" s="107"/>
      <c r="M122" s="107"/>
      <c r="N122" s="82"/>
      <c r="O122" s="107"/>
      <c r="P122" s="130"/>
      <c r="Q122" s="145"/>
    </row>
    <row r="123" spans="1:17" x14ac:dyDescent="0.25">
      <c r="A123" s="98"/>
      <c r="B123" s="80"/>
      <c r="C123" s="80"/>
      <c r="D123" s="80"/>
      <c r="E123" s="80"/>
      <c r="F123" s="80"/>
      <c r="G123" s="80"/>
      <c r="H123" s="80"/>
      <c r="I123" s="157"/>
      <c r="J123" s="157"/>
      <c r="K123" s="107"/>
      <c r="L123" s="107"/>
      <c r="M123" s="107"/>
      <c r="N123" s="82"/>
      <c r="O123" s="107"/>
      <c r="P123" s="111"/>
      <c r="Q123" s="145"/>
    </row>
    <row r="124" spans="1:17" x14ac:dyDescent="0.25">
      <c r="A124" s="98"/>
      <c r="B124" s="80"/>
      <c r="C124" s="80"/>
      <c r="D124" s="80"/>
      <c r="E124" s="80"/>
      <c r="F124" s="80"/>
      <c r="G124" s="80"/>
      <c r="H124" s="80"/>
      <c r="I124" s="157"/>
      <c r="J124" s="157"/>
      <c r="K124" s="107"/>
      <c r="L124" s="107"/>
      <c r="M124" s="107"/>
      <c r="N124" s="82"/>
      <c r="O124" s="107"/>
      <c r="P124" s="111"/>
      <c r="Q124" s="145"/>
    </row>
    <row r="125" spans="1:17" x14ac:dyDescent="0.25">
      <c r="A125" s="98"/>
      <c r="B125" s="80"/>
      <c r="C125" s="80"/>
      <c r="D125" s="80"/>
      <c r="E125" s="80"/>
      <c r="F125" s="80"/>
      <c r="G125" s="80"/>
      <c r="H125" s="80"/>
      <c r="I125" s="157"/>
      <c r="J125" s="157"/>
      <c r="K125" s="107"/>
      <c r="L125" s="107"/>
      <c r="M125" s="107"/>
      <c r="N125" s="82"/>
      <c r="O125" s="107"/>
      <c r="P125" s="111"/>
      <c r="Q125" s="145"/>
    </row>
    <row r="126" spans="1:17" x14ac:dyDescent="0.25">
      <c r="A126" s="98"/>
      <c r="B126" s="82"/>
      <c r="C126" s="83"/>
      <c r="D126" s="83"/>
      <c r="E126" s="83"/>
      <c r="F126" s="83"/>
      <c r="G126" s="84"/>
      <c r="H126" s="83"/>
      <c r="I126" s="157"/>
      <c r="J126" s="157"/>
      <c r="K126" s="107"/>
      <c r="L126" s="107"/>
      <c r="M126" s="107"/>
      <c r="N126" s="82"/>
      <c r="O126" s="107"/>
      <c r="P126" s="131"/>
      <c r="Q126" s="145"/>
    </row>
    <row r="127" spans="1:17" x14ac:dyDescent="0.25">
      <c r="A127" s="98"/>
      <c r="B127" s="82"/>
      <c r="C127" s="83"/>
      <c r="D127" s="83"/>
      <c r="E127" s="83"/>
      <c r="F127" s="83"/>
      <c r="G127" s="84"/>
      <c r="H127" s="83"/>
      <c r="I127" s="157"/>
      <c r="J127" s="157"/>
      <c r="K127" s="107"/>
      <c r="L127" s="107"/>
      <c r="M127" s="107"/>
      <c r="N127" s="82"/>
      <c r="O127" s="107"/>
      <c r="P127" s="131"/>
      <c r="Q127" s="145"/>
    </row>
    <row r="128" spans="1:17" x14ac:dyDescent="0.25">
      <c r="A128" s="98"/>
      <c r="B128" s="79"/>
      <c r="C128" s="79"/>
      <c r="D128" s="79"/>
      <c r="E128" s="95"/>
      <c r="F128" s="95"/>
      <c r="G128" s="95"/>
      <c r="H128" s="80"/>
      <c r="I128" s="157"/>
      <c r="J128" s="157"/>
      <c r="K128" s="107"/>
      <c r="L128" s="107"/>
      <c r="M128" s="82"/>
      <c r="N128" s="82"/>
      <c r="O128" s="82"/>
      <c r="P128" s="107"/>
      <c r="Q128" s="145"/>
    </row>
    <row r="129" spans="1:17" x14ac:dyDescent="0.25">
      <c r="A129" s="98"/>
      <c r="B129" s="79"/>
      <c r="C129" s="79"/>
      <c r="D129" s="79"/>
      <c r="E129" s="95"/>
      <c r="F129" s="95"/>
      <c r="G129" s="95"/>
      <c r="H129" s="80"/>
      <c r="I129" s="157"/>
      <c r="J129" s="157"/>
      <c r="K129" s="107"/>
      <c r="L129" s="107"/>
      <c r="M129" s="82"/>
      <c r="N129" s="82"/>
      <c r="O129" s="82"/>
      <c r="P129" s="107"/>
      <c r="Q129" s="145"/>
    </row>
    <row r="130" spans="1:17" x14ac:dyDescent="0.25">
      <c r="A130" s="98"/>
      <c r="B130" s="79"/>
      <c r="C130" s="79"/>
      <c r="D130" s="79"/>
      <c r="E130" s="95"/>
      <c r="F130" s="95"/>
      <c r="G130" s="95"/>
      <c r="H130" s="80"/>
      <c r="I130" s="157"/>
      <c r="J130" s="157"/>
      <c r="K130" s="107"/>
      <c r="L130" s="107"/>
      <c r="M130" s="82"/>
      <c r="N130" s="82"/>
      <c r="O130" s="82"/>
      <c r="P130" s="107"/>
      <c r="Q130" s="145"/>
    </row>
    <row r="131" spans="1:17" x14ac:dyDescent="0.25">
      <c r="A131" s="98"/>
      <c r="B131" s="79"/>
      <c r="C131" s="79"/>
      <c r="D131" s="79"/>
      <c r="E131" s="95"/>
      <c r="F131" s="95"/>
      <c r="G131" s="95"/>
      <c r="H131" s="80"/>
      <c r="I131" s="157"/>
      <c r="J131" s="157"/>
      <c r="K131" s="107"/>
      <c r="L131" s="107"/>
      <c r="M131" s="82"/>
      <c r="N131" s="82"/>
      <c r="O131" s="82"/>
      <c r="P131" s="107"/>
      <c r="Q131" s="145"/>
    </row>
    <row r="132" spans="1:17" x14ac:dyDescent="0.25">
      <c r="A132" s="98"/>
      <c r="B132" s="79"/>
      <c r="C132" s="79"/>
      <c r="D132" s="79"/>
      <c r="E132" s="95"/>
      <c r="F132" s="95"/>
      <c r="G132" s="95"/>
      <c r="H132" s="80"/>
      <c r="I132" s="157"/>
      <c r="J132" s="157"/>
      <c r="K132" s="107"/>
      <c r="L132" s="107"/>
      <c r="M132" s="82"/>
      <c r="N132" s="82"/>
      <c r="O132" s="82"/>
      <c r="P132" s="107"/>
      <c r="Q132" s="145"/>
    </row>
    <row r="133" spans="1:17" x14ac:dyDescent="0.25">
      <c r="A133" s="98"/>
      <c r="B133" s="79"/>
      <c r="C133" s="79"/>
      <c r="D133" s="79"/>
      <c r="E133" s="95"/>
      <c r="F133" s="95"/>
      <c r="G133" s="95"/>
      <c r="H133" s="80"/>
      <c r="I133" s="157"/>
      <c r="J133" s="157"/>
      <c r="K133" s="107"/>
      <c r="L133" s="107"/>
      <c r="M133" s="82"/>
      <c r="N133" s="82"/>
      <c r="O133" s="82"/>
      <c r="P133" s="107"/>
      <c r="Q133" s="145"/>
    </row>
    <row r="134" spans="1:17" x14ac:dyDescent="0.25">
      <c r="A134" s="98"/>
      <c r="B134" s="82"/>
      <c r="C134" s="82"/>
      <c r="D134" s="82"/>
      <c r="E134" s="95"/>
      <c r="F134" s="95"/>
      <c r="G134" s="95"/>
      <c r="H134" s="80"/>
      <c r="I134" s="157"/>
      <c r="J134" s="157"/>
      <c r="K134" s="107"/>
      <c r="L134" s="107"/>
      <c r="M134" s="82"/>
      <c r="N134" s="82"/>
      <c r="O134" s="82"/>
      <c r="P134" s="107"/>
      <c r="Q134" s="145"/>
    </row>
    <row r="135" spans="1:17" x14ac:dyDescent="0.25">
      <c r="A135" s="98"/>
      <c r="B135" s="82"/>
      <c r="C135" s="82"/>
      <c r="D135" s="82"/>
      <c r="E135" s="95"/>
      <c r="F135" s="95"/>
      <c r="G135" s="95"/>
      <c r="H135" s="80"/>
      <c r="I135" s="157"/>
      <c r="J135" s="157"/>
      <c r="K135" s="107"/>
      <c r="L135" s="107"/>
      <c r="M135" s="82"/>
      <c r="N135" s="82"/>
      <c r="O135" s="82"/>
      <c r="P135" s="107"/>
      <c r="Q135" s="145"/>
    </row>
    <row r="136" spans="1:17" x14ac:dyDescent="0.25">
      <c r="A136" s="98"/>
      <c r="B136" s="82"/>
      <c r="C136" s="82"/>
      <c r="D136" s="82"/>
      <c r="E136" s="95"/>
      <c r="F136" s="95"/>
      <c r="G136" s="95"/>
      <c r="H136" s="80"/>
      <c r="I136" s="157"/>
      <c r="J136" s="157"/>
      <c r="K136" s="107"/>
      <c r="L136" s="107"/>
      <c r="M136" s="82"/>
      <c r="N136" s="82"/>
      <c r="O136" s="82"/>
      <c r="P136" s="107"/>
      <c r="Q136" s="145"/>
    </row>
    <row r="137" spans="1:17" x14ac:dyDescent="0.25">
      <c r="A137" s="98"/>
      <c r="B137" s="82"/>
      <c r="C137" s="82"/>
      <c r="D137" s="82"/>
      <c r="E137" s="95"/>
      <c r="F137" s="95"/>
      <c r="G137" s="95"/>
      <c r="H137" s="80"/>
      <c r="I137" s="157"/>
      <c r="J137" s="157"/>
      <c r="K137" s="107"/>
      <c r="L137" s="107"/>
      <c r="M137" s="82"/>
      <c r="N137" s="82"/>
      <c r="O137" s="82"/>
      <c r="P137" s="107"/>
      <c r="Q137" s="145"/>
    </row>
    <row r="138" spans="1:17" x14ac:dyDescent="0.25">
      <c r="A138" s="98"/>
      <c r="B138" s="79"/>
      <c r="C138" s="79"/>
      <c r="D138" s="79"/>
      <c r="E138" s="80"/>
      <c r="F138" s="80"/>
      <c r="G138" s="80"/>
      <c r="H138" s="80"/>
      <c r="I138" s="164"/>
      <c r="J138" s="164"/>
      <c r="K138" s="130"/>
      <c r="L138" s="130"/>
      <c r="M138" s="79"/>
      <c r="N138" s="79"/>
      <c r="O138" s="79"/>
      <c r="P138" s="107"/>
      <c r="Q138" s="145"/>
    </row>
    <row r="139" spans="1:17" x14ac:dyDescent="0.25">
      <c r="A139" s="98"/>
      <c r="B139" s="82"/>
      <c r="C139" s="84"/>
      <c r="D139" s="84"/>
      <c r="E139" s="80"/>
      <c r="F139" s="80"/>
      <c r="G139" s="84"/>
      <c r="H139" s="80"/>
      <c r="I139" s="157"/>
      <c r="J139" s="157"/>
      <c r="K139" s="107"/>
      <c r="L139" s="107"/>
      <c r="M139" s="82"/>
      <c r="N139" s="82"/>
      <c r="O139" s="82"/>
      <c r="P139" s="108"/>
      <c r="Q139" s="145"/>
    </row>
    <row r="140" spans="1:17" x14ac:dyDescent="0.25">
      <c r="A140" s="98"/>
      <c r="B140" s="82"/>
      <c r="C140" s="80"/>
      <c r="D140" s="80"/>
      <c r="E140" s="80"/>
      <c r="F140" s="80"/>
      <c r="G140" s="84"/>
      <c r="H140" s="80"/>
      <c r="I140" s="157"/>
      <c r="J140" s="157"/>
      <c r="K140" s="107"/>
      <c r="L140" s="107"/>
      <c r="M140" s="82"/>
      <c r="N140" s="82"/>
      <c r="O140" s="82"/>
      <c r="P140" s="108"/>
      <c r="Q140" s="145"/>
    </row>
    <row r="141" spans="1:17" x14ac:dyDescent="0.25">
      <c r="A141" s="98"/>
      <c r="B141" s="84"/>
      <c r="C141" s="84"/>
      <c r="D141" s="84"/>
      <c r="E141" s="80"/>
      <c r="F141" s="80"/>
      <c r="G141" s="80"/>
      <c r="H141" s="97"/>
      <c r="I141" s="157"/>
      <c r="J141" s="157"/>
      <c r="K141" s="107"/>
      <c r="L141" s="107"/>
      <c r="M141" s="107"/>
      <c r="N141" s="82"/>
      <c r="O141" s="107"/>
      <c r="P141" s="107"/>
      <c r="Q141" s="145"/>
    </row>
    <row r="142" spans="1:17" x14ac:dyDescent="0.25">
      <c r="A142" s="98"/>
      <c r="B142" s="79"/>
      <c r="C142" s="87"/>
      <c r="D142" s="79"/>
      <c r="E142" s="79"/>
      <c r="F142" s="79"/>
      <c r="G142" s="79"/>
      <c r="H142" s="79"/>
      <c r="I142" s="157"/>
      <c r="J142" s="157"/>
      <c r="K142" s="107"/>
      <c r="L142" s="107"/>
      <c r="M142" s="107"/>
      <c r="N142" s="82"/>
      <c r="O142" s="107"/>
      <c r="P142" s="130"/>
      <c r="Q142" s="145"/>
    </row>
    <row r="143" spans="1:17" x14ac:dyDescent="0.25">
      <c r="A143" s="98"/>
      <c r="B143" s="80"/>
      <c r="C143" s="80"/>
      <c r="D143" s="80"/>
      <c r="E143" s="80"/>
      <c r="F143" s="80"/>
      <c r="G143" s="80"/>
      <c r="H143" s="80"/>
      <c r="I143" s="157"/>
      <c r="J143" s="157"/>
      <c r="K143" s="107"/>
      <c r="L143" s="107"/>
      <c r="M143" s="107"/>
      <c r="N143" s="82"/>
      <c r="O143" s="107"/>
      <c r="P143" s="111"/>
      <c r="Q143" s="145"/>
    </row>
    <row r="144" spans="1:17" x14ac:dyDescent="0.25">
      <c r="A144" s="98"/>
      <c r="B144" s="80"/>
      <c r="C144" s="80"/>
      <c r="D144" s="80"/>
      <c r="E144" s="80"/>
      <c r="F144" s="80"/>
      <c r="G144" s="80"/>
      <c r="H144" s="80"/>
      <c r="I144" s="157"/>
      <c r="J144" s="157"/>
      <c r="K144" s="107"/>
      <c r="L144" s="107"/>
      <c r="M144" s="107"/>
      <c r="N144" s="82"/>
      <c r="O144" s="107"/>
      <c r="P144" s="111"/>
      <c r="Q144" s="145"/>
    </row>
    <row r="145" spans="1:17" x14ac:dyDescent="0.25">
      <c r="A145" s="98"/>
      <c r="B145" s="82"/>
      <c r="C145" s="84"/>
      <c r="D145" s="84"/>
      <c r="E145" s="80"/>
      <c r="F145" s="80"/>
      <c r="G145" s="84"/>
      <c r="H145" s="80"/>
      <c r="I145" s="157"/>
      <c r="J145" s="160"/>
      <c r="K145" s="111"/>
      <c r="L145" s="111"/>
      <c r="M145" s="80"/>
      <c r="N145" s="80"/>
      <c r="O145" s="80"/>
      <c r="P145" s="108"/>
      <c r="Q145" s="145"/>
    </row>
    <row r="146" spans="1:17" x14ac:dyDescent="0.25">
      <c r="A146" s="98"/>
      <c r="B146" s="82"/>
      <c r="C146" s="80"/>
      <c r="D146" s="80"/>
      <c r="E146" s="80"/>
      <c r="F146" s="80"/>
      <c r="G146" s="84"/>
      <c r="H146" s="80"/>
      <c r="I146" s="157"/>
      <c r="J146" s="160"/>
      <c r="K146" s="111"/>
      <c r="L146" s="111"/>
      <c r="M146" s="80"/>
      <c r="N146" s="80"/>
      <c r="O146" s="80"/>
      <c r="P146" s="108"/>
      <c r="Q146" s="145"/>
    </row>
    <row r="147" spans="1:17" x14ac:dyDescent="0.25">
      <c r="A147" s="98"/>
      <c r="B147" s="80"/>
      <c r="C147" s="80"/>
      <c r="D147" s="80"/>
      <c r="E147" s="84"/>
      <c r="F147" s="84"/>
      <c r="G147" s="84"/>
      <c r="H147" s="80"/>
      <c r="I147" s="157"/>
      <c r="J147" s="157"/>
      <c r="K147" s="107"/>
      <c r="L147" s="107"/>
      <c r="M147" s="82"/>
      <c r="N147" s="82"/>
      <c r="O147" s="82"/>
      <c r="P147" s="111"/>
      <c r="Q147" s="145"/>
    </row>
    <row r="148" spans="1:17" x14ac:dyDescent="0.25">
      <c r="A148" s="98"/>
      <c r="B148" s="79"/>
      <c r="C148" s="79"/>
      <c r="D148" s="79"/>
      <c r="E148" s="95"/>
      <c r="F148" s="95"/>
      <c r="G148" s="95"/>
      <c r="H148" s="80"/>
      <c r="I148" s="157"/>
      <c r="J148" s="157"/>
      <c r="K148" s="107"/>
      <c r="L148" s="107"/>
      <c r="M148" s="82"/>
      <c r="N148" s="82"/>
      <c r="O148" s="82"/>
      <c r="P148" s="107"/>
      <c r="Q148" s="145"/>
    </row>
    <row r="149" spans="1:17" x14ac:dyDescent="0.25">
      <c r="A149" s="98"/>
      <c r="B149" s="79"/>
      <c r="C149" s="79"/>
      <c r="D149" s="79"/>
      <c r="E149" s="95"/>
      <c r="F149" s="95"/>
      <c r="G149" s="95"/>
      <c r="H149" s="80"/>
      <c r="I149" s="157"/>
      <c r="J149" s="157"/>
      <c r="K149" s="107"/>
      <c r="L149" s="107"/>
      <c r="M149" s="82"/>
      <c r="N149" s="82"/>
      <c r="O149" s="82"/>
      <c r="P149" s="107"/>
      <c r="Q149" s="145"/>
    </row>
    <row r="150" spans="1:17" x14ac:dyDescent="0.25">
      <c r="A150" s="98"/>
      <c r="B150" s="82"/>
      <c r="C150" s="82"/>
      <c r="D150" s="82"/>
      <c r="E150" s="95"/>
      <c r="F150" s="95"/>
      <c r="G150" s="95"/>
      <c r="H150" s="80"/>
      <c r="I150" s="157"/>
      <c r="J150" s="157"/>
      <c r="K150" s="107"/>
      <c r="L150" s="107"/>
      <c r="M150" s="82"/>
      <c r="N150" s="82"/>
      <c r="O150" s="82"/>
      <c r="P150" s="107"/>
      <c r="Q150" s="145"/>
    </row>
    <row r="151" spans="1:17" x14ac:dyDescent="0.25">
      <c r="A151" s="98"/>
      <c r="B151" s="82"/>
      <c r="C151" s="82"/>
      <c r="D151" s="82"/>
      <c r="E151" s="95"/>
      <c r="F151" s="95"/>
      <c r="G151" s="95"/>
      <c r="H151" s="80"/>
      <c r="I151" s="157"/>
      <c r="J151" s="157"/>
      <c r="K151" s="107"/>
      <c r="L151" s="107"/>
      <c r="M151" s="82"/>
      <c r="N151" s="82"/>
      <c r="O151" s="82"/>
      <c r="P151" s="107"/>
      <c r="Q151" s="145"/>
    </row>
    <row r="152" spans="1:17" x14ac:dyDescent="0.25">
      <c r="A152" s="98"/>
      <c r="B152" s="82"/>
      <c r="C152" s="82"/>
      <c r="D152" s="82"/>
      <c r="E152" s="95"/>
      <c r="F152" s="95"/>
      <c r="G152" s="95"/>
      <c r="H152" s="80"/>
      <c r="I152" s="157"/>
      <c r="J152" s="157"/>
      <c r="K152" s="107"/>
      <c r="L152" s="107"/>
      <c r="M152" s="82"/>
      <c r="N152" s="82"/>
      <c r="O152" s="82"/>
      <c r="P152" s="107"/>
      <c r="Q152" s="145"/>
    </row>
    <row r="153" spans="1:17" x14ac:dyDescent="0.25">
      <c r="A153" s="98"/>
      <c r="B153" s="82"/>
      <c r="C153" s="82"/>
      <c r="D153" s="82"/>
      <c r="E153" s="95"/>
      <c r="F153" s="95"/>
      <c r="G153" s="95"/>
      <c r="H153" s="80"/>
      <c r="I153" s="157"/>
      <c r="J153" s="157"/>
      <c r="K153" s="107"/>
      <c r="L153" s="107"/>
      <c r="M153" s="82"/>
      <c r="N153" s="82"/>
      <c r="O153" s="82"/>
      <c r="P153" s="107"/>
      <c r="Q153" s="145"/>
    </row>
    <row r="154" spans="1:17" x14ac:dyDescent="0.25">
      <c r="A154" s="98"/>
      <c r="B154" s="82"/>
      <c r="C154" s="82"/>
      <c r="D154" s="82"/>
      <c r="E154" s="95"/>
      <c r="F154" s="95"/>
      <c r="G154" s="95"/>
      <c r="H154" s="80"/>
      <c r="I154" s="157"/>
      <c r="J154" s="157"/>
      <c r="K154" s="107"/>
      <c r="L154" s="107"/>
      <c r="M154" s="82"/>
      <c r="N154" s="82"/>
      <c r="O154" s="82"/>
      <c r="P154" s="107"/>
      <c r="Q154" s="145"/>
    </row>
    <row r="155" spans="1:17" x14ac:dyDescent="0.25">
      <c r="A155" s="98"/>
      <c r="B155" s="82"/>
      <c r="C155" s="82"/>
      <c r="D155" s="82"/>
      <c r="E155" s="95"/>
      <c r="F155" s="95"/>
      <c r="G155" s="95"/>
      <c r="H155" s="80"/>
      <c r="I155" s="157"/>
      <c r="J155" s="157"/>
      <c r="K155" s="107"/>
      <c r="L155" s="107"/>
      <c r="M155" s="82"/>
      <c r="N155" s="82"/>
      <c r="O155" s="82"/>
      <c r="P155" s="107"/>
      <c r="Q155" s="145"/>
    </row>
    <row r="156" spans="1:17" x14ac:dyDescent="0.25">
      <c r="A156" s="98"/>
      <c r="B156" s="79"/>
      <c r="C156" s="79"/>
      <c r="D156" s="79"/>
      <c r="E156" s="80"/>
      <c r="F156" s="80"/>
      <c r="G156" s="80"/>
      <c r="H156" s="80"/>
      <c r="I156" s="164"/>
      <c r="J156" s="164"/>
      <c r="K156" s="130"/>
      <c r="L156" s="130"/>
      <c r="M156" s="79"/>
      <c r="N156" s="79"/>
      <c r="O156" s="79"/>
      <c r="P156" s="107"/>
      <c r="Q156" s="145"/>
    </row>
    <row r="157" spans="1:17" x14ac:dyDescent="0.25">
      <c r="A157" s="98"/>
      <c r="B157" s="84"/>
      <c r="C157" s="84"/>
      <c r="D157" s="84"/>
      <c r="E157" s="80"/>
      <c r="F157" s="80"/>
      <c r="G157" s="84"/>
      <c r="H157" s="80"/>
      <c r="I157" s="157"/>
      <c r="J157" s="157"/>
      <c r="K157" s="107"/>
      <c r="L157" s="107"/>
      <c r="M157" s="82"/>
      <c r="N157" s="82"/>
      <c r="O157" s="82"/>
      <c r="P157" s="108"/>
      <c r="Q157" s="145"/>
    </row>
    <row r="158" spans="1:17" x14ac:dyDescent="0.25">
      <c r="A158" s="98"/>
      <c r="B158" s="82"/>
      <c r="C158" s="80"/>
      <c r="D158" s="80"/>
      <c r="E158" s="80"/>
      <c r="F158" s="80"/>
      <c r="G158" s="84"/>
      <c r="H158" s="80"/>
      <c r="I158" s="157"/>
      <c r="J158" s="157"/>
      <c r="K158" s="107"/>
      <c r="L158" s="107"/>
      <c r="M158" s="82"/>
      <c r="N158" s="82"/>
      <c r="O158" s="82"/>
      <c r="P158" s="108"/>
      <c r="Q158" s="145"/>
    </row>
    <row r="159" spans="1:17" x14ac:dyDescent="0.25">
      <c r="A159" s="98"/>
      <c r="B159" s="84"/>
      <c r="C159" s="84"/>
      <c r="D159" s="84"/>
      <c r="E159" s="80"/>
      <c r="F159" s="80"/>
      <c r="G159" s="80"/>
      <c r="H159" s="82"/>
      <c r="I159" s="157"/>
      <c r="J159" s="157"/>
      <c r="K159" s="107"/>
      <c r="L159" s="107"/>
      <c r="M159" s="82"/>
      <c r="N159" s="82"/>
      <c r="O159" s="107"/>
      <c r="P159" s="107"/>
      <c r="Q159" s="145"/>
    </row>
    <row r="160" spans="1:17" x14ac:dyDescent="0.25">
      <c r="A160" s="98"/>
      <c r="B160" s="83"/>
      <c r="C160" s="83"/>
      <c r="D160" s="83"/>
      <c r="E160" s="84"/>
      <c r="F160" s="84"/>
      <c r="G160" s="84"/>
      <c r="H160" s="80"/>
      <c r="I160" s="157"/>
      <c r="J160" s="157"/>
      <c r="K160" s="107"/>
      <c r="L160" s="107"/>
      <c r="M160" s="107"/>
      <c r="N160" s="82"/>
      <c r="O160" s="107"/>
      <c r="P160" s="130"/>
      <c r="Q160" s="145"/>
    </row>
    <row r="161" spans="1:17" x14ac:dyDescent="0.25">
      <c r="A161" s="98"/>
      <c r="B161" s="83"/>
      <c r="C161" s="83"/>
      <c r="D161" s="83"/>
      <c r="E161" s="84"/>
      <c r="F161" s="84"/>
      <c r="G161" s="84"/>
      <c r="H161" s="80"/>
      <c r="I161" s="157"/>
      <c r="J161" s="157"/>
      <c r="K161" s="107"/>
      <c r="L161" s="107"/>
      <c r="M161" s="107"/>
      <c r="N161" s="82"/>
      <c r="O161" s="107"/>
      <c r="P161" s="130"/>
      <c r="Q161" s="145"/>
    </row>
    <row r="162" spans="1:17" x14ac:dyDescent="0.25">
      <c r="A162" s="98"/>
      <c r="B162" s="79"/>
      <c r="C162" s="79"/>
      <c r="D162" s="79"/>
      <c r="E162" s="79"/>
      <c r="F162" s="79"/>
      <c r="G162" s="79"/>
      <c r="H162" s="79"/>
      <c r="I162" s="157"/>
      <c r="J162" s="157"/>
      <c r="K162" s="107"/>
      <c r="L162" s="107"/>
      <c r="M162" s="107"/>
      <c r="N162" s="82"/>
      <c r="O162" s="107"/>
      <c r="P162" s="130"/>
      <c r="Q162" s="145"/>
    </row>
    <row r="163" spans="1:17" x14ac:dyDescent="0.25">
      <c r="A163" s="98"/>
      <c r="B163" s="80"/>
      <c r="C163" s="80"/>
      <c r="D163" s="80"/>
      <c r="E163" s="80"/>
      <c r="F163" s="80"/>
      <c r="G163" s="80"/>
      <c r="H163" s="80"/>
      <c r="I163" s="157"/>
      <c r="J163" s="157"/>
      <c r="K163" s="107"/>
      <c r="L163" s="107"/>
      <c r="M163" s="107"/>
      <c r="N163" s="82"/>
      <c r="O163" s="107"/>
      <c r="P163" s="111"/>
      <c r="Q163" s="145"/>
    </row>
    <row r="164" spans="1:17" x14ac:dyDescent="0.25">
      <c r="A164" s="98"/>
      <c r="B164" s="80"/>
      <c r="C164" s="80"/>
      <c r="D164" s="80"/>
      <c r="E164" s="80"/>
      <c r="F164" s="80"/>
      <c r="G164" s="80"/>
      <c r="H164" s="80"/>
      <c r="I164" s="157"/>
      <c r="J164" s="157"/>
      <c r="K164" s="107"/>
      <c r="L164" s="107"/>
      <c r="M164" s="107"/>
      <c r="N164" s="82"/>
      <c r="O164" s="107"/>
      <c r="P164" s="111"/>
      <c r="Q164" s="145"/>
    </row>
    <row r="165" spans="1:17" x14ac:dyDescent="0.25">
      <c r="A165" s="98"/>
      <c r="B165" s="84"/>
      <c r="C165" s="84"/>
      <c r="D165" s="84"/>
      <c r="E165" s="80"/>
      <c r="F165" s="80"/>
      <c r="G165" s="84"/>
      <c r="H165" s="80"/>
      <c r="I165" s="157"/>
      <c r="J165" s="160"/>
      <c r="K165" s="111"/>
      <c r="L165" s="111"/>
      <c r="M165" s="80"/>
      <c r="N165" s="80"/>
      <c r="O165" s="80"/>
      <c r="P165" s="108"/>
      <c r="Q165" s="145"/>
    </row>
    <row r="166" spans="1:17" x14ac:dyDescent="0.25">
      <c r="A166" s="98"/>
      <c r="B166" s="82"/>
      <c r="C166" s="80"/>
      <c r="D166" s="80"/>
      <c r="E166" s="80"/>
      <c r="F166" s="80"/>
      <c r="G166" s="84"/>
      <c r="H166" s="80"/>
      <c r="I166" s="157"/>
      <c r="J166" s="160"/>
      <c r="K166" s="111"/>
      <c r="L166" s="111"/>
      <c r="M166" s="80"/>
      <c r="N166" s="80"/>
      <c r="O166" s="80"/>
      <c r="P166" s="108"/>
      <c r="Q166" s="145"/>
    </row>
    <row r="167" spans="1:17" x14ac:dyDescent="0.25">
      <c r="A167" s="98"/>
      <c r="B167" s="82"/>
      <c r="C167" s="83"/>
      <c r="D167" s="83"/>
      <c r="E167" s="83"/>
      <c r="F167" s="83"/>
      <c r="G167" s="84"/>
      <c r="H167" s="83"/>
      <c r="I167" s="157"/>
      <c r="J167" s="157"/>
      <c r="K167" s="107"/>
      <c r="L167" s="107"/>
      <c r="M167" s="107"/>
      <c r="N167" s="82"/>
      <c r="O167" s="107"/>
      <c r="P167" s="131"/>
      <c r="Q167" s="145"/>
    </row>
    <row r="168" spans="1:17" x14ac:dyDescent="0.25">
      <c r="A168" s="98"/>
      <c r="B168" s="82"/>
      <c r="C168" s="83"/>
      <c r="D168" s="83"/>
      <c r="E168" s="83"/>
      <c r="F168" s="83"/>
      <c r="G168" s="84"/>
      <c r="H168" s="83"/>
      <c r="I168" s="160"/>
      <c r="J168" s="160"/>
      <c r="K168" s="111"/>
      <c r="L168" s="111"/>
      <c r="M168" s="80"/>
      <c r="N168" s="80"/>
      <c r="O168" s="80"/>
      <c r="P168" s="131"/>
      <c r="Q168" s="145"/>
    </row>
    <row r="169" spans="1:17" x14ac:dyDescent="0.25">
      <c r="A169" s="98"/>
      <c r="B169" s="79"/>
      <c r="C169" s="79"/>
      <c r="D169" s="79"/>
      <c r="E169" s="95"/>
      <c r="F169" s="95"/>
      <c r="G169" s="95"/>
      <c r="H169" s="80"/>
      <c r="I169" s="157"/>
      <c r="J169" s="157"/>
      <c r="K169" s="107"/>
      <c r="L169" s="107"/>
      <c r="M169" s="82"/>
      <c r="N169" s="82"/>
      <c r="O169" s="82"/>
      <c r="P169" s="107"/>
      <c r="Q169" s="145"/>
    </row>
    <row r="170" spans="1:17" x14ac:dyDescent="0.25">
      <c r="A170" s="98"/>
      <c r="B170" s="82"/>
      <c r="C170" s="82"/>
      <c r="D170" s="82"/>
      <c r="E170" s="95"/>
      <c r="F170" s="95"/>
      <c r="G170" s="95"/>
      <c r="H170" s="80"/>
      <c r="I170" s="157"/>
      <c r="J170" s="157"/>
      <c r="K170" s="107"/>
      <c r="L170" s="107"/>
      <c r="M170" s="82"/>
      <c r="N170" s="82"/>
      <c r="O170" s="82"/>
      <c r="P170" s="107"/>
      <c r="Q170" s="145"/>
    </row>
    <row r="171" spans="1:17" x14ac:dyDescent="0.25">
      <c r="A171" s="98"/>
      <c r="B171" s="82"/>
      <c r="C171" s="82"/>
      <c r="D171" s="82"/>
      <c r="E171" s="95"/>
      <c r="F171" s="95"/>
      <c r="G171" s="95"/>
      <c r="H171" s="80"/>
      <c r="I171" s="157"/>
      <c r="J171" s="157"/>
      <c r="K171" s="107"/>
      <c r="L171" s="107"/>
      <c r="M171" s="82"/>
      <c r="N171" s="82"/>
      <c r="O171" s="82"/>
      <c r="P171" s="107"/>
      <c r="Q171" s="145"/>
    </row>
    <row r="172" spans="1:17" x14ac:dyDescent="0.25">
      <c r="A172" s="98"/>
      <c r="B172" s="82"/>
      <c r="C172" s="82"/>
      <c r="D172" s="82"/>
      <c r="E172" s="95"/>
      <c r="F172" s="95"/>
      <c r="G172" s="95"/>
      <c r="H172" s="80"/>
      <c r="I172" s="157"/>
      <c r="J172" s="157"/>
      <c r="K172" s="107"/>
      <c r="L172" s="107"/>
      <c r="M172" s="82"/>
      <c r="N172" s="82"/>
      <c r="O172" s="82"/>
      <c r="P172" s="107"/>
      <c r="Q172" s="145"/>
    </row>
    <row r="173" spans="1:17" x14ac:dyDescent="0.25">
      <c r="A173" s="98"/>
      <c r="B173" s="82"/>
      <c r="C173" s="82"/>
      <c r="D173" s="82"/>
      <c r="E173" s="95"/>
      <c r="F173" s="95"/>
      <c r="G173" s="95"/>
      <c r="H173" s="80"/>
      <c r="I173" s="157"/>
      <c r="J173" s="157"/>
      <c r="K173" s="107"/>
      <c r="L173" s="107"/>
      <c r="M173" s="82"/>
      <c r="N173" s="82"/>
      <c r="O173" s="82"/>
      <c r="P173" s="107"/>
      <c r="Q173" s="145"/>
    </row>
    <row r="174" spans="1:17" x14ac:dyDescent="0.25">
      <c r="A174" s="98"/>
      <c r="B174" s="82"/>
      <c r="C174" s="82"/>
      <c r="D174" s="82"/>
      <c r="E174" s="95"/>
      <c r="F174" s="95"/>
      <c r="G174" s="95"/>
      <c r="H174" s="80"/>
      <c r="I174" s="157"/>
      <c r="J174" s="157"/>
      <c r="K174" s="107"/>
      <c r="L174" s="107"/>
      <c r="M174" s="82"/>
      <c r="N174" s="82"/>
      <c r="O174" s="82"/>
      <c r="P174" s="107"/>
      <c r="Q174" s="145"/>
    </row>
    <row r="175" spans="1:17" x14ac:dyDescent="0.25">
      <c r="A175" s="98"/>
      <c r="B175" s="80"/>
      <c r="C175" s="80"/>
      <c r="D175" s="80"/>
      <c r="E175" s="80"/>
      <c r="F175" s="80"/>
      <c r="G175" s="84"/>
      <c r="H175" s="80"/>
      <c r="I175" s="160"/>
      <c r="J175" s="157"/>
      <c r="K175" s="130"/>
      <c r="L175" s="130"/>
      <c r="M175" s="79"/>
      <c r="N175" s="79"/>
      <c r="O175" s="79"/>
      <c r="P175" s="111"/>
      <c r="Q175" s="145"/>
    </row>
    <row r="176" spans="1:17" x14ac:dyDescent="0.25">
      <c r="A176" s="98"/>
      <c r="B176" s="80"/>
      <c r="C176" s="80"/>
      <c r="D176" s="80"/>
      <c r="E176" s="80"/>
      <c r="F176" s="80"/>
      <c r="G176" s="84"/>
      <c r="H176" s="80"/>
      <c r="I176" s="160"/>
      <c r="J176" s="157"/>
      <c r="K176" s="130"/>
      <c r="L176" s="130"/>
      <c r="M176" s="79"/>
      <c r="N176" s="79"/>
      <c r="O176" s="79"/>
      <c r="P176" s="111"/>
      <c r="Q176" s="145"/>
    </row>
    <row r="177" spans="1:17" x14ac:dyDescent="0.25">
      <c r="A177" s="98"/>
      <c r="B177" s="82"/>
      <c r="C177" s="82"/>
      <c r="D177" s="82"/>
      <c r="E177" s="80"/>
      <c r="F177" s="80"/>
      <c r="G177" s="84"/>
      <c r="H177" s="80"/>
      <c r="I177" s="157"/>
      <c r="J177" s="157"/>
      <c r="K177" s="107"/>
      <c r="L177" s="107"/>
      <c r="M177" s="82"/>
      <c r="N177" s="82"/>
      <c r="O177" s="82"/>
      <c r="P177" s="107"/>
      <c r="Q177" s="145"/>
    </row>
    <row r="178" spans="1:17" x14ac:dyDescent="0.25">
      <c r="A178" s="98"/>
      <c r="B178" s="84"/>
      <c r="C178" s="84"/>
      <c r="D178" s="84"/>
      <c r="E178" s="80"/>
      <c r="F178" s="80"/>
      <c r="G178" s="80"/>
      <c r="H178" s="82"/>
      <c r="I178" s="158"/>
      <c r="J178" s="158"/>
      <c r="K178" s="108"/>
      <c r="L178" s="107"/>
      <c r="M178" s="82"/>
      <c r="N178" s="82"/>
      <c r="O178" s="107"/>
      <c r="P178" s="107"/>
      <c r="Q178" s="145"/>
    </row>
    <row r="179" spans="1:17" x14ac:dyDescent="0.25">
      <c r="A179" s="98"/>
      <c r="B179" s="84"/>
      <c r="C179" s="84"/>
      <c r="D179" s="84"/>
      <c r="E179" s="80"/>
      <c r="F179" s="80"/>
      <c r="G179" s="80"/>
      <c r="H179" s="97"/>
      <c r="I179" s="157"/>
      <c r="J179" s="157"/>
      <c r="K179" s="107"/>
      <c r="L179" s="107"/>
      <c r="M179" s="107"/>
      <c r="N179" s="82"/>
      <c r="O179" s="107"/>
      <c r="P179" s="107"/>
      <c r="Q179" s="145"/>
    </row>
    <row r="180" spans="1:17" x14ac:dyDescent="0.25">
      <c r="A180" s="98"/>
      <c r="B180" s="84"/>
      <c r="C180" s="84"/>
      <c r="D180" s="84"/>
      <c r="E180" s="84"/>
      <c r="F180" s="84"/>
      <c r="G180" s="84"/>
      <c r="H180" s="80"/>
      <c r="I180" s="157"/>
      <c r="J180" s="157"/>
      <c r="K180" s="107"/>
      <c r="L180" s="107"/>
      <c r="M180" s="107"/>
      <c r="N180" s="82"/>
      <c r="O180" s="107"/>
      <c r="P180" s="130"/>
      <c r="Q180" s="145"/>
    </row>
    <row r="181" spans="1:17" x14ac:dyDescent="0.25">
      <c r="A181" s="98"/>
      <c r="B181" s="80"/>
      <c r="C181" s="80"/>
      <c r="D181" s="80"/>
      <c r="E181" s="80"/>
      <c r="F181" s="80"/>
      <c r="G181" s="80"/>
      <c r="H181" s="80"/>
      <c r="I181" s="157"/>
      <c r="J181" s="157"/>
      <c r="K181" s="107"/>
      <c r="L181" s="107"/>
      <c r="M181" s="107"/>
      <c r="N181" s="82"/>
      <c r="O181" s="107"/>
      <c r="P181" s="111"/>
      <c r="Q181" s="145"/>
    </row>
    <row r="182" spans="1:17" x14ac:dyDescent="0.25">
      <c r="A182" s="98"/>
      <c r="B182" s="80"/>
      <c r="C182" s="80"/>
      <c r="D182" s="80"/>
      <c r="E182" s="80"/>
      <c r="F182" s="80"/>
      <c r="G182" s="80"/>
      <c r="H182" s="80"/>
      <c r="I182" s="157"/>
      <c r="J182" s="157"/>
      <c r="K182" s="107"/>
      <c r="L182" s="107"/>
      <c r="M182" s="107"/>
      <c r="N182" s="82"/>
      <c r="O182" s="107"/>
      <c r="P182" s="111"/>
      <c r="Q182" s="145"/>
    </row>
    <row r="183" spans="1:17" x14ac:dyDescent="0.25">
      <c r="A183" s="98"/>
      <c r="B183" s="82"/>
      <c r="C183" s="82"/>
      <c r="D183" s="82"/>
      <c r="E183" s="80"/>
      <c r="F183" s="80"/>
      <c r="G183" s="84"/>
      <c r="H183" s="80"/>
      <c r="I183" s="157"/>
      <c r="J183" s="160"/>
      <c r="K183" s="111"/>
      <c r="L183" s="111"/>
      <c r="M183" s="80"/>
      <c r="N183" s="80"/>
      <c r="O183" s="80"/>
      <c r="P183" s="107"/>
      <c r="Q183" s="145"/>
    </row>
    <row r="184" spans="1:17" x14ac:dyDescent="0.25">
      <c r="A184" s="98"/>
      <c r="B184" s="79"/>
      <c r="C184" s="79"/>
      <c r="D184" s="79"/>
      <c r="E184" s="95"/>
      <c r="F184" s="95"/>
      <c r="G184" s="95"/>
      <c r="H184" s="80"/>
      <c r="I184" s="157"/>
      <c r="J184" s="157"/>
      <c r="K184" s="107"/>
      <c r="L184" s="107"/>
      <c r="M184" s="82"/>
      <c r="N184" s="82"/>
      <c r="O184" s="82"/>
      <c r="P184" s="107"/>
      <c r="Q184" s="145"/>
    </row>
    <row r="185" spans="1:17" x14ac:dyDescent="0.25">
      <c r="A185" s="98"/>
      <c r="B185" s="79"/>
      <c r="C185" s="79"/>
      <c r="D185" s="79"/>
      <c r="E185" s="95"/>
      <c r="F185" s="95"/>
      <c r="G185" s="95"/>
      <c r="H185" s="80"/>
      <c r="I185" s="157"/>
      <c r="J185" s="157"/>
      <c r="K185" s="107"/>
      <c r="L185" s="107"/>
      <c r="M185" s="82"/>
      <c r="N185" s="82"/>
      <c r="O185" s="82"/>
      <c r="P185" s="107"/>
      <c r="Q185" s="145"/>
    </row>
    <row r="186" spans="1:17" x14ac:dyDescent="0.25">
      <c r="A186" s="98"/>
      <c r="B186" s="82"/>
      <c r="C186" s="82"/>
      <c r="D186" s="82"/>
      <c r="E186" s="95"/>
      <c r="F186" s="95"/>
      <c r="G186" s="95"/>
      <c r="H186" s="80"/>
      <c r="I186" s="157"/>
      <c r="J186" s="157"/>
      <c r="K186" s="107"/>
      <c r="L186" s="107"/>
      <c r="M186" s="82"/>
      <c r="N186" s="82"/>
      <c r="O186" s="82"/>
      <c r="P186" s="107"/>
      <c r="Q186" s="145"/>
    </row>
    <row r="187" spans="1:17" x14ac:dyDescent="0.25">
      <c r="A187" s="98"/>
      <c r="B187" s="79"/>
      <c r="C187" s="79"/>
      <c r="D187" s="79"/>
      <c r="E187" s="95"/>
      <c r="F187" s="95"/>
      <c r="G187" s="95"/>
      <c r="H187" s="80"/>
      <c r="I187" s="157"/>
      <c r="J187" s="157"/>
      <c r="K187" s="107"/>
      <c r="L187" s="107"/>
      <c r="M187" s="82"/>
      <c r="N187" s="82"/>
      <c r="O187" s="82"/>
      <c r="P187" s="107"/>
      <c r="Q187" s="145"/>
    </row>
    <row r="188" spans="1:17" x14ac:dyDescent="0.25">
      <c r="A188" s="98"/>
      <c r="B188" s="79"/>
      <c r="C188" s="79"/>
      <c r="D188" s="79"/>
      <c r="E188" s="95"/>
      <c r="F188" s="95"/>
      <c r="G188" s="95"/>
      <c r="H188" s="80"/>
      <c r="I188" s="157"/>
      <c r="J188" s="157"/>
      <c r="K188" s="107"/>
      <c r="L188" s="107"/>
      <c r="M188" s="82"/>
      <c r="N188" s="82"/>
      <c r="O188" s="82"/>
      <c r="P188" s="107"/>
      <c r="Q188" s="145"/>
    </row>
    <row r="189" spans="1:17" x14ac:dyDescent="0.25">
      <c r="A189" s="98"/>
      <c r="B189" s="82"/>
      <c r="C189" s="82"/>
      <c r="D189" s="82"/>
      <c r="E189" s="95"/>
      <c r="F189" s="95"/>
      <c r="G189" s="95"/>
      <c r="H189" s="80"/>
      <c r="I189" s="157"/>
      <c r="J189" s="157"/>
      <c r="K189" s="107"/>
      <c r="L189" s="107"/>
      <c r="M189" s="82"/>
      <c r="N189" s="82"/>
      <c r="O189" s="82"/>
      <c r="P189" s="107"/>
      <c r="Q189" s="145"/>
    </row>
    <row r="190" spans="1:17" x14ac:dyDescent="0.25">
      <c r="A190" s="98"/>
      <c r="B190" s="79"/>
      <c r="C190" s="79"/>
      <c r="D190" s="79"/>
      <c r="E190" s="95"/>
      <c r="F190" s="95"/>
      <c r="G190" s="95"/>
      <c r="H190" s="80"/>
      <c r="I190" s="157"/>
      <c r="J190" s="157"/>
      <c r="K190" s="107"/>
      <c r="L190" s="107"/>
      <c r="M190" s="82"/>
      <c r="N190" s="82"/>
      <c r="O190" s="82"/>
      <c r="P190" s="107"/>
      <c r="Q190" s="145"/>
    </row>
    <row r="191" spans="1:17" x14ac:dyDescent="0.25">
      <c r="A191" s="98"/>
      <c r="B191" s="79"/>
      <c r="C191" s="79"/>
      <c r="D191" s="79"/>
      <c r="E191" s="95"/>
      <c r="F191" s="95"/>
      <c r="G191" s="95"/>
      <c r="H191" s="80"/>
      <c r="I191" s="157"/>
      <c r="J191" s="157"/>
      <c r="K191" s="107"/>
      <c r="L191" s="107"/>
      <c r="M191" s="82"/>
      <c r="N191" s="82"/>
      <c r="O191" s="82"/>
      <c r="P191" s="107"/>
      <c r="Q191" s="145"/>
    </row>
    <row r="192" spans="1:17" x14ac:dyDescent="0.25">
      <c r="A192" s="98"/>
      <c r="B192" s="82"/>
      <c r="C192" s="82"/>
      <c r="D192" s="82"/>
      <c r="E192" s="95"/>
      <c r="F192" s="95"/>
      <c r="G192" s="95"/>
      <c r="H192" s="80"/>
      <c r="I192" s="157"/>
      <c r="J192" s="157"/>
      <c r="K192" s="107"/>
      <c r="L192" s="107"/>
      <c r="M192" s="82"/>
      <c r="N192" s="82"/>
      <c r="O192" s="82"/>
      <c r="P192" s="107"/>
      <c r="Q192" s="145"/>
    </row>
    <row r="193" spans="1:17" x14ac:dyDescent="0.25">
      <c r="A193" s="98"/>
      <c r="B193" s="79"/>
      <c r="C193" s="79"/>
      <c r="D193" s="79"/>
      <c r="E193" s="95"/>
      <c r="F193" s="95"/>
      <c r="G193" s="95"/>
      <c r="H193" s="80"/>
      <c r="I193" s="157"/>
      <c r="J193" s="157"/>
      <c r="K193" s="107"/>
      <c r="L193" s="107"/>
      <c r="M193" s="82"/>
      <c r="N193" s="82"/>
      <c r="O193" s="82"/>
      <c r="P193" s="107"/>
      <c r="Q193" s="145"/>
    </row>
    <row r="194" spans="1:17" x14ac:dyDescent="0.25">
      <c r="A194" s="98"/>
      <c r="B194" s="79"/>
      <c r="C194" s="79"/>
      <c r="D194" s="79"/>
      <c r="E194" s="95"/>
      <c r="F194" s="95"/>
      <c r="G194" s="95"/>
      <c r="H194" s="80"/>
      <c r="I194" s="157"/>
      <c r="J194" s="157"/>
      <c r="K194" s="107"/>
      <c r="L194" s="107"/>
      <c r="M194" s="82"/>
      <c r="N194" s="82"/>
      <c r="O194" s="82"/>
      <c r="P194" s="107"/>
      <c r="Q194" s="145"/>
    </row>
    <row r="195" spans="1:17" x14ac:dyDescent="0.25">
      <c r="A195" s="98"/>
      <c r="B195" s="82"/>
      <c r="C195" s="82"/>
      <c r="D195" s="82"/>
      <c r="E195" s="95"/>
      <c r="F195" s="95"/>
      <c r="G195" s="95"/>
      <c r="H195" s="80"/>
      <c r="I195" s="157"/>
      <c r="J195" s="157"/>
      <c r="K195" s="107"/>
      <c r="L195" s="107"/>
      <c r="M195" s="82"/>
      <c r="N195" s="82"/>
      <c r="O195" s="82"/>
      <c r="P195" s="107"/>
      <c r="Q195" s="145"/>
    </row>
    <row r="196" spans="1:17" x14ac:dyDescent="0.25">
      <c r="A196" s="98"/>
      <c r="B196" s="79"/>
      <c r="C196" s="79"/>
      <c r="D196" s="79"/>
      <c r="E196" s="80"/>
      <c r="F196" s="80"/>
      <c r="G196" s="80"/>
      <c r="H196" s="80"/>
      <c r="I196" s="164"/>
      <c r="J196" s="164"/>
      <c r="K196" s="130"/>
      <c r="L196" s="130"/>
      <c r="M196" s="79"/>
      <c r="N196" s="79"/>
      <c r="O196" s="79"/>
      <c r="P196" s="107"/>
      <c r="Q196" s="145"/>
    </row>
    <row r="197" spans="1:17" x14ac:dyDescent="0.25">
      <c r="A197" s="98"/>
      <c r="B197" s="79"/>
      <c r="C197" s="79"/>
      <c r="D197" s="79"/>
      <c r="E197" s="80"/>
      <c r="F197" s="80"/>
      <c r="G197" s="80"/>
      <c r="H197" s="80"/>
      <c r="I197" s="164"/>
      <c r="J197" s="164"/>
      <c r="K197" s="130"/>
      <c r="L197" s="130"/>
      <c r="M197" s="79"/>
      <c r="N197" s="79"/>
      <c r="O197" s="79"/>
      <c r="P197" s="107"/>
      <c r="Q197" s="145"/>
    </row>
    <row r="198" spans="1:17" x14ac:dyDescent="0.25">
      <c r="A198" s="98"/>
      <c r="B198" s="84"/>
      <c r="C198" s="84"/>
      <c r="D198" s="84"/>
      <c r="E198" s="80"/>
      <c r="F198" s="80"/>
      <c r="G198" s="80"/>
      <c r="H198" s="97"/>
      <c r="I198" s="157"/>
      <c r="J198" s="157"/>
      <c r="K198" s="107"/>
      <c r="L198" s="107"/>
      <c r="M198" s="107"/>
      <c r="N198" s="82"/>
      <c r="O198" s="107"/>
      <c r="P198" s="107"/>
      <c r="Q198" s="145"/>
    </row>
    <row r="199" spans="1:17" x14ac:dyDescent="0.25">
      <c r="A199" s="98"/>
      <c r="B199" s="80"/>
      <c r="C199" s="80"/>
      <c r="D199" s="80"/>
      <c r="E199" s="84"/>
      <c r="F199" s="84"/>
      <c r="G199" s="84"/>
      <c r="H199" s="80"/>
      <c r="I199" s="157"/>
      <c r="J199" s="157"/>
      <c r="K199" s="107"/>
      <c r="L199" s="107"/>
      <c r="M199" s="107"/>
      <c r="N199" s="82"/>
      <c r="O199" s="107"/>
      <c r="P199" s="130"/>
      <c r="Q199" s="145"/>
    </row>
    <row r="200" spans="1:17" x14ac:dyDescent="0.25">
      <c r="A200" s="98"/>
      <c r="B200" s="84"/>
      <c r="C200" s="84"/>
      <c r="D200" s="84"/>
      <c r="E200" s="84"/>
      <c r="F200" s="84"/>
      <c r="G200" s="84"/>
      <c r="H200" s="80"/>
      <c r="I200" s="157"/>
      <c r="J200" s="157"/>
      <c r="K200" s="107"/>
      <c r="L200" s="107"/>
      <c r="M200" s="107"/>
      <c r="N200" s="82"/>
      <c r="O200" s="107"/>
      <c r="P200" s="130"/>
      <c r="Q200" s="145"/>
    </row>
    <row r="201" spans="1:17" x14ac:dyDescent="0.25">
      <c r="A201" s="98"/>
      <c r="B201" s="79"/>
      <c r="C201" s="87"/>
      <c r="D201" s="79"/>
      <c r="E201" s="79"/>
      <c r="F201" s="79"/>
      <c r="G201" s="79"/>
      <c r="H201" s="79"/>
      <c r="I201" s="157"/>
      <c r="J201" s="157"/>
      <c r="K201" s="107"/>
      <c r="L201" s="107"/>
      <c r="M201" s="107"/>
      <c r="N201" s="82"/>
      <c r="O201" s="107"/>
      <c r="P201" s="130"/>
      <c r="Q201" s="145"/>
    </row>
    <row r="202" spans="1:17" x14ac:dyDescent="0.25">
      <c r="A202" s="98"/>
      <c r="B202" s="80"/>
      <c r="C202" s="80"/>
      <c r="D202" s="80"/>
      <c r="E202" s="80"/>
      <c r="F202" s="80"/>
      <c r="G202" s="80"/>
      <c r="H202" s="80"/>
      <c r="I202" s="157"/>
      <c r="J202" s="157"/>
      <c r="K202" s="107"/>
      <c r="L202" s="107"/>
      <c r="M202" s="107"/>
      <c r="N202" s="82"/>
      <c r="O202" s="107"/>
      <c r="P202" s="111"/>
      <c r="Q202" s="145"/>
    </row>
    <row r="203" spans="1:17" x14ac:dyDescent="0.25">
      <c r="A203" s="98"/>
      <c r="B203" s="82"/>
      <c r="C203" s="82"/>
      <c r="D203" s="82"/>
      <c r="E203" s="84"/>
      <c r="F203" s="84"/>
      <c r="G203" s="82"/>
      <c r="H203" s="82"/>
      <c r="I203" s="160"/>
      <c r="J203" s="160"/>
      <c r="K203" s="111"/>
      <c r="L203" s="111"/>
      <c r="M203" s="80"/>
      <c r="N203" s="80"/>
      <c r="O203" s="80"/>
      <c r="P203" s="107"/>
      <c r="Q203" s="145"/>
    </row>
    <row r="204" spans="1:17" x14ac:dyDescent="0.25">
      <c r="A204" s="98"/>
      <c r="B204" s="79"/>
      <c r="C204" s="79"/>
      <c r="D204" s="79"/>
      <c r="E204" s="95"/>
      <c r="F204" s="95"/>
      <c r="G204" s="95"/>
      <c r="H204" s="98"/>
      <c r="I204" s="157"/>
      <c r="J204" s="157"/>
      <c r="K204" s="107"/>
      <c r="L204" s="107"/>
      <c r="M204" s="82"/>
      <c r="N204" s="82"/>
      <c r="O204" s="82"/>
      <c r="P204" s="107"/>
      <c r="Q204" s="145"/>
    </row>
    <row r="205" spans="1:17" x14ac:dyDescent="0.25">
      <c r="A205" s="98"/>
      <c r="B205" s="79"/>
      <c r="C205" s="79"/>
      <c r="D205" s="79"/>
      <c r="E205" s="95"/>
      <c r="F205" s="95"/>
      <c r="G205" s="95"/>
      <c r="H205" s="98"/>
      <c r="I205" s="157"/>
      <c r="J205" s="157"/>
      <c r="K205" s="107"/>
      <c r="L205" s="107"/>
      <c r="M205" s="82"/>
      <c r="N205" s="82"/>
      <c r="O205" s="82"/>
      <c r="P205" s="107"/>
      <c r="Q205" s="145"/>
    </row>
    <row r="206" spans="1:17" x14ac:dyDescent="0.25">
      <c r="A206" s="98"/>
      <c r="B206" s="79"/>
      <c r="C206" s="79"/>
      <c r="D206" s="79"/>
      <c r="E206" s="95"/>
      <c r="F206" s="95"/>
      <c r="G206" s="95"/>
      <c r="H206" s="98"/>
      <c r="I206" s="157"/>
      <c r="J206" s="157"/>
      <c r="K206" s="107"/>
      <c r="L206" s="107"/>
      <c r="M206" s="82"/>
      <c r="N206" s="82"/>
      <c r="O206" s="82"/>
      <c r="P206" s="107"/>
      <c r="Q206" s="145"/>
    </row>
    <row r="207" spans="1:17" x14ac:dyDescent="0.25">
      <c r="A207" s="98"/>
      <c r="B207" s="79"/>
      <c r="C207" s="79"/>
      <c r="D207" s="79"/>
      <c r="E207" s="95"/>
      <c r="F207" s="95"/>
      <c r="G207" s="95"/>
      <c r="H207" s="98"/>
      <c r="I207" s="157"/>
      <c r="J207" s="157"/>
      <c r="K207" s="107"/>
      <c r="L207" s="107"/>
      <c r="M207" s="82"/>
      <c r="N207" s="82"/>
      <c r="O207" s="82"/>
      <c r="P207" s="107"/>
      <c r="Q207" s="145"/>
    </row>
    <row r="208" spans="1:17" x14ac:dyDescent="0.25">
      <c r="A208" s="98"/>
      <c r="B208" s="84"/>
      <c r="C208" s="84"/>
      <c r="D208" s="84"/>
      <c r="E208" s="80"/>
      <c r="F208" s="80"/>
      <c r="G208" s="84"/>
      <c r="H208" s="80"/>
      <c r="I208" s="157"/>
      <c r="J208" s="157"/>
      <c r="K208" s="107"/>
      <c r="L208" s="107"/>
      <c r="M208" s="82"/>
      <c r="N208" s="82"/>
      <c r="O208" s="82"/>
      <c r="P208" s="108"/>
      <c r="Q208" s="145"/>
    </row>
    <row r="209" spans="1:17" x14ac:dyDescent="0.25">
      <c r="A209" s="98"/>
      <c r="B209" s="84"/>
      <c r="C209" s="84"/>
      <c r="D209" s="84"/>
      <c r="E209" s="84"/>
      <c r="F209" s="84"/>
      <c r="G209" s="84"/>
      <c r="H209" s="80"/>
      <c r="I209" s="157"/>
      <c r="J209" s="157"/>
      <c r="K209" s="107"/>
      <c r="L209" s="107"/>
      <c r="M209" s="107"/>
      <c r="N209" s="82"/>
      <c r="O209" s="107"/>
      <c r="P209" s="130"/>
      <c r="Q209" s="145"/>
    </row>
    <row r="210" spans="1:17" x14ac:dyDescent="0.25">
      <c r="A210" s="98"/>
      <c r="B210" s="80"/>
      <c r="C210" s="80"/>
      <c r="D210" s="80"/>
      <c r="E210" s="80"/>
      <c r="F210" s="80"/>
      <c r="G210" s="80"/>
      <c r="H210" s="80"/>
      <c r="I210" s="157"/>
      <c r="J210" s="157"/>
      <c r="K210" s="107"/>
      <c r="L210" s="107"/>
      <c r="M210" s="107"/>
      <c r="N210" s="82"/>
      <c r="O210" s="107"/>
      <c r="P210" s="111"/>
      <c r="Q210" s="145"/>
    </row>
    <row r="211" spans="1:17" x14ac:dyDescent="0.25">
      <c r="A211" s="98"/>
      <c r="B211" s="84"/>
      <c r="C211" s="84"/>
      <c r="D211" s="84"/>
      <c r="E211" s="80"/>
      <c r="F211" s="80"/>
      <c r="G211" s="84"/>
      <c r="H211" s="80"/>
      <c r="I211" s="157"/>
      <c r="J211" s="160"/>
      <c r="K211" s="111"/>
      <c r="L211" s="111"/>
      <c r="M211" s="80"/>
      <c r="N211" s="80"/>
      <c r="O211" s="80"/>
      <c r="P211" s="108"/>
      <c r="Q211" s="145"/>
    </row>
    <row r="212" spans="1:17" x14ac:dyDescent="0.25">
      <c r="A212" s="98"/>
      <c r="B212" s="79"/>
      <c r="C212" s="79"/>
      <c r="D212" s="79"/>
      <c r="E212" s="95"/>
      <c r="F212" s="95"/>
      <c r="G212" s="95"/>
      <c r="H212" s="80"/>
      <c r="I212" s="157"/>
      <c r="J212" s="157"/>
      <c r="K212" s="107"/>
      <c r="L212" s="107"/>
      <c r="M212" s="82"/>
      <c r="N212" s="82"/>
      <c r="O212" s="82"/>
      <c r="P212" s="111"/>
      <c r="Q212" s="145"/>
    </row>
    <row r="213" spans="1:17" x14ac:dyDescent="0.25">
      <c r="A213" s="98"/>
      <c r="B213" s="82"/>
      <c r="C213" s="82"/>
      <c r="D213" s="82"/>
      <c r="E213" s="95"/>
      <c r="F213" s="95"/>
      <c r="G213" s="95"/>
      <c r="H213" s="80"/>
      <c r="I213" s="157"/>
      <c r="J213" s="157"/>
      <c r="K213" s="107"/>
      <c r="L213" s="107"/>
      <c r="M213" s="82"/>
      <c r="N213" s="82"/>
      <c r="O213" s="82"/>
      <c r="P213" s="107"/>
      <c r="Q213" s="145"/>
    </row>
    <row r="214" spans="1:17" x14ac:dyDescent="0.25">
      <c r="A214" s="98"/>
      <c r="B214" s="82"/>
      <c r="C214" s="82"/>
      <c r="D214" s="82"/>
      <c r="E214" s="95"/>
      <c r="F214" s="95"/>
      <c r="G214" s="95"/>
      <c r="H214" s="80"/>
      <c r="I214" s="157"/>
      <c r="J214" s="157"/>
      <c r="K214" s="107"/>
      <c r="L214" s="107"/>
      <c r="M214" s="82"/>
      <c r="N214" s="82"/>
      <c r="O214" s="82"/>
      <c r="P214" s="107"/>
      <c r="Q214" s="145"/>
    </row>
    <row r="215" spans="1:17" x14ac:dyDescent="0.25">
      <c r="A215" s="98"/>
      <c r="B215" s="79"/>
      <c r="C215" s="79"/>
      <c r="D215" s="79"/>
      <c r="E215" s="80"/>
      <c r="F215" s="80"/>
      <c r="G215" s="80"/>
      <c r="H215" s="80"/>
      <c r="I215" s="164"/>
      <c r="J215" s="164"/>
      <c r="K215" s="130"/>
      <c r="L215" s="130"/>
      <c r="M215" s="79"/>
      <c r="N215" s="79"/>
      <c r="O215" s="79"/>
      <c r="P215" s="107"/>
      <c r="Q215" s="145"/>
    </row>
    <row r="216" spans="1:17" x14ac:dyDescent="0.25">
      <c r="A216" s="98"/>
      <c r="B216" s="79"/>
      <c r="C216" s="79"/>
      <c r="D216" s="79"/>
      <c r="E216" s="80"/>
      <c r="F216" s="80"/>
      <c r="G216" s="80"/>
      <c r="H216" s="80"/>
      <c r="I216" s="164"/>
      <c r="J216" s="164"/>
      <c r="K216" s="130"/>
      <c r="L216" s="130"/>
      <c r="M216" s="79"/>
      <c r="N216" s="79"/>
      <c r="O216" s="79"/>
      <c r="P216" s="107"/>
      <c r="Q216" s="145"/>
    </row>
    <row r="217" spans="1:17" x14ac:dyDescent="0.25">
      <c r="A217" s="98"/>
      <c r="B217" s="84"/>
      <c r="C217" s="84"/>
      <c r="D217" s="84"/>
      <c r="E217" s="84"/>
      <c r="F217" s="84"/>
      <c r="G217" s="84"/>
      <c r="H217" s="80"/>
      <c r="I217" s="157"/>
      <c r="J217" s="157"/>
      <c r="K217" s="107"/>
      <c r="L217" s="107"/>
      <c r="M217" s="107"/>
      <c r="N217" s="82"/>
      <c r="O217" s="107"/>
      <c r="P217" s="130"/>
      <c r="Q217" s="145"/>
    </row>
    <row r="218" spans="1:17" x14ac:dyDescent="0.25">
      <c r="A218" s="98"/>
      <c r="B218" s="80"/>
      <c r="C218" s="80"/>
      <c r="D218" s="80"/>
      <c r="E218" s="84"/>
      <c r="F218" s="84"/>
      <c r="G218" s="84"/>
      <c r="H218" s="80"/>
      <c r="I218" s="157"/>
      <c r="J218" s="157"/>
      <c r="K218" s="107"/>
      <c r="L218" s="107"/>
      <c r="M218" s="107"/>
      <c r="N218" s="82"/>
      <c r="O218" s="107"/>
      <c r="P218" s="130"/>
      <c r="Q218" s="145"/>
    </row>
    <row r="219" spans="1:17" x14ac:dyDescent="0.25">
      <c r="A219" s="98"/>
      <c r="B219" s="80"/>
      <c r="C219" s="80"/>
      <c r="D219" s="80"/>
      <c r="E219" s="80"/>
      <c r="F219" s="80"/>
      <c r="G219" s="80"/>
      <c r="H219" s="80"/>
      <c r="I219" s="157"/>
      <c r="J219" s="157"/>
      <c r="K219" s="107"/>
      <c r="L219" s="107"/>
      <c r="M219" s="107"/>
      <c r="N219" s="82"/>
      <c r="O219" s="107"/>
      <c r="P219" s="111"/>
      <c r="Q219" s="145"/>
    </row>
    <row r="220" spans="1:17" x14ac:dyDescent="0.25">
      <c r="A220" s="98"/>
      <c r="B220" s="80"/>
      <c r="C220" s="80"/>
      <c r="D220" s="80"/>
      <c r="E220" s="80"/>
      <c r="F220" s="80"/>
      <c r="G220" s="80"/>
      <c r="H220" s="80"/>
      <c r="I220" s="157"/>
      <c r="J220" s="157"/>
      <c r="K220" s="107"/>
      <c r="L220" s="107"/>
      <c r="M220" s="107"/>
      <c r="N220" s="82"/>
      <c r="O220" s="107"/>
      <c r="P220" s="111"/>
      <c r="Q220" s="145"/>
    </row>
    <row r="221" spans="1:17" x14ac:dyDescent="0.25">
      <c r="A221" s="98"/>
      <c r="B221" s="82"/>
      <c r="C221" s="82"/>
      <c r="D221" s="82"/>
      <c r="E221" s="95"/>
      <c r="F221" s="95"/>
      <c r="G221" s="95"/>
      <c r="H221" s="80"/>
      <c r="I221" s="157"/>
      <c r="J221" s="157"/>
      <c r="K221" s="107"/>
      <c r="L221" s="107"/>
      <c r="M221" s="82"/>
      <c r="N221" s="82"/>
      <c r="O221" s="82"/>
      <c r="P221" s="107"/>
      <c r="Q221" s="145"/>
    </row>
    <row r="222" spans="1:17" x14ac:dyDescent="0.25">
      <c r="A222" s="98"/>
      <c r="B222" s="79"/>
      <c r="C222" s="79"/>
      <c r="D222" s="79"/>
      <c r="E222" s="80"/>
      <c r="F222" s="80"/>
      <c r="G222" s="80"/>
      <c r="H222" s="80"/>
      <c r="I222" s="164"/>
      <c r="J222" s="164"/>
      <c r="K222" s="130"/>
      <c r="L222" s="130"/>
      <c r="M222" s="79"/>
      <c r="N222" s="79"/>
      <c r="O222" s="79"/>
      <c r="P222" s="107"/>
      <c r="Q222" s="145"/>
    </row>
    <row r="223" spans="1:17" x14ac:dyDescent="0.25">
      <c r="A223" s="98"/>
      <c r="B223" s="84"/>
      <c r="C223" s="84"/>
      <c r="D223" s="84"/>
      <c r="E223" s="84"/>
      <c r="F223" s="84"/>
      <c r="G223" s="84"/>
      <c r="H223" s="80"/>
      <c r="I223" s="157"/>
      <c r="J223" s="157"/>
      <c r="K223" s="107"/>
      <c r="L223" s="107"/>
      <c r="M223" s="107"/>
      <c r="N223" s="82"/>
      <c r="O223" s="107"/>
      <c r="P223" s="130"/>
      <c r="Q223" s="145"/>
    </row>
    <row r="224" spans="1:17" x14ac:dyDescent="0.25">
      <c r="A224" s="98"/>
      <c r="B224" s="79"/>
      <c r="C224" s="79"/>
      <c r="D224" s="79"/>
      <c r="E224" s="95"/>
      <c r="F224" s="95"/>
      <c r="G224" s="95"/>
      <c r="H224" s="80"/>
      <c r="I224" s="157"/>
      <c r="J224" s="157"/>
      <c r="K224" s="107"/>
      <c r="L224" s="107"/>
      <c r="M224" s="82"/>
      <c r="N224" s="82"/>
      <c r="O224" s="82"/>
      <c r="P224" s="107"/>
      <c r="Q224" s="145"/>
    </row>
    <row r="225" spans="1:17" x14ac:dyDescent="0.25">
      <c r="A225" s="98"/>
      <c r="B225" s="79"/>
      <c r="C225" s="79"/>
      <c r="D225" s="79"/>
      <c r="E225" s="95"/>
      <c r="F225" s="95"/>
      <c r="G225" s="95"/>
      <c r="H225" s="80"/>
      <c r="I225" s="157"/>
      <c r="J225" s="157"/>
      <c r="K225" s="107"/>
      <c r="L225" s="107"/>
      <c r="M225" s="82"/>
      <c r="N225" s="82"/>
      <c r="O225" s="82"/>
      <c r="P225" s="111"/>
      <c r="Q225" s="145"/>
    </row>
    <row r="226" spans="1:17" x14ac:dyDescent="0.25">
      <c r="A226" s="98"/>
      <c r="B226" s="79"/>
      <c r="C226" s="79"/>
      <c r="D226" s="79"/>
      <c r="E226" s="80"/>
      <c r="F226" s="80"/>
      <c r="G226" s="80"/>
      <c r="H226" s="80"/>
      <c r="I226" s="164"/>
      <c r="J226" s="164"/>
      <c r="K226" s="130"/>
      <c r="L226" s="130"/>
      <c r="M226" s="79"/>
      <c r="N226" s="79"/>
      <c r="O226" s="79"/>
      <c r="P226" s="107"/>
      <c r="Q226" s="145"/>
    </row>
    <row r="227" spans="1:17" x14ac:dyDescent="0.25">
      <c r="A227" s="98"/>
      <c r="B227" s="79"/>
      <c r="C227" s="79"/>
      <c r="D227" s="79"/>
      <c r="E227" s="80"/>
      <c r="F227" s="80"/>
      <c r="G227" s="80"/>
      <c r="H227" s="80"/>
      <c r="I227" s="164"/>
      <c r="J227" s="164"/>
      <c r="K227" s="130"/>
      <c r="L227" s="130"/>
      <c r="M227" s="79"/>
      <c r="N227" s="79"/>
      <c r="O227" s="79"/>
      <c r="P227" s="107"/>
      <c r="Q227" s="145"/>
    </row>
    <row r="228" spans="1:17" x14ac:dyDescent="0.25">
      <c r="A228" s="98"/>
      <c r="B228" s="79"/>
      <c r="C228" s="79"/>
      <c r="D228" s="79"/>
      <c r="E228" s="80"/>
      <c r="F228" s="80"/>
      <c r="G228" s="80"/>
      <c r="H228" s="80"/>
      <c r="I228" s="164"/>
      <c r="J228" s="164"/>
      <c r="K228" s="130"/>
      <c r="L228" s="130"/>
      <c r="M228" s="79"/>
      <c r="N228" s="79"/>
      <c r="O228" s="79"/>
      <c r="P228" s="107"/>
      <c r="Q228" s="145"/>
    </row>
    <row r="229" spans="1:17" x14ac:dyDescent="0.25">
      <c r="A229" s="98"/>
      <c r="B229" s="79"/>
      <c r="C229" s="79"/>
      <c r="D229" s="79"/>
      <c r="E229" s="80"/>
      <c r="F229" s="80"/>
      <c r="G229" s="80"/>
      <c r="H229" s="80"/>
      <c r="I229" s="164"/>
      <c r="J229" s="164"/>
      <c r="K229" s="130"/>
      <c r="L229" s="130"/>
      <c r="M229" s="79"/>
      <c r="N229" s="79"/>
      <c r="O229" s="79"/>
      <c r="P229" s="107"/>
      <c r="Q229" s="145"/>
    </row>
    <row r="230" spans="1:17" x14ac:dyDescent="0.25">
      <c r="A230" s="98"/>
      <c r="B230" s="79"/>
      <c r="C230" s="79"/>
      <c r="D230" s="79"/>
      <c r="E230" s="80"/>
      <c r="F230" s="80"/>
      <c r="G230" s="80"/>
      <c r="H230" s="80"/>
      <c r="I230" s="164"/>
      <c r="J230" s="164"/>
      <c r="K230" s="130"/>
      <c r="L230" s="130"/>
      <c r="M230" s="79"/>
      <c r="N230" s="79"/>
      <c r="O230" s="79"/>
      <c r="P230" s="107"/>
      <c r="Q230" s="145"/>
    </row>
    <row r="231" spans="1:17" x14ac:dyDescent="0.25">
      <c r="A231" s="98"/>
      <c r="B231" s="79"/>
      <c r="C231" s="79"/>
      <c r="D231" s="79"/>
      <c r="E231" s="80"/>
      <c r="F231" s="80"/>
      <c r="G231" s="80"/>
      <c r="H231" s="80"/>
      <c r="I231" s="164"/>
      <c r="J231" s="164"/>
      <c r="K231" s="130"/>
      <c r="L231" s="130"/>
      <c r="M231" s="79"/>
      <c r="N231" s="79"/>
      <c r="O231" s="79"/>
      <c r="P231" s="107"/>
      <c r="Q231" s="145"/>
    </row>
    <row r="232" spans="1:17" x14ac:dyDescent="0.25">
      <c r="A232" s="98"/>
      <c r="B232" s="79"/>
      <c r="C232" s="79"/>
      <c r="D232" s="79"/>
      <c r="E232" s="80"/>
      <c r="F232" s="80"/>
      <c r="G232" s="80"/>
      <c r="H232" s="80"/>
      <c r="I232" s="164"/>
      <c r="J232" s="164"/>
      <c r="K232" s="130"/>
      <c r="L232" s="130"/>
      <c r="M232" s="79"/>
      <c r="N232" s="79"/>
      <c r="O232" s="79"/>
      <c r="P232" s="107"/>
      <c r="Q232" s="145"/>
    </row>
    <row r="233" spans="1:17" x14ac:dyDescent="0.25">
      <c r="A233" s="98"/>
      <c r="B233" s="84"/>
      <c r="C233" s="84"/>
      <c r="D233" s="84"/>
      <c r="E233" s="80"/>
      <c r="F233" s="80"/>
      <c r="G233" s="80"/>
      <c r="H233" s="82"/>
      <c r="I233" s="157"/>
      <c r="J233" s="157"/>
      <c r="K233" s="107"/>
      <c r="L233" s="107"/>
      <c r="M233" s="82"/>
      <c r="N233" s="82"/>
      <c r="O233" s="108"/>
      <c r="P233" s="107"/>
      <c r="Q233" s="145"/>
    </row>
    <row r="234" spans="1:17" x14ac:dyDescent="0.25">
      <c r="A234" s="98"/>
      <c r="B234" s="84"/>
      <c r="C234" s="82"/>
      <c r="D234" s="84"/>
      <c r="E234" s="80"/>
      <c r="F234" s="80"/>
      <c r="G234" s="80"/>
      <c r="H234" s="82"/>
      <c r="I234" s="157"/>
      <c r="J234" s="157"/>
      <c r="K234" s="107"/>
      <c r="L234" s="107"/>
      <c r="M234" s="82"/>
      <c r="N234" s="82"/>
      <c r="O234" s="108"/>
      <c r="P234" s="107"/>
      <c r="Q234" s="145"/>
    </row>
    <row r="235" spans="1:17" x14ac:dyDescent="0.25">
      <c r="A235" s="98"/>
      <c r="B235" s="84"/>
      <c r="C235" s="84"/>
      <c r="D235" s="84"/>
      <c r="E235" s="82"/>
      <c r="F235" s="82"/>
      <c r="G235" s="82"/>
      <c r="H235" s="82"/>
      <c r="I235" s="157"/>
      <c r="J235" s="157"/>
      <c r="K235" s="107"/>
      <c r="L235" s="107"/>
      <c r="M235" s="107"/>
      <c r="N235" s="82"/>
      <c r="O235" s="107"/>
      <c r="P235" s="107"/>
      <c r="Q235" s="145"/>
    </row>
    <row r="236" spans="1:17" x14ac:dyDescent="0.25">
      <c r="A236" s="98"/>
      <c r="B236" s="84"/>
      <c r="C236" s="84"/>
      <c r="D236" s="84"/>
      <c r="E236" s="84"/>
      <c r="F236" s="84"/>
      <c r="G236" s="84"/>
      <c r="H236" s="80"/>
      <c r="I236" s="157"/>
      <c r="J236" s="157"/>
      <c r="K236" s="107"/>
      <c r="L236" s="107"/>
      <c r="M236" s="107"/>
      <c r="N236" s="82"/>
      <c r="O236" s="107"/>
      <c r="P236" s="130"/>
      <c r="Q236" s="145"/>
    </row>
    <row r="237" spans="1:17" x14ac:dyDescent="0.25">
      <c r="A237" s="98"/>
      <c r="B237" s="79"/>
      <c r="C237" s="79"/>
      <c r="D237" s="79"/>
      <c r="E237" s="95"/>
      <c r="F237" s="95"/>
      <c r="G237" s="95"/>
      <c r="H237" s="80"/>
      <c r="I237" s="157"/>
      <c r="J237" s="157"/>
      <c r="K237" s="107"/>
      <c r="L237" s="107"/>
      <c r="M237" s="82"/>
      <c r="N237" s="82"/>
      <c r="O237" s="82"/>
      <c r="P237" s="111"/>
      <c r="Q237" s="145"/>
    </row>
    <row r="238" spans="1:17" x14ac:dyDescent="0.25">
      <c r="A238" s="98"/>
      <c r="B238" s="82"/>
      <c r="C238" s="82"/>
      <c r="D238" s="82"/>
      <c r="E238" s="95"/>
      <c r="F238" s="95"/>
      <c r="G238" s="95"/>
      <c r="H238" s="80"/>
      <c r="I238" s="157"/>
      <c r="J238" s="157"/>
      <c r="K238" s="107"/>
      <c r="L238" s="107"/>
      <c r="M238" s="82"/>
      <c r="N238" s="82"/>
      <c r="O238" s="82"/>
      <c r="P238" s="107"/>
      <c r="Q238" s="145"/>
    </row>
    <row r="239" spans="1:17" x14ac:dyDescent="0.25">
      <c r="A239" s="98"/>
      <c r="B239" s="79"/>
      <c r="C239" s="79"/>
      <c r="D239" s="79"/>
      <c r="E239" s="95"/>
      <c r="F239" s="95"/>
      <c r="G239" s="95"/>
      <c r="H239" s="80"/>
      <c r="I239" s="157"/>
      <c r="J239" s="157"/>
      <c r="K239" s="107"/>
      <c r="L239" s="107"/>
      <c r="M239" s="82"/>
      <c r="N239" s="82"/>
      <c r="O239" s="82"/>
      <c r="P239" s="111"/>
      <c r="Q239" s="145"/>
    </row>
    <row r="240" spans="1:17" x14ac:dyDescent="0.25">
      <c r="A240" s="98"/>
      <c r="B240" s="79"/>
      <c r="C240" s="79"/>
      <c r="D240" s="79"/>
      <c r="E240" s="95"/>
      <c r="F240" s="95"/>
      <c r="G240" s="95"/>
      <c r="H240" s="80"/>
      <c r="I240" s="157"/>
      <c r="J240" s="157"/>
      <c r="K240" s="107"/>
      <c r="L240" s="107"/>
      <c r="M240" s="82"/>
      <c r="N240" s="82"/>
      <c r="O240" s="82"/>
      <c r="P240" s="107"/>
      <c r="Q240" s="145"/>
    </row>
    <row r="241" spans="1:17" x14ac:dyDescent="0.25">
      <c r="A241" s="98"/>
      <c r="B241" s="82"/>
      <c r="C241" s="82"/>
      <c r="D241" s="82"/>
      <c r="E241" s="95"/>
      <c r="F241" s="95"/>
      <c r="G241" s="95"/>
      <c r="H241" s="80"/>
      <c r="I241" s="157"/>
      <c r="J241" s="157"/>
      <c r="K241" s="107"/>
      <c r="L241" s="107"/>
      <c r="M241" s="82"/>
      <c r="N241" s="82"/>
      <c r="O241" s="82"/>
      <c r="P241" s="107"/>
      <c r="Q241" s="145"/>
    </row>
    <row r="242" spans="1:17" x14ac:dyDescent="0.25">
      <c r="A242" s="98"/>
      <c r="B242" s="79"/>
      <c r="C242" s="79"/>
      <c r="D242" s="79"/>
      <c r="E242" s="80"/>
      <c r="F242" s="80"/>
      <c r="G242" s="80"/>
      <c r="H242" s="80"/>
      <c r="I242" s="164"/>
      <c r="J242" s="164"/>
      <c r="K242" s="130"/>
      <c r="L242" s="130"/>
      <c r="M242" s="79"/>
      <c r="N242" s="79"/>
      <c r="O242" s="79"/>
      <c r="P242" s="107"/>
      <c r="Q242" s="145"/>
    </row>
    <row r="243" spans="1:17" x14ac:dyDescent="0.25">
      <c r="A243" s="98"/>
      <c r="B243" s="79"/>
      <c r="C243" s="79"/>
      <c r="D243" s="79"/>
      <c r="E243" s="80"/>
      <c r="F243" s="80"/>
      <c r="G243" s="80"/>
      <c r="H243" s="80"/>
      <c r="I243" s="164"/>
      <c r="J243" s="164"/>
      <c r="K243" s="130"/>
      <c r="L243" s="130"/>
      <c r="M243" s="79"/>
      <c r="N243" s="79"/>
      <c r="O243" s="79"/>
      <c r="P243" s="107"/>
      <c r="Q243" s="145"/>
    </row>
    <row r="244" spans="1:17" x14ac:dyDescent="0.25">
      <c r="A244" s="98"/>
      <c r="B244" s="79"/>
      <c r="C244" s="79"/>
      <c r="D244" s="79"/>
      <c r="E244" s="80"/>
      <c r="F244" s="80"/>
      <c r="G244" s="80"/>
      <c r="H244" s="80"/>
      <c r="I244" s="164"/>
      <c r="J244" s="164"/>
      <c r="K244" s="130"/>
      <c r="L244" s="130"/>
      <c r="M244" s="79"/>
      <c r="N244" s="79"/>
      <c r="O244" s="79"/>
      <c r="P244" s="107"/>
      <c r="Q244" s="145"/>
    </row>
    <row r="245" spans="1:17" x14ac:dyDescent="0.25">
      <c r="A245" s="98"/>
      <c r="B245" s="79"/>
      <c r="C245" s="79"/>
      <c r="D245" s="79"/>
      <c r="E245" s="80"/>
      <c r="F245" s="80"/>
      <c r="G245" s="80"/>
      <c r="H245" s="80"/>
      <c r="I245" s="164"/>
      <c r="J245" s="164"/>
      <c r="K245" s="130"/>
      <c r="L245" s="130"/>
      <c r="M245" s="79"/>
      <c r="N245" s="79"/>
      <c r="O245" s="79"/>
      <c r="P245" s="107"/>
      <c r="Q245" s="145"/>
    </row>
    <row r="246" spans="1:17" x14ac:dyDescent="0.25">
      <c r="A246" s="98"/>
      <c r="B246" s="79"/>
      <c r="C246" s="79"/>
      <c r="D246" s="79"/>
      <c r="E246" s="80"/>
      <c r="F246" s="80"/>
      <c r="G246" s="80"/>
      <c r="H246" s="80"/>
      <c r="I246" s="164"/>
      <c r="J246" s="164"/>
      <c r="K246" s="130"/>
      <c r="L246" s="130"/>
      <c r="M246" s="79"/>
      <c r="N246" s="79"/>
      <c r="O246" s="79"/>
      <c r="P246" s="107"/>
      <c r="Q246" s="145"/>
    </row>
    <row r="247" spans="1:17" x14ac:dyDescent="0.25">
      <c r="A247" s="98"/>
      <c r="B247" s="79"/>
      <c r="C247" s="79"/>
      <c r="D247" s="79"/>
      <c r="E247" s="80"/>
      <c r="F247" s="80"/>
      <c r="G247" s="80"/>
      <c r="H247" s="80"/>
      <c r="I247" s="164"/>
      <c r="J247" s="164"/>
      <c r="K247" s="130"/>
      <c r="L247" s="130"/>
      <c r="M247" s="79"/>
      <c r="N247" s="79"/>
      <c r="O247" s="79"/>
      <c r="P247" s="107"/>
      <c r="Q247" s="145"/>
    </row>
    <row r="248" spans="1:17" x14ac:dyDescent="0.25">
      <c r="A248" s="98"/>
      <c r="B248" s="82"/>
      <c r="C248" s="82"/>
      <c r="D248" s="82"/>
      <c r="E248" s="80"/>
      <c r="F248" s="80"/>
      <c r="G248" s="80"/>
      <c r="H248" s="82"/>
      <c r="I248" s="157"/>
      <c r="J248" s="157"/>
      <c r="K248" s="107"/>
      <c r="L248" s="107"/>
      <c r="M248" s="107"/>
      <c r="N248" s="82"/>
      <c r="O248" s="107"/>
      <c r="P248" s="107"/>
      <c r="Q248" s="145"/>
    </row>
    <row r="249" spans="1:17" x14ac:dyDescent="0.25">
      <c r="A249" s="98"/>
      <c r="B249" s="82"/>
      <c r="C249" s="82"/>
      <c r="D249" s="82"/>
      <c r="E249" s="80"/>
      <c r="F249" s="80"/>
      <c r="G249" s="80"/>
      <c r="H249" s="82"/>
      <c r="I249" s="157"/>
      <c r="J249" s="157"/>
      <c r="K249" s="107"/>
      <c r="L249" s="107"/>
      <c r="M249" s="107"/>
      <c r="N249" s="82"/>
      <c r="O249" s="107"/>
      <c r="P249" s="107"/>
      <c r="Q249" s="145"/>
    </row>
    <row r="250" spans="1:17" x14ac:dyDescent="0.25">
      <c r="A250" s="98"/>
      <c r="B250" s="82"/>
      <c r="C250" s="82"/>
      <c r="D250" s="82"/>
      <c r="E250" s="80"/>
      <c r="F250" s="80"/>
      <c r="G250" s="80"/>
      <c r="H250" s="82"/>
      <c r="I250" s="157"/>
      <c r="J250" s="157"/>
      <c r="K250" s="107"/>
      <c r="L250" s="107"/>
      <c r="M250" s="107"/>
      <c r="N250" s="82"/>
      <c r="O250" s="107"/>
      <c r="P250" s="107"/>
      <c r="Q250" s="145"/>
    </row>
    <row r="251" spans="1:17" x14ac:dyDescent="0.25">
      <c r="A251" s="98"/>
      <c r="B251" s="84"/>
      <c r="C251" s="82"/>
      <c r="D251" s="84"/>
      <c r="E251" s="80"/>
      <c r="F251" s="80"/>
      <c r="G251" s="80"/>
      <c r="H251" s="97"/>
      <c r="I251" s="157"/>
      <c r="J251" s="157"/>
      <c r="K251" s="107"/>
      <c r="L251" s="107"/>
      <c r="M251" s="107"/>
      <c r="N251" s="82"/>
      <c r="O251" s="107"/>
      <c r="P251" s="107"/>
      <c r="Q251" s="145"/>
    </row>
    <row r="252" spans="1:17" x14ac:dyDescent="0.25">
      <c r="A252" s="98"/>
      <c r="B252" s="82"/>
      <c r="C252" s="82"/>
      <c r="D252" s="82"/>
      <c r="E252" s="82"/>
      <c r="F252" s="82"/>
      <c r="G252" s="82"/>
      <c r="H252" s="82"/>
      <c r="I252" s="157"/>
      <c r="J252" s="157"/>
      <c r="K252" s="107"/>
      <c r="L252" s="107"/>
      <c r="M252" s="107"/>
      <c r="N252" s="82"/>
      <c r="O252" s="107"/>
      <c r="P252" s="107"/>
      <c r="Q252" s="145"/>
    </row>
    <row r="253" spans="1:17" x14ac:dyDescent="0.25">
      <c r="A253" s="98"/>
      <c r="B253" s="82"/>
      <c r="C253" s="82"/>
      <c r="D253" s="82"/>
      <c r="E253" s="82"/>
      <c r="F253" s="82"/>
      <c r="G253" s="82"/>
      <c r="H253" s="82"/>
      <c r="I253" s="157"/>
      <c r="J253" s="157"/>
      <c r="K253" s="107"/>
      <c r="L253" s="107"/>
      <c r="M253" s="107"/>
      <c r="N253" s="82"/>
      <c r="O253" s="107"/>
      <c r="P253" s="107"/>
      <c r="Q253" s="145"/>
    </row>
    <row r="254" spans="1:17" x14ac:dyDescent="0.25">
      <c r="A254" s="98"/>
      <c r="B254" s="79"/>
      <c r="C254" s="79"/>
      <c r="D254" s="79"/>
      <c r="E254" s="95"/>
      <c r="F254" s="95"/>
      <c r="G254" s="95"/>
      <c r="H254" s="80"/>
      <c r="I254" s="157"/>
      <c r="J254" s="157"/>
      <c r="K254" s="107"/>
      <c r="L254" s="107"/>
      <c r="M254" s="82"/>
      <c r="N254" s="82"/>
      <c r="O254" s="82"/>
      <c r="P254" s="111"/>
      <c r="Q254" s="145"/>
    </row>
    <row r="255" spans="1:17" x14ac:dyDescent="0.25">
      <c r="A255" s="98"/>
      <c r="B255" s="82"/>
      <c r="C255" s="82"/>
      <c r="D255" s="82"/>
      <c r="E255" s="95"/>
      <c r="F255" s="95"/>
      <c r="G255" s="95"/>
      <c r="H255" s="80"/>
      <c r="I255" s="157"/>
      <c r="J255" s="157"/>
      <c r="K255" s="107"/>
      <c r="L255" s="107"/>
      <c r="M255" s="82"/>
      <c r="N255" s="82"/>
      <c r="O255" s="82"/>
      <c r="P255" s="107"/>
      <c r="Q255" s="145"/>
    </row>
    <row r="256" spans="1:17" x14ac:dyDescent="0.25">
      <c r="A256" s="98"/>
      <c r="B256" s="79"/>
      <c r="C256" s="79"/>
      <c r="D256" s="79"/>
      <c r="E256" s="80"/>
      <c r="F256" s="80"/>
      <c r="G256" s="80"/>
      <c r="H256" s="80"/>
      <c r="I256" s="164"/>
      <c r="J256" s="164"/>
      <c r="K256" s="130"/>
      <c r="L256" s="130"/>
      <c r="M256" s="79"/>
      <c r="N256" s="79"/>
      <c r="O256" s="79"/>
      <c r="P256" s="107"/>
      <c r="Q256" s="145"/>
    </row>
    <row r="257" spans="1:17" x14ac:dyDescent="0.25">
      <c r="A257" s="98"/>
      <c r="B257" s="79"/>
      <c r="C257" s="79"/>
      <c r="D257" s="79"/>
      <c r="E257" s="80"/>
      <c r="F257" s="80"/>
      <c r="G257" s="80"/>
      <c r="H257" s="80"/>
      <c r="I257" s="164"/>
      <c r="J257" s="164"/>
      <c r="K257" s="130"/>
      <c r="L257" s="130"/>
      <c r="M257" s="79"/>
      <c r="N257" s="79"/>
      <c r="O257" s="79"/>
      <c r="P257" s="107"/>
      <c r="Q257" s="145"/>
    </row>
    <row r="258" spans="1:17" x14ac:dyDescent="0.25">
      <c r="A258" s="98"/>
      <c r="B258" s="79"/>
      <c r="C258" s="79"/>
      <c r="D258" s="79"/>
      <c r="E258" s="80"/>
      <c r="F258" s="80"/>
      <c r="G258" s="80"/>
      <c r="H258" s="80"/>
      <c r="I258" s="164"/>
      <c r="J258" s="164"/>
      <c r="K258" s="130"/>
      <c r="L258" s="130"/>
      <c r="M258" s="79"/>
      <c r="N258" s="79"/>
      <c r="O258" s="79"/>
      <c r="P258" s="107"/>
      <c r="Q258" s="145"/>
    </row>
    <row r="259" spans="1:17" x14ac:dyDescent="0.25">
      <c r="A259" s="98"/>
      <c r="B259" s="79"/>
      <c r="C259" s="79"/>
      <c r="D259" s="79"/>
      <c r="E259" s="80"/>
      <c r="F259" s="80"/>
      <c r="G259" s="80"/>
      <c r="H259" s="80"/>
      <c r="I259" s="164"/>
      <c r="J259" s="164"/>
      <c r="K259" s="130"/>
      <c r="L259" s="130"/>
      <c r="M259" s="79"/>
      <c r="N259" s="79"/>
      <c r="O259" s="79"/>
      <c r="P259" s="107"/>
      <c r="Q259" s="145"/>
    </row>
    <row r="260" spans="1:17" x14ac:dyDescent="0.25">
      <c r="A260" s="98"/>
      <c r="B260" s="82"/>
      <c r="C260" s="82"/>
      <c r="D260" s="82"/>
      <c r="E260" s="80"/>
      <c r="F260" s="80"/>
      <c r="G260" s="80"/>
      <c r="H260" s="82"/>
      <c r="I260" s="157"/>
      <c r="J260" s="157"/>
      <c r="K260" s="107"/>
      <c r="L260" s="107"/>
      <c r="M260" s="107"/>
      <c r="N260" s="82"/>
      <c r="O260" s="107"/>
      <c r="P260" s="107"/>
      <c r="Q260" s="145"/>
    </row>
    <row r="261" spans="1:17" x14ac:dyDescent="0.25">
      <c r="A261" s="98"/>
      <c r="B261" s="82"/>
      <c r="C261" s="82"/>
      <c r="D261" s="82"/>
      <c r="E261" s="80"/>
      <c r="F261" s="80"/>
      <c r="G261" s="80"/>
      <c r="H261" s="82"/>
      <c r="I261" s="157"/>
      <c r="J261" s="157"/>
      <c r="K261" s="107"/>
      <c r="L261" s="107"/>
      <c r="M261" s="82"/>
      <c r="N261" s="82"/>
      <c r="O261" s="107"/>
      <c r="P261" s="107"/>
      <c r="Q261" s="145"/>
    </row>
    <row r="262" spans="1:17" x14ac:dyDescent="0.25">
      <c r="A262" s="98"/>
      <c r="B262" s="82"/>
      <c r="C262" s="82"/>
      <c r="D262" s="82"/>
      <c r="E262" s="80"/>
      <c r="F262" s="80"/>
      <c r="G262" s="80"/>
      <c r="H262" s="82"/>
      <c r="I262" s="157"/>
      <c r="J262" s="157"/>
      <c r="K262" s="107"/>
      <c r="L262" s="107"/>
      <c r="M262" s="107"/>
      <c r="N262" s="82"/>
      <c r="O262" s="107"/>
      <c r="P262" s="107"/>
      <c r="Q262" s="145"/>
    </row>
    <row r="263" spans="1:17" x14ac:dyDescent="0.25">
      <c r="A263" s="98"/>
      <c r="B263" s="80"/>
      <c r="C263" s="80"/>
      <c r="D263" s="80"/>
      <c r="E263" s="80"/>
      <c r="F263" s="80"/>
      <c r="G263" s="80"/>
      <c r="H263" s="80"/>
      <c r="I263" s="157"/>
      <c r="J263" s="157"/>
      <c r="K263" s="107"/>
      <c r="L263" s="107"/>
      <c r="M263" s="107"/>
      <c r="N263" s="82"/>
      <c r="O263" s="107"/>
      <c r="P263" s="111"/>
      <c r="Q263" s="145"/>
    </row>
    <row r="264" spans="1:17" x14ac:dyDescent="0.25">
      <c r="A264" s="98"/>
      <c r="B264" s="79"/>
      <c r="C264" s="79"/>
      <c r="D264" s="79"/>
      <c r="E264" s="95"/>
      <c r="F264" s="95"/>
      <c r="G264" s="95"/>
      <c r="H264" s="80"/>
      <c r="I264" s="157"/>
      <c r="J264" s="157"/>
      <c r="K264" s="107"/>
      <c r="L264" s="107"/>
      <c r="M264" s="82"/>
      <c r="N264" s="82"/>
      <c r="O264" s="82"/>
      <c r="P264" s="107"/>
      <c r="Q264" s="145"/>
    </row>
    <row r="265" spans="1:17" x14ac:dyDescent="0.25">
      <c r="A265" s="98"/>
      <c r="B265" s="82"/>
      <c r="C265" s="82"/>
      <c r="D265" s="82"/>
      <c r="E265" s="95"/>
      <c r="F265" s="95"/>
      <c r="G265" s="95"/>
      <c r="H265" s="80"/>
      <c r="I265" s="157"/>
      <c r="J265" s="157"/>
      <c r="K265" s="107"/>
      <c r="L265" s="107"/>
      <c r="M265" s="82"/>
      <c r="N265" s="82"/>
      <c r="O265" s="82"/>
      <c r="P265" s="107"/>
      <c r="Q265" s="145"/>
    </row>
    <row r="266" spans="1:17" x14ac:dyDescent="0.25">
      <c r="A266" s="98"/>
      <c r="B266" s="79"/>
      <c r="C266" s="79"/>
      <c r="D266" s="79"/>
      <c r="E266" s="80"/>
      <c r="F266" s="80"/>
      <c r="G266" s="80"/>
      <c r="H266" s="80"/>
      <c r="I266" s="164"/>
      <c r="J266" s="164"/>
      <c r="K266" s="130"/>
      <c r="L266" s="130"/>
      <c r="M266" s="79"/>
      <c r="N266" s="79"/>
      <c r="O266" s="79"/>
      <c r="P266" s="107"/>
      <c r="Q266" s="145"/>
    </row>
    <row r="267" spans="1:17" x14ac:dyDescent="0.25">
      <c r="A267" s="98"/>
      <c r="B267" s="79"/>
      <c r="C267" s="79"/>
      <c r="D267" s="79"/>
      <c r="E267" s="80"/>
      <c r="F267" s="80"/>
      <c r="G267" s="80"/>
      <c r="H267" s="80"/>
      <c r="I267" s="164"/>
      <c r="J267" s="164"/>
      <c r="K267" s="130"/>
      <c r="L267" s="130"/>
      <c r="M267" s="79"/>
      <c r="N267" s="79"/>
      <c r="O267" s="79"/>
      <c r="P267" s="107"/>
      <c r="Q267" s="145"/>
    </row>
    <row r="268" spans="1:17" x14ac:dyDescent="0.25">
      <c r="A268" s="98"/>
      <c r="B268" s="79"/>
      <c r="C268" s="79"/>
      <c r="D268" s="79"/>
      <c r="E268" s="80"/>
      <c r="F268" s="80"/>
      <c r="G268" s="80"/>
      <c r="H268" s="80"/>
      <c r="I268" s="164"/>
      <c r="J268" s="164"/>
      <c r="K268" s="130"/>
      <c r="L268" s="130"/>
      <c r="M268" s="79"/>
      <c r="N268" s="79"/>
      <c r="O268" s="79"/>
      <c r="P268" s="107"/>
      <c r="Q268" s="145"/>
    </row>
    <row r="269" spans="1:17" x14ac:dyDescent="0.25">
      <c r="A269" s="98"/>
      <c r="B269" s="79"/>
      <c r="C269" s="79"/>
      <c r="D269" s="79"/>
      <c r="E269" s="80"/>
      <c r="F269" s="80"/>
      <c r="G269" s="80"/>
      <c r="H269" s="80"/>
      <c r="I269" s="164"/>
      <c r="J269" s="164"/>
      <c r="K269" s="130"/>
      <c r="L269" s="130"/>
      <c r="M269" s="79"/>
      <c r="N269" s="79"/>
      <c r="O269" s="79"/>
      <c r="P269" s="107"/>
      <c r="Q269" s="145"/>
    </row>
    <row r="270" spans="1:17" x14ac:dyDescent="0.25">
      <c r="A270" s="98"/>
      <c r="B270" s="79"/>
      <c r="C270" s="79"/>
      <c r="D270" s="79"/>
      <c r="E270" s="80"/>
      <c r="F270" s="80"/>
      <c r="G270" s="80"/>
      <c r="H270" s="80"/>
      <c r="I270" s="164"/>
      <c r="J270" s="164"/>
      <c r="K270" s="130"/>
      <c r="L270" s="130"/>
      <c r="M270" s="79"/>
      <c r="N270" s="79"/>
      <c r="O270" s="79"/>
      <c r="P270" s="107"/>
      <c r="Q270" s="145"/>
    </row>
    <row r="271" spans="1:17" x14ac:dyDescent="0.25">
      <c r="A271" s="98"/>
      <c r="B271" s="79"/>
      <c r="C271" s="79"/>
      <c r="D271" s="79"/>
      <c r="E271" s="80"/>
      <c r="F271" s="80"/>
      <c r="G271" s="80"/>
      <c r="H271" s="80"/>
      <c r="I271" s="164"/>
      <c r="J271" s="164"/>
      <c r="K271" s="130"/>
      <c r="L271" s="130"/>
      <c r="M271" s="79"/>
      <c r="N271" s="79"/>
      <c r="O271" s="79"/>
      <c r="P271" s="107"/>
      <c r="Q271" s="145"/>
    </row>
    <row r="272" spans="1:17" x14ac:dyDescent="0.25">
      <c r="A272" s="98"/>
      <c r="B272" s="82"/>
      <c r="C272" s="82"/>
      <c r="D272" s="82"/>
      <c r="E272" s="80"/>
      <c r="F272" s="80"/>
      <c r="G272" s="80"/>
      <c r="H272" s="82"/>
      <c r="I272" s="157"/>
      <c r="J272" s="157"/>
      <c r="K272" s="107"/>
      <c r="L272" s="107"/>
      <c r="M272" s="107"/>
      <c r="N272" s="82"/>
      <c r="O272" s="107"/>
      <c r="P272" s="107"/>
      <c r="Q272" s="145"/>
    </row>
    <row r="273" spans="1:17" x14ac:dyDescent="0.25">
      <c r="A273" s="98"/>
      <c r="B273" s="82"/>
      <c r="C273" s="82"/>
      <c r="D273" s="82"/>
      <c r="E273" s="80"/>
      <c r="F273" s="80"/>
      <c r="G273" s="80"/>
      <c r="H273" s="82"/>
      <c r="I273" s="157"/>
      <c r="J273" s="157"/>
      <c r="K273" s="107"/>
      <c r="L273" s="107"/>
      <c r="M273" s="107"/>
      <c r="N273" s="82"/>
      <c r="O273" s="107"/>
      <c r="P273" s="107"/>
      <c r="Q273" s="145"/>
    </row>
    <row r="274" spans="1:17" x14ac:dyDescent="0.25">
      <c r="A274" s="98"/>
      <c r="B274" s="82"/>
      <c r="C274" s="82"/>
      <c r="D274" s="82"/>
      <c r="E274" s="80"/>
      <c r="F274" s="80"/>
      <c r="G274" s="80"/>
      <c r="H274" s="82"/>
      <c r="I274" s="157"/>
      <c r="J274" s="157"/>
      <c r="K274" s="107"/>
      <c r="L274" s="107"/>
      <c r="M274" s="107"/>
      <c r="N274" s="82"/>
      <c r="O274" s="107"/>
      <c r="P274" s="107"/>
      <c r="Q274" s="145"/>
    </row>
    <row r="275" spans="1:17" x14ac:dyDescent="0.25">
      <c r="A275" s="98"/>
      <c r="B275" s="79"/>
      <c r="C275" s="79"/>
      <c r="D275" s="79"/>
      <c r="E275" s="80"/>
      <c r="F275" s="80"/>
      <c r="G275" s="80"/>
      <c r="H275" s="80"/>
      <c r="I275" s="164"/>
      <c r="J275" s="164"/>
      <c r="K275" s="130"/>
      <c r="L275" s="130"/>
      <c r="M275" s="79"/>
      <c r="N275" s="79"/>
      <c r="O275" s="79"/>
      <c r="P275" s="107"/>
      <c r="Q275" s="145"/>
    </row>
    <row r="276" spans="1:17" x14ac:dyDescent="0.25">
      <c r="A276" s="98"/>
      <c r="B276" s="82"/>
      <c r="C276" s="82"/>
      <c r="D276" s="82"/>
      <c r="E276" s="95"/>
      <c r="F276" s="95"/>
      <c r="G276" s="95"/>
      <c r="H276" s="80"/>
      <c r="I276" s="157"/>
      <c r="J276" s="157"/>
      <c r="K276" s="107"/>
      <c r="L276" s="107"/>
      <c r="M276" s="82"/>
      <c r="N276" s="82"/>
      <c r="O276" s="82"/>
      <c r="P276" s="107"/>
      <c r="Q276" s="145"/>
    </row>
    <row r="277" spans="1:17" x14ac:dyDescent="0.25">
      <c r="A277" s="98"/>
      <c r="B277" s="82"/>
      <c r="C277" s="82"/>
      <c r="D277" s="82"/>
      <c r="E277" s="95"/>
      <c r="F277" s="95"/>
      <c r="G277" s="95"/>
      <c r="H277" s="80"/>
      <c r="I277" s="157"/>
      <c r="J277" s="157"/>
      <c r="K277" s="107"/>
      <c r="L277" s="107"/>
      <c r="M277" s="82"/>
      <c r="N277" s="82"/>
      <c r="O277" s="82"/>
      <c r="P277" s="107"/>
      <c r="Q277" s="145"/>
    </row>
    <row r="278" spans="1:17" x14ac:dyDescent="0.25">
      <c r="A278" s="98"/>
      <c r="B278" s="82"/>
      <c r="C278" s="82"/>
      <c r="D278" s="82"/>
      <c r="E278" s="95"/>
      <c r="F278" s="95"/>
      <c r="G278" s="95"/>
      <c r="H278" s="80"/>
      <c r="I278" s="157"/>
      <c r="J278" s="157"/>
      <c r="K278" s="107"/>
      <c r="L278" s="107"/>
      <c r="M278" s="82"/>
      <c r="N278" s="82"/>
      <c r="O278" s="82"/>
      <c r="P278" s="107"/>
      <c r="Q278" s="145"/>
    </row>
    <row r="279" spans="1:17" x14ac:dyDescent="0.25">
      <c r="A279" s="98"/>
      <c r="B279" s="82"/>
      <c r="C279" s="82"/>
      <c r="D279" s="82"/>
      <c r="E279" s="95"/>
      <c r="F279" s="95"/>
      <c r="G279" s="95"/>
      <c r="H279" s="80"/>
      <c r="I279" s="157"/>
      <c r="J279" s="157"/>
      <c r="K279" s="107"/>
      <c r="L279" s="107"/>
      <c r="M279" s="82"/>
      <c r="N279" s="82"/>
      <c r="O279" s="82"/>
      <c r="P279" s="107"/>
      <c r="Q279" s="145"/>
    </row>
    <row r="280" spans="1:17" x14ac:dyDescent="0.25">
      <c r="A280" s="98"/>
      <c r="B280" s="79"/>
      <c r="C280" s="79"/>
      <c r="D280" s="79"/>
      <c r="E280" s="95"/>
      <c r="F280" s="95"/>
      <c r="G280" s="95"/>
      <c r="H280" s="80"/>
      <c r="I280" s="157"/>
      <c r="J280" s="157"/>
      <c r="K280" s="107"/>
      <c r="L280" s="107"/>
      <c r="M280" s="82"/>
      <c r="N280" s="82"/>
      <c r="O280" s="82"/>
      <c r="P280" s="107"/>
      <c r="Q280" s="145"/>
    </row>
    <row r="281" spans="1:17" x14ac:dyDescent="0.25">
      <c r="A281" s="98"/>
      <c r="B281" s="79"/>
      <c r="C281" s="79"/>
      <c r="D281" s="79"/>
      <c r="E281" s="95"/>
      <c r="F281" s="95"/>
      <c r="G281" s="95"/>
      <c r="H281" s="80"/>
      <c r="I281" s="157"/>
      <c r="J281" s="157"/>
      <c r="K281" s="107"/>
      <c r="L281" s="107"/>
      <c r="M281" s="82"/>
      <c r="N281" s="82"/>
      <c r="O281" s="82"/>
      <c r="P281" s="111"/>
      <c r="Q281" s="145"/>
    </row>
    <row r="282" spans="1:17" x14ac:dyDescent="0.25">
      <c r="A282" s="32"/>
      <c r="B282" s="37"/>
      <c r="C282" s="37"/>
      <c r="D282" s="37"/>
      <c r="E282" s="62"/>
      <c r="F282" s="62"/>
      <c r="G282" s="72"/>
      <c r="H282" s="36"/>
      <c r="I282" s="165"/>
      <c r="J282" s="156"/>
      <c r="K282" s="156"/>
      <c r="L282" s="156"/>
      <c r="M282" s="37"/>
      <c r="N282" s="37"/>
      <c r="O282" s="34"/>
      <c r="P282" s="132"/>
      <c r="Q282" s="53"/>
    </row>
    <row r="283" spans="1:17" ht="18.75" x14ac:dyDescent="0.25">
      <c r="A283" s="22"/>
      <c r="B283" s="13"/>
      <c r="C283" s="13"/>
      <c r="D283" s="13"/>
      <c r="E283" s="23"/>
      <c r="F283" s="28"/>
      <c r="G283" s="10"/>
      <c r="H283" s="13"/>
      <c r="I283" s="154"/>
      <c r="J283" s="154"/>
      <c r="K283" s="154"/>
      <c r="L283" s="154"/>
      <c r="M283" s="31"/>
      <c r="N283" s="31"/>
      <c r="O283" s="41"/>
      <c r="P283" s="127"/>
      <c r="Q283" s="20"/>
    </row>
    <row r="284" spans="1:17" ht="15.75" x14ac:dyDescent="0.25">
      <c r="A284" s="21"/>
      <c r="B284" s="21"/>
      <c r="C284" s="21"/>
      <c r="D284" s="21"/>
      <c r="E284" s="8"/>
      <c r="F284" s="8"/>
      <c r="G284" s="21"/>
      <c r="H284" s="42"/>
      <c r="I284" s="154"/>
      <c r="J284" s="154"/>
      <c r="K284" s="154"/>
      <c r="L284" s="154"/>
      <c r="M284" s="31"/>
      <c r="N284" s="31"/>
      <c r="O284" s="41"/>
      <c r="P284" s="128"/>
      <c r="Q284" s="21"/>
    </row>
    <row r="285" spans="1:17" ht="15.75" x14ac:dyDescent="0.25">
      <c r="A285" s="14"/>
      <c r="B285" s="12"/>
      <c r="C285" s="27" t="s">
        <v>27</v>
      </c>
      <c r="D285" s="12"/>
      <c r="E285" s="26"/>
      <c r="F285" s="26"/>
      <c r="G285" s="12"/>
      <c r="H285" s="12"/>
    </row>
    <row r="286" spans="1:17" ht="15.75" x14ac:dyDescent="0.25">
      <c r="A286" s="14"/>
      <c r="B286" s="12"/>
      <c r="C286" s="12" t="s">
        <v>16</v>
      </c>
      <c r="D286" s="12"/>
      <c r="E286" s="26"/>
      <c r="F286" s="26"/>
      <c r="G286" s="12"/>
      <c r="H286" s="12"/>
    </row>
    <row r="287" spans="1:17" ht="15.75" x14ac:dyDescent="0.25">
      <c r="A287" s="14"/>
      <c r="B287" s="12"/>
      <c r="C287" s="27" t="s">
        <v>17</v>
      </c>
      <c r="D287" s="12"/>
      <c r="E287" s="26"/>
      <c r="F287" s="26"/>
      <c r="H287" s="12"/>
    </row>
    <row r="288" spans="1:17" ht="15.75" x14ac:dyDescent="0.25">
      <c r="A288" s="14"/>
      <c r="B288" s="12"/>
      <c r="C288" s="27" t="s">
        <v>31</v>
      </c>
      <c r="D288" s="12"/>
      <c r="E288" s="26"/>
      <c r="F288" s="26"/>
      <c r="H288" s="12"/>
    </row>
    <row r="289" spans="1:17" ht="15.75" x14ac:dyDescent="0.25">
      <c r="A289" s="14"/>
      <c r="B289" s="12"/>
      <c r="C289" s="27" t="s">
        <v>32</v>
      </c>
      <c r="D289" s="12"/>
      <c r="E289" s="26"/>
      <c r="F289" s="26"/>
      <c r="H289" s="12"/>
    </row>
    <row r="291" spans="1:17" x14ac:dyDescent="0.25">
      <c r="B291" s="1" t="s">
        <v>20</v>
      </c>
      <c r="D291" s="251" t="s">
        <v>21</v>
      </c>
      <c r="E291" s="251"/>
      <c r="F291" s="1" t="s">
        <v>22</v>
      </c>
    </row>
    <row r="292" spans="1:17" x14ac:dyDescent="0.25">
      <c r="B292" s="1" t="s">
        <v>34</v>
      </c>
      <c r="D292" s="251" t="s">
        <v>21</v>
      </c>
      <c r="E292" s="251"/>
      <c r="F292" s="1" t="s">
        <v>22</v>
      </c>
    </row>
    <row r="293" spans="1:17" x14ac:dyDescent="0.25">
      <c r="E293" s="1"/>
      <c r="F293" s="1"/>
      <c r="P293" s="129"/>
      <c r="Q293" s="1"/>
    </row>
    <row r="294" spans="1:17" x14ac:dyDescent="0.25">
      <c r="F294" s="1"/>
    </row>
  </sheetData>
  <sortState ref="B16:Q100">
    <sortCondition descending="1" ref="P16:P100"/>
  </sortState>
  <mergeCells count="35">
    <mergeCell ref="F106:I106"/>
    <mergeCell ref="J106:L106"/>
    <mergeCell ref="F107:I107"/>
    <mergeCell ref="J107:L107"/>
    <mergeCell ref="F108:I108"/>
    <mergeCell ref="J108:L108"/>
    <mergeCell ref="F103:I103"/>
    <mergeCell ref="J103:L103"/>
    <mergeCell ref="F104:I104"/>
    <mergeCell ref="J104:L104"/>
    <mergeCell ref="F105:I105"/>
    <mergeCell ref="J105:L105"/>
    <mergeCell ref="Q14:Q15"/>
    <mergeCell ref="O14:O15"/>
    <mergeCell ref="P14:P15"/>
    <mergeCell ref="F14:F15"/>
    <mergeCell ref="G14:G15"/>
    <mergeCell ref="H14:H15"/>
    <mergeCell ref="I14:I15"/>
    <mergeCell ref="J14:J15"/>
    <mergeCell ref="K14:L14"/>
    <mergeCell ref="M14:N14"/>
    <mergeCell ref="C10:D10"/>
    <mergeCell ref="A3:Q3"/>
    <mergeCell ref="A4:Q4"/>
    <mergeCell ref="A5:Q5"/>
    <mergeCell ref="E10:J10"/>
    <mergeCell ref="D291:E291"/>
    <mergeCell ref="D292:E292"/>
    <mergeCell ref="A14:A15"/>
    <mergeCell ref="B14:B15"/>
    <mergeCell ref="C14:C15"/>
    <mergeCell ref="D14:D15"/>
    <mergeCell ref="E14:E15"/>
    <mergeCell ref="A110:Q1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I282"/>
  <sheetViews>
    <sheetView topLeftCell="A113" zoomScale="75" zoomScaleNormal="75" workbookViewId="0">
      <selection activeCell="T135" sqref="T135"/>
    </sheetView>
  </sheetViews>
  <sheetFormatPr defaultRowHeight="15" x14ac:dyDescent="0.25"/>
  <cols>
    <col min="1" max="1" width="9.140625" style="1"/>
    <col min="2" max="2" width="14.140625" style="1" customWidth="1"/>
    <col min="3" max="3" width="11.85546875" style="1" customWidth="1"/>
    <col min="4" max="4" width="15.85546875" style="1" customWidth="1"/>
    <col min="5" max="5" width="13.42578125" style="19" customWidth="1"/>
    <col min="6" max="6" width="13" style="19" customWidth="1"/>
    <col min="7" max="7" width="18" style="1" customWidth="1"/>
    <col min="8" max="8" width="23" style="1" customWidth="1"/>
    <col min="9" max="9" width="9.140625" style="129"/>
    <col min="10" max="10" width="9.140625" style="1"/>
    <col min="11" max="12" width="11.28515625" style="129" customWidth="1"/>
    <col min="13" max="13" width="11.5703125" style="1" customWidth="1"/>
    <col min="14" max="14" width="11.7109375" style="1" customWidth="1"/>
    <col min="15" max="15" width="13.7109375" style="19" customWidth="1"/>
    <col min="16" max="16" width="14.5703125" style="117" customWidth="1"/>
    <col min="17" max="17" width="15.7109375" style="19" customWidth="1"/>
    <col min="18" max="16384" width="9.140625" style="1"/>
  </cols>
  <sheetData>
    <row r="3" spans="1:18" ht="18.75" x14ac:dyDescent="0.25">
      <c r="A3" s="248" t="s">
        <v>464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</row>
    <row r="4" spans="1:18" ht="18.75" x14ac:dyDescent="0.25">
      <c r="A4" s="248" t="s">
        <v>18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</row>
    <row r="5" spans="1:18" ht="18.75" x14ac:dyDescent="0.25">
      <c r="A5" s="248" t="s">
        <v>19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</row>
    <row r="6" spans="1:18" ht="15" customHeight="1" x14ac:dyDescent="0.25"/>
    <row r="7" spans="1:18" ht="15.75" customHeight="1" x14ac:dyDescent="0.25">
      <c r="A7" s="2" t="s">
        <v>0</v>
      </c>
      <c r="B7" s="16"/>
      <c r="C7" s="16"/>
      <c r="D7" s="16"/>
      <c r="E7" s="18"/>
      <c r="F7" s="18"/>
      <c r="G7" s="17" t="s">
        <v>37</v>
      </c>
      <c r="H7" s="17"/>
      <c r="I7" s="148"/>
      <c r="J7" s="15"/>
      <c r="K7" s="148"/>
      <c r="L7" s="148"/>
      <c r="M7" s="15"/>
      <c r="N7" s="15"/>
    </row>
    <row r="8" spans="1:18" ht="15.75" x14ac:dyDescent="0.25">
      <c r="A8" s="2" t="s">
        <v>1</v>
      </c>
      <c r="B8" s="9"/>
      <c r="C8" s="9"/>
      <c r="D8" s="9"/>
      <c r="G8" s="9" t="s">
        <v>438</v>
      </c>
      <c r="H8" s="9"/>
      <c r="K8" s="149"/>
      <c r="L8" s="149"/>
      <c r="M8" s="3"/>
      <c r="N8" s="4"/>
    </row>
    <row r="9" spans="1:18" ht="15.75" x14ac:dyDescent="0.25">
      <c r="A9" s="2" t="s">
        <v>2</v>
      </c>
      <c r="B9" s="9"/>
      <c r="C9" s="9"/>
      <c r="D9" s="9"/>
      <c r="G9" s="24" t="s">
        <v>830</v>
      </c>
      <c r="H9" s="24"/>
      <c r="I9" s="150"/>
      <c r="J9" s="25"/>
      <c r="K9" s="150"/>
      <c r="L9" s="150"/>
      <c r="M9" s="25"/>
      <c r="N9" s="25"/>
    </row>
    <row r="10" spans="1:18" ht="15.75" x14ac:dyDescent="0.25">
      <c r="A10" s="2" t="s">
        <v>3</v>
      </c>
      <c r="B10" s="9"/>
      <c r="C10" s="267" t="s">
        <v>391</v>
      </c>
      <c r="D10" s="268"/>
      <c r="E10" s="254"/>
      <c r="F10" s="254"/>
      <c r="G10" s="254"/>
      <c r="H10" s="254"/>
      <c r="I10" s="254"/>
      <c r="J10" s="254"/>
    </row>
    <row r="11" spans="1:18" ht="22.5" x14ac:dyDescent="0.3">
      <c r="A11" s="2" t="s">
        <v>4</v>
      </c>
      <c r="B11" s="9"/>
      <c r="C11" s="9"/>
      <c r="D11" s="9"/>
      <c r="G11" s="9"/>
      <c r="H11" s="9"/>
      <c r="J11" s="146">
        <v>100</v>
      </c>
      <c r="K11" s="151"/>
      <c r="L11" s="151"/>
      <c r="M11" s="4"/>
      <c r="N11" s="4"/>
    </row>
    <row r="12" spans="1:18" ht="15.75" x14ac:dyDescent="0.25">
      <c r="A12" s="5"/>
      <c r="B12" s="9"/>
      <c r="C12" s="9"/>
      <c r="D12" s="9"/>
      <c r="G12" s="9"/>
      <c r="H12" s="9"/>
    </row>
    <row r="14" spans="1:18" ht="36" customHeight="1" x14ac:dyDescent="0.25">
      <c r="A14" s="261" t="s">
        <v>5</v>
      </c>
      <c r="B14" s="255" t="s">
        <v>6</v>
      </c>
      <c r="C14" s="255" t="s">
        <v>7</v>
      </c>
      <c r="D14" s="255" t="s">
        <v>8</v>
      </c>
      <c r="E14" s="249" t="s">
        <v>24</v>
      </c>
      <c r="F14" s="249" t="s">
        <v>25</v>
      </c>
      <c r="G14" s="255" t="s">
        <v>9</v>
      </c>
      <c r="H14" s="255" t="s">
        <v>10</v>
      </c>
      <c r="I14" s="269" t="s">
        <v>11</v>
      </c>
      <c r="J14" s="271" t="s">
        <v>26</v>
      </c>
      <c r="K14" s="263" t="s">
        <v>12</v>
      </c>
      <c r="L14" s="264"/>
      <c r="M14" s="263" t="s">
        <v>13</v>
      </c>
      <c r="N14" s="264"/>
      <c r="O14" s="259" t="s">
        <v>30</v>
      </c>
      <c r="P14" s="252" t="s">
        <v>33</v>
      </c>
      <c r="Q14" s="265" t="s">
        <v>14</v>
      </c>
    </row>
    <row r="15" spans="1:18" ht="87.75" customHeight="1" x14ac:dyDescent="0.25">
      <c r="A15" s="262"/>
      <c r="B15" s="256"/>
      <c r="C15" s="256"/>
      <c r="D15" s="256"/>
      <c r="E15" s="250"/>
      <c r="F15" s="250"/>
      <c r="G15" s="256"/>
      <c r="H15" s="256"/>
      <c r="I15" s="270"/>
      <c r="J15" s="272"/>
      <c r="K15" s="125" t="s">
        <v>23</v>
      </c>
      <c r="L15" s="125" t="s">
        <v>28</v>
      </c>
      <c r="M15" s="7" t="s">
        <v>15</v>
      </c>
      <c r="N15" s="7" t="s">
        <v>29</v>
      </c>
      <c r="O15" s="260"/>
      <c r="P15" s="253"/>
      <c r="Q15" s="266"/>
      <c r="R15" s="6"/>
    </row>
    <row r="16" spans="1:18" x14ac:dyDescent="0.25">
      <c r="A16" s="98" t="s">
        <v>392</v>
      </c>
      <c r="B16" s="109" t="s">
        <v>686</v>
      </c>
      <c r="C16" s="109" t="s">
        <v>35</v>
      </c>
      <c r="D16" s="109" t="s">
        <v>36</v>
      </c>
      <c r="E16" s="110" t="s">
        <v>687</v>
      </c>
      <c r="F16" s="80">
        <v>11</v>
      </c>
      <c r="G16" s="97" t="s">
        <v>482</v>
      </c>
      <c r="H16" s="110" t="s">
        <v>37</v>
      </c>
      <c r="I16" s="160">
        <v>28.25</v>
      </c>
      <c r="J16" s="160">
        <f t="shared" ref="J16:J47" si="0">20*I16/31.75</f>
        <v>17.795275590551181</v>
      </c>
      <c r="K16" s="163">
        <v>40.53</v>
      </c>
      <c r="L16" s="163">
        <f t="shared" ref="L16:L47" si="1">40*39.87/K16</f>
        <v>39.348630643967432</v>
      </c>
      <c r="M16" s="163">
        <v>10</v>
      </c>
      <c r="N16" s="163">
        <f t="shared" ref="N16:N47" si="2">40*M16/10</f>
        <v>40</v>
      </c>
      <c r="O16" s="163">
        <f t="shared" ref="O16:O47" si="3">N16+L16</f>
        <v>79.348630643967425</v>
      </c>
      <c r="P16" s="157">
        <f t="shared" ref="P16:P47" si="4">O16+J16</f>
        <v>97.14390623451861</v>
      </c>
      <c r="Q16" s="97" t="s">
        <v>827</v>
      </c>
    </row>
    <row r="17" spans="1:17" x14ac:dyDescent="0.25">
      <c r="A17" s="98" t="s">
        <v>393</v>
      </c>
      <c r="B17" s="84" t="s">
        <v>369</v>
      </c>
      <c r="C17" s="84" t="s">
        <v>370</v>
      </c>
      <c r="D17" s="84" t="s">
        <v>371</v>
      </c>
      <c r="E17" s="80">
        <v>11</v>
      </c>
      <c r="F17" s="80">
        <v>11</v>
      </c>
      <c r="G17" s="80" t="s">
        <v>360</v>
      </c>
      <c r="H17" s="110" t="s">
        <v>37</v>
      </c>
      <c r="I17" s="160">
        <v>31.75</v>
      </c>
      <c r="J17" s="160">
        <f t="shared" si="0"/>
        <v>20</v>
      </c>
      <c r="K17" s="163">
        <v>44.11</v>
      </c>
      <c r="L17" s="163">
        <f t="shared" si="1"/>
        <v>36.1550668782589</v>
      </c>
      <c r="M17" s="80">
        <v>10</v>
      </c>
      <c r="N17" s="163">
        <f t="shared" si="2"/>
        <v>40</v>
      </c>
      <c r="O17" s="163">
        <f t="shared" si="3"/>
        <v>76.155066878258907</v>
      </c>
      <c r="P17" s="157">
        <f t="shared" si="4"/>
        <v>96.155066878258907</v>
      </c>
      <c r="Q17" s="97" t="s">
        <v>827</v>
      </c>
    </row>
    <row r="18" spans="1:17" x14ac:dyDescent="0.25">
      <c r="A18" s="98" t="s">
        <v>394</v>
      </c>
      <c r="B18" s="109" t="s">
        <v>688</v>
      </c>
      <c r="C18" s="109" t="s">
        <v>38</v>
      </c>
      <c r="D18" s="109" t="s">
        <v>39</v>
      </c>
      <c r="E18" s="110" t="s">
        <v>689</v>
      </c>
      <c r="F18" s="80">
        <v>10</v>
      </c>
      <c r="G18" s="97" t="s">
        <v>482</v>
      </c>
      <c r="H18" s="110" t="s">
        <v>37</v>
      </c>
      <c r="I18" s="157">
        <v>28.5</v>
      </c>
      <c r="J18" s="160">
        <f t="shared" si="0"/>
        <v>17.952755905511811</v>
      </c>
      <c r="K18" s="160">
        <v>45.34</v>
      </c>
      <c r="L18" s="163">
        <f t="shared" si="1"/>
        <v>35.174239082487865</v>
      </c>
      <c r="M18" s="163">
        <v>8.6999999999999993</v>
      </c>
      <c r="N18" s="163">
        <f t="shared" si="2"/>
        <v>34.799999999999997</v>
      </c>
      <c r="O18" s="163">
        <f t="shared" si="3"/>
        <v>69.974239082487856</v>
      </c>
      <c r="P18" s="157">
        <f t="shared" si="4"/>
        <v>87.926994987999663</v>
      </c>
      <c r="Q18" s="97" t="s">
        <v>826</v>
      </c>
    </row>
    <row r="19" spans="1:17" x14ac:dyDescent="0.25">
      <c r="A19" s="98" t="s">
        <v>395</v>
      </c>
      <c r="B19" s="109" t="s">
        <v>699</v>
      </c>
      <c r="C19" s="109" t="s">
        <v>700</v>
      </c>
      <c r="D19" s="109" t="s">
        <v>43</v>
      </c>
      <c r="E19" s="110" t="s">
        <v>689</v>
      </c>
      <c r="F19" s="80">
        <v>10</v>
      </c>
      <c r="G19" s="97" t="s">
        <v>482</v>
      </c>
      <c r="H19" s="110" t="s">
        <v>37</v>
      </c>
      <c r="I19" s="157">
        <v>29</v>
      </c>
      <c r="J19" s="160">
        <f t="shared" si="0"/>
        <v>18.26771653543307</v>
      </c>
      <c r="K19" s="163">
        <v>43.34</v>
      </c>
      <c r="L19" s="163">
        <f t="shared" si="1"/>
        <v>36.79741578218735</v>
      </c>
      <c r="M19" s="163">
        <v>8</v>
      </c>
      <c r="N19" s="163">
        <f t="shared" si="2"/>
        <v>32</v>
      </c>
      <c r="O19" s="163">
        <f t="shared" si="3"/>
        <v>68.797415782187358</v>
      </c>
      <c r="P19" s="157">
        <f t="shared" si="4"/>
        <v>87.065132317620424</v>
      </c>
      <c r="Q19" s="97" t="s">
        <v>826</v>
      </c>
    </row>
    <row r="20" spans="1:17" x14ac:dyDescent="0.25">
      <c r="A20" s="98" t="s">
        <v>472</v>
      </c>
      <c r="B20" s="84" t="s">
        <v>375</v>
      </c>
      <c r="C20" s="84" t="s">
        <v>130</v>
      </c>
      <c r="D20" s="80" t="s">
        <v>50</v>
      </c>
      <c r="E20" s="80">
        <v>10</v>
      </c>
      <c r="F20" s="80">
        <v>10</v>
      </c>
      <c r="G20" s="80" t="s">
        <v>360</v>
      </c>
      <c r="H20" s="110" t="s">
        <v>37</v>
      </c>
      <c r="I20" s="160">
        <v>26</v>
      </c>
      <c r="J20" s="160">
        <f t="shared" si="0"/>
        <v>16.377952755905511</v>
      </c>
      <c r="K20" s="163">
        <v>40.76</v>
      </c>
      <c r="L20" s="163">
        <f t="shared" si="1"/>
        <v>39.126594700686951</v>
      </c>
      <c r="M20" s="95">
        <v>7.5</v>
      </c>
      <c r="N20" s="163">
        <f t="shared" si="2"/>
        <v>30</v>
      </c>
      <c r="O20" s="163">
        <f t="shared" si="3"/>
        <v>69.126594700686951</v>
      </c>
      <c r="P20" s="157">
        <f t="shared" si="4"/>
        <v>85.504547456592462</v>
      </c>
      <c r="Q20" s="97" t="s">
        <v>826</v>
      </c>
    </row>
    <row r="21" spans="1:17" x14ac:dyDescent="0.25">
      <c r="A21" s="98" t="s">
        <v>396</v>
      </c>
      <c r="B21" s="80" t="s">
        <v>372</v>
      </c>
      <c r="C21" s="80" t="s">
        <v>373</v>
      </c>
      <c r="D21" s="80" t="s">
        <v>374</v>
      </c>
      <c r="E21" s="80">
        <v>11</v>
      </c>
      <c r="F21" s="80">
        <v>11</v>
      </c>
      <c r="G21" s="80" t="s">
        <v>360</v>
      </c>
      <c r="H21" s="110" t="s">
        <v>37</v>
      </c>
      <c r="I21" s="160">
        <v>31.75</v>
      </c>
      <c r="J21" s="160">
        <f t="shared" si="0"/>
        <v>20</v>
      </c>
      <c r="K21" s="163">
        <v>46.67</v>
      </c>
      <c r="L21" s="163">
        <f t="shared" si="1"/>
        <v>34.171844868223694</v>
      </c>
      <c r="M21" s="95">
        <v>7.5</v>
      </c>
      <c r="N21" s="163">
        <f t="shared" si="2"/>
        <v>30</v>
      </c>
      <c r="O21" s="163">
        <f t="shared" si="3"/>
        <v>64.171844868223701</v>
      </c>
      <c r="P21" s="157">
        <f t="shared" si="4"/>
        <v>84.171844868223701</v>
      </c>
      <c r="Q21" s="97" t="s">
        <v>826</v>
      </c>
    </row>
    <row r="22" spans="1:17" x14ac:dyDescent="0.25">
      <c r="A22" s="98" t="s">
        <v>473</v>
      </c>
      <c r="B22" s="84" t="s">
        <v>376</v>
      </c>
      <c r="C22" s="93" t="s">
        <v>266</v>
      </c>
      <c r="D22" s="92" t="s">
        <v>371</v>
      </c>
      <c r="E22" s="80">
        <v>11</v>
      </c>
      <c r="F22" s="80">
        <v>11</v>
      </c>
      <c r="G22" s="80" t="s">
        <v>360</v>
      </c>
      <c r="H22" s="110" t="s">
        <v>37</v>
      </c>
      <c r="I22" s="160">
        <v>22.25</v>
      </c>
      <c r="J22" s="160">
        <f t="shared" si="0"/>
        <v>14.015748031496063</v>
      </c>
      <c r="K22" s="163">
        <v>45.34</v>
      </c>
      <c r="L22" s="163">
        <f t="shared" si="1"/>
        <v>35.174239082487865</v>
      </c>
      <c r="M22" s="95">
        <v>8.6999999999999993</v>
      </c>
      <c r="N22" s="163">
        <f t="shared" si="2"/>
        <v>34.799999999999997</v>
      </c>
      <c r="O22" s="163">
        <f t="shared" si="3"/>
        <v>69.974239082487856</v>
      </c>
      <c r="P22" s="157">
        <f t="shared" si="4"/>
        <v>83.989987113983915</v>
      </c>
      <c r="Q22" s="97" t="s">
        <v>826</v>
      </c>
    </row>
    <row r="23" spans="1:17" x14ac:dyDescent="0.25">
      <c r="A23" s="98" t="s">
        <v>397</v>
      </c>
      <c r="B23" s="79" t="s">
        <v>696</v>
      </c>
      <c r="C23" s="79" t="s">
        <v>74</v>
      </c>
      <c r="D23" s="79" t="s">
        <v>42</v>
      </c>
      <c r="E23" s="84" t="s">
        <v>697</v>
      </c>
      <c r="F23" s="84">
        <v>10</v>
      </c>
      <c r="G23" s="84" t="s">
        <v>487</v>
      </c>
      <c r="H23" s="110" t="s">
        <v>37</v>
      </c>
      <c r="I23" s="160">
        <v>17.25</v>
      </c>
      <c r="J23" s="160">
        <f t="shared" si="0"/>
        <v>10.866141732283465</v>
      </c>
      <c r="K23" s="163">
        <v>48.45</v>
      </c>
      <c r="L23" s="163">
        <f t="shared" si="1"/>
        <v>32.916408668730647</v>
      </c>
      <c r="M23" s="163">
        <v>9.5</v>
      </c>
      <c r="N23" s="163">
        <f t="shared" si="2"/>
        <v>38</v>
      </c>
      <c r="O23" s="163">
        <f t="shared" si="3"/>
        <v>70.916408668730639</v>
      </c>
      <c r="P23" s="157">
        <f t="shared" si="4"/>
        <v>81.782550401014106</v>
      </c>
      <c r="Q23" s="97" t="s">
        <v>826</v>
      </c>
    </row>
    <row r="24" spans="1:17" x14ac:dyDescent="0.25">
      <c r="A24" s="98" t="s">
        <v>398</v>
      </c>
      <c r="B24" s="109" t="s">
        <v>701</v>
      </c>
      <c r="C24" s="109" t="s">
        <v>40</v>
      </c>
      <c r="D24" s="109" t="s">
        <v>41</v>
      </c>
      <c r="E24" s="110" t="s">
        <v>689</v>
      </c>
      <c r="F24" s="84">
        <v>10</v>
      </c>
      <c r="G24" s="97" t="s">
        <v>482</v>
      </c>
      <c r="H24" s="110" t="s">
        <v>37</v>
      </c>
      <c r="I24" s="160">
        <v>29</v>
      </c>
      <c r="J24" s="160">
        <f t="shared" si="0"/>
        <v>18.26771653543307</v>
      </c>
      <c r="K24" s="163">
        <v>51.3</v>
      </c>
      <c r="L24" s="163">
        <f t="shared" si="1"/>
        <v>31.087719298245617</v>
      </c>
      <c r="M24" s="163">
        <v>8</v>
      </c>
      <c r="N24" s="163">
        <f t="shared" si="2"/>
        <v>32</v>
      </c>
      <c r="O24" s="163">
        <f t="shared" si="3"/>
        <v>63.087719298245617</v>
      </c>
      <c r="P24" s="157">
        <f t="shared" si="4"/>
        <v>81.355435833678683</v>
      </c>
      <c r="Q24" s="97" t="s">
        <v>826</v>
      </c>
    </row>
    <row r="25" spans="1:17" x14ac:dyDescent="0.25">
      <c r="A25" s="98" t="s">
        <v>399</v>
      </c>
      <c r="B25" s="109" t="s">
        <v>694</v>
      </c>
      <c r="C25" s="109" t="s">
        <v>40</v>
      </c>
      <c r="D25" s="109" t="s">
        <v>42</v>
      </c>
      <c r="E25" s="110" t="s">
        <v>695</v>
      </c>
      <c r="F25" s="80">
        <v>9</v>
      </c>
      <c r="G25" s="97" t="s">
        <v>482</v>
      </c>
      <c r="H25" s="110" t="s">
        <v>37</v>
      </c>
      <c r="I25" s="160">
        <v>21</v>
      </c>
      <c r="J25" s="160">
        <f t="shared" si="0"/>
        <v>13.228346456692913</v>
      </c>
      <c r="K25" s="163">
        <v>46.91</v>
      </c>
      <c r="L25" s="163">
        <f t="shared" si="1"/>
        <v>33.997015561713923</v>
      </c>
      <c r="M25" s="163">
        <v>8.5</v>
      </c>
      <c r="N25" s="163">
        <f t="shared" si="2"/>
        <v>34</v>
      </c>
      <c r="O25" s="163">
        <f t="shared" si="3"/>
        <v>67.997015561713923</v>
      </c>
      <c r="P25" s="157">
        <f t="shared" si="4"/>
        <v>81.225362018406841</v>
      </c>
      <c r="Q25" s="97" t="s">
        <v>826</v>
      </c>
    </row>
    <row r="26" spans="1:17" x14ac:dyDescent="0.25">
      <c r="A26" s="98" t="s">
        <v>400</v>
      </c>
      <c r="B26" s="82" t="s">
        <v>704</v>
      </c>
      <c r="C26" s="82" t="s">
        <v>705</v>
      </c>
      <c r="D26" s="82" t="s">
        <v>63</v>
      </c>
      <c r="E26" s="84" t="s">
        <v>693</v>
      </c>
      <c r="F26" s="84">
        <v>11</v>
      </c>
      <c r="G26" s="84" t="s">
        <v>487</v>
      </c>
      <c r="H26" s="110" t="s">
        <v>37</v>
      </c>
      <c r="I26" s="160">
        <v>27.5</v>
      </c>
      <c r="J26" s="160">
        <f t="shared" si="0"/>
        <v>17.322834645669293</v>
      </c>
      <c r="K26" s="163">
        <v>49.27</v>
      </c>
      <c r="L26" s="163">
        <f t="shared" si="1"/>
        <v>32.368581286787091</v>
      </c>
      <c r="M26" s="163">
        <v>7.8</v>
      </c>
      <c r="N26" s="163">
        <f t="shared" si="2"/>
        <v>31.2</v>
      </c>
      <c r="O26" s="163">
        <f t="shared" si="3"/>
        <v>63.568581286787094</v>
      </c>
      <c r="P26" s="157">
        <f t="shared" si="4"/>
        <v>80.891415932456383</v>
      </c>
      <c r="Q26" s="97" t="s">
        <v>826</v>
      </c>
    </row>
    <row r="27" spans="1:17" x14ac:dyDescent="0.25">
      <c r="A27" s="98" t="s">
        <v>474</v>
      </c>
      <c r="B27" s="79" t="s">
        <v>749</v>
      </c>
      <c r="C27" s="82" t="s">
        <v>35</v>
      </c>
      <c r="D27" s="83" t="s">
        <v>41</v>
      </c>
      <c r="E27" s="83">
        <v>9</v>
      </c>
      <c r="F27" s="83">
        <v>9</v>
      </c>
      <c r="G27" s="80" t="s">
        <v>299</v>
      </c>
      <c r="H27" s="110" t="s">
        <v>37</v>
      </c>
      <c r="I27" s="160">
        <v>23</v>
      </c>
      <c r="J27" s="160">
        <f t="shared" si="0"/>
        <v>14.488188976377952</v>
      </c>
      <c r="K27" s="163">
        <v>49</v>
      </c>
      <c r="L27" s="163">
        <f t="shared" si="1"/>
        <v>32.546938775510206</v>
      </c>
      <c r="M27" s="163">
        <v>8</v>
      </c>
      <c r="N27" s="163">
        <f t="shared" si="2"/>
        <v>32</v>
      </c>
      <c r="O27" s="163">
        <f t="shared" si="3"/>
        <v>64.546938775510199</v>
      </c>
      <c r="P27" s="157">
        <f t="shared" si="4"/>
        <v>79.035127751888155</v>
      </c>
      <c r="Q27" s="97" t="s">
        <v>826</v>
      </c>
    </row>
    <row r="28" spans="1:17" x14ac:dyDescent="0.25">
      <c r="A28" s="98" t="s">
        <v>475</v>
      </c>
      <c r="B28" s="82" t="s">
        <v>194</v>
      </c>
      <c r="C28" s="80" t="s">
        <v>196</v>
      </c>
      <c r="D28" s="80" t="s">
        <v>195</v>
      </c>
      <c r="E28" s="80">
        <v>11</v>
      </c>
      <c r="F28" s="80">
        <v>11</v>
      </c>
      <c r="G28" s="80" t="s">
        <v>160</v>
      </c>
      <c r="H28" s="110" t="s">
        <v>37</v>
      </c>
      <c r="I28" s="160">
        <v>25.5</v>
      </c>
      <c r="J28" s="160">
        <f t="shared" si="0"/>
        <v>16.062992125984252</v>
      </c>
      <c r="K28" s="163">
        <v>50.18</v>
      </c>
      <c r="L28" s="163">
        <f t="shared" si="1"/>
        <v>31.781586289358309</v>
      </c>
      <c r="M28" s="79">
        <v>7.6</v>
      </c>
      <c r="N28" s="163">
        <f t="shared" si="2"/>
        <v>30.4</v>
      </c>
      <c r="O28" s="163">
        <f t="shared" si="3"/>
        <v>62.181586289358307</v>
      </c>
      <c r="P28" s="157">
        <f t="shared" si="4"/>
        <v>78.244578415342559</v>
      </c>
      <c r="Q28" s="97" t="s">
        <v>826</v>
      </c>
    </row>
    <row r="29" spans="1:17" x14ac:dyDescent="0.25">
      <c r="A29" s="98" t="s">
        <v>401</v>
      </c>
      <c r="B29" s="79" t="s">
        <v>752</v>
      </c>
      <c r="C29" s="82" t="s">
        <v>35</v>
      </c>
      <c r="D29" s="83" t="s">
        <v>67</v>
      </c>
      <c r="E29" s="83">
        <v>9</v>
      </c>
      <c r="F29" s="83">
        <v>9</v>
      </c>
      <c r="G29" s="80" t="s">
        <v>299</v>
      </c>
      <c r="H29" s="110" t="s">
        <v>37</v>
      </c>
      <c r="I29" s="160">
        <v>21.75</v>
      </c>
      <c r="J29" s="160">
        <f t="shared" si="0"/>
        <v>13.700787401574804</v>
      </c>
      <c r="K29" s="163">
        <v>49.7</v>
      </c>
      <c r="L29" s="163">
        <f t="shared" si="1"/>
        <v>32.088531187122733</v>
      </c>
      <c r="M29" s="163">
        <v>8</v>
      </c>
      <c r="N29" s="163">
        <f t="shared" si="2"/>
        <v>32</v>
      </c>
      <c r="O29" s="163">
        <f t="shared" si="3"/>
        <v>64.088531187122726</v>
      </c>
      <c r="P29" s="157">
        <f t="shared" si="4"/>
        <v>77.789318588697526</v>
      </c>
      <c r="Q29" s="97" t="s">
        <v>826</v>
      </c>
    </row>
    <row r="30" spans="1:17" x14ac:dyDescent="0.25">
      <c r="A30" s="98" t="s">
        <v>402</v>
      </c>
      <c r="B30" s="82" t="s">
        <v>770</v>
      </c>
      <c r="C30" s="82" t="s">
        <v>240</v>
      </c>
      <c r="D30" s="82" t="s">
        <v>135</v>
      </c>
      <c r="E30" s="84" t="s">
        <v>691</v>
      </c>
      <c r="F30" s="84">
        <v>9</v>
      </c>
      <c r="G30" s="84" t="s">
        <v>487</v>
      </c>
      <c r="H30" s="110" t="s">
        <v>37</v>
      </c>
      <c r="I30" s="157">
        <v>13</v>
      </c>
      <c r="J30" s="160">
        <f t="shared" si="0"/>
        <v>8.1889763779527556</v>
      </c>
      <c r="K30" s="163">
        <v>47.18</v>
      </c>
      <c r="L30" s="163">
        <f t="shared" si="1"/>
        <v>33.802458668927514</v>
      </c>
      <c r="M30" s="163">
        <v>8.8000000000000007</v>
      </c>
      <c r="N30" s="163">
        <f t="shared" si="2"/>
        <v>35.200000000000003</v>
      </c>
      <c r="O30" s="163">
        <f t="shared" si="3"/>
        <v>69.002458668927517</v>
      </c>
      <c r="P30" s="157">
        <f t="shared" si="4"/>
        <v>77.191435046880272</v>
      </c>
      <c r="Q30" s="97" t="s">
        <v>826</v>
      </c>
    </row>
    <row r="31" spans="1:17" x14ac:dyDescent="0.25">
      <c r="A31" s="98" t="s">
        <v>403</v>
      </c>
      <c r="B31" s="83" t="s">
        <v>730</v>
      </c>
      <c r="C31" s="83" t="s">
        <v>46</v>
      </c>
      <c r="D31" s="83" t="s">
        <v>69</v>
      </c>
      <c r="E31" s="83">
        <v>10</v>
      </c>
      <c r="F31" s="83">
        <v>10</v>
      </c>
      <c r="G31" s="80" t="s">
        <v>299</v>
      </c>
      <c r="H31" s="110" t="s">
        <v>37</v>
      </c>
      <c r="I31" s="160">
        <v>21.5</v>
      </c>
      <c r="J31" s="160">
        <f t="shared" si="0"/>
        <v>13.543307086614174</v>
      </c>
      <c r="K31" s="160">
        <v>45.15</v>
      </c>
      <c r="L31" s="163">
        <f t="shared" si="1"/>
        <v>35.322259136212622</v>
      </c>
      <c r="M31" s="163">
        <v>7</v>
      </c>
      <c r="N31" s="163">
        <f t="shared" si="2"/>
        <v>28</v>
      </c>
      <c r="O31" s="163">
        <f t="shared" si="3"/>
        <v>63.322259136212622</v>
      </c>
      <c r="P31" s="157">
        <f t="shared" si="4"/>
        <v>76.8655662228268</v>
      </c>
      <c r="Q31" s="97" t="s">
        <v>826</v>
      </c>
    </row>
    <row r="32" spans="1:17" x14ac:dyDescent="0.25">
      <c r="A32" s="98" t="s">
        <v>404</v>
      </c>
      <c r="B32" s="79" t="s">
        <v>750</v>
      </c>
      <c r="C32" s="82" t="s">
        <v>627</v>
      </c>
      <c r="D32" s="83" t="s">
        <v>48</v>
      </c>
      <c r="E32" s="83">
        <v>9</v>
      </c>
      <c r="F32" s="83">
        <v>9</v>
      </c>
      <c r="G32" s="80" t="s">
        <v>299</v>
      </c>
      <c r="H32" s="110" t="s">
        <v>37</v>
      </c>
      <c r="I32" s="160">
        <v>24</v>
      </c>
      <c r="J32" s="160">
        <f t="shared" si="0"/>
        <v>15.118110236220472</v>
      </c>
      <c r="K32" s="163">
        <v>58.21</v>
      </c>
      <c r="L32" s="163">
        <f t="shared" si="1"/>
        <v>27.397354406459371</v>
      </c>
      <c r="M32" s="163">
        <v>8.5</v>
      </c>
      <c r="N32" s="163">
        <f t="shared" si="2"/>
        <v>34</v>
      </c>
      <c r="O32" s="163">
        <f t="shared" si="3"/>
        <v>61.397354406459371</v>
      </c>
      <c r="P32" s="157">
        <f t="shared" si="4"/>
        <v>76.515464642679845</v>
      </c>
      <c r="Q32" s="97" t="s">
        <v>826</v>
      </c>
    </row>
    <row r="33" spans="1:61" x14ac:dyDescent="0.25">
      <c r="A33" s="98" t="s">
        <v>405</v>
      </c>
      <c r="B33" s="84" t="s">
        <v>377</v>
      </c>
      <c r="C33" s="84" t="s">
        <v>134</v>
      </c>
      <c r="D33" s="80" t="s">
        <v>59</v>
      </c>
      <c r="E33" s="80">
        <v>9</v>
      </c>
      <c r="F33" s="80">
        <v>9</v>
      </c>
      <c r="G33" s="80" t="s">
        <v>360</v>
      </c>
      <c r="H33" s="110" t="s">
        <v>37</v>
      </c>
      <c r="I33" s="160">
        <v>19.5</v>
      </c>
      <c r="J33" s="160">
        <f t="shared" si="0"/>
        <v>12.283464566929133</v>
      </c>
      <c r="K33" s="163">
        <v>47.24</v>
      </c>
      <c r="L33" s="163">
        <f t="shared" si="1"/>
        <v>33.759525825571551</v>
      </c>
      <c r="M33" s="95">
        <v>7.6</v>
      </c>
      <c r="N33" s="163">
        <f t="shared" si="2"/>
        <v>30.4</v>
      </c>
      <c r="O33" s="163">
        <f t="shared" si="3"/>
        <v>64.159525825571549</v>
      </c>
      <c r="P33" s="157">
        <f t="shared" si="4"/>
        <v>76.44299039250069</v>
      </c>
      <c r="Q33" s="97" t="s">
        <v>826</v>
      </c>
    </row>
    <row r="34" spans="1:61" x14ac:dyDescent="0.25">
      <c r="A34" s="98" t="s">
        <v>406</v>
      </c>
      <c r="B34" s="181" t="s">
        <v>756</v>
      </c>
      <c r="C34" s="181" t="s">
        <v>239</v>
      </c>
      <c r="D34" s="181" t="s">
        <v>54</v>
      </c>
      <c r="E34" s="181">
        <v>9</v>
      </c>
      <c r="F34" s="181">
        <v>9</v>
      </c>
      <c r="G34" s="195" t="s">
        <v>500</v>
      </c>
      <c r="H34" s="110" t="s">
        <v>37</v>
      </c>
      <c r="I34" s="160">
        <v>20</v>
      </c>
      <c r="J34" s="160">
        <f t="shared" si="0"/>
        <v>12.598425196850394</v>
      </c>
      <c r="K34" s="163">
        <v>42.7</v>
      </c>
      <c r="L34" s="163">
        <f t="shared" si="1"/>
        <v>37.348946135831376</v>
      </c>
      <c r="M34" s="163">
        <v>6.5</v>
      </c>
      <c r="N34" s="163">
        <f t="shared" si="2"/>
        <v>26</v>
      </c>
      <c r="O34" s="163">
        <f t="shared" si="3"/>
        <v>63.348946135831376</v>
      </c>
      <c r="P34" s="157">
        <f t="shared" si="4"/>
        <v>75.947371332681769</v>
      </c>
      <c r="Q34" s="97" t="s">
        <v>826</v>
      </c>
    </row>
    <row r="35" spans="1:61" x14ac:dyDescent="0.25">
      <c r="A35" s="98" t="s">
        <v>407</v>
      </c>
      <c r="B35" s="79" t="s">
        <v>702</v>
      </c>
      <c r="C35" s="79" t="s">
        <v>51</v>
      </c>
      <c r="D35" s="79" t="s">
        <v>703</v>
      </c>
      <c r="E35" s="84" t="s">
        <v>691</v>
      </c>
      <c r="F35" s="84">
        <v>9</v>
      </c>
      <c r="G35" s="84" t="s">
        <v>487</v>
      </c>
      <c r="H35" s="110" t="s">
        <v>37</v>
      </c>
      <c r="I35" s="160">
        <v>13</v>
      </c>
      <c r="J35" s="160">
        <f t="shared" si="0"/>
        <v>8.1889763779527556</v>
      </c>
      <c r="K35" s="163">
        <v>49.26</v>
      </c>
      <c r="L35" s="163">
        <f t="shared" si="1"/>
        <v>32.375152253349576</v>
      </c>
      <c r="M35" s="163">
        <v>8.8000000000000007</v>
      </c>
      <c r="N35" s="163">
        <f t="shared" si="2"/>
        <v>35.200000000000003</v>
      </c>
      <c r="O35" s="163">
        <f t="shared" si="3"/>
        <v>67.575152253349586</v>
      </c>
      <c r="P35" s="157">
        <f t="shared" si="4"/>
        <v>75.764128631302341</v>
      </c>
      <c r="Q35" s="97" t="s">
        <v>826</v>
      </c>
    </row>
    <row r="36" spans="1:61" x14ac:dyDescent="0.25">
      <c r="A36" s="98" t="s">
        <v>408</v>
      </c>
      <c r="B36" s="196" t="s">
        <v>462</v>
      </c>
      <c r="C36" s="196" t="s">
        <v>60</v>
      </c>
      <c r="D36" s="196" t="s">
        <v>42</v>
      </c>
      <c r="E36" s="197">
        <v>11</v>
      </c>
      <c r="F36" s="197">
        <v>11</v>
      </c>
      <c r="G36" s="198" t="s">
        <v>454</v>
      </c>
      <c r="H36" s="110" t="s">
        <v>37</v>
      </c>
      <c r="I36" s="160">
        <v>19.75</v>
      </c>
      <c r="J36" s="160">
        <f t="shared" si="0"/>
        <v>12.440944881889763</v>
      </c>
      <c r="K36" s="160">
        <v>47.21</v>
      </c>
      <c r="L36" s="163">
        <f t="shared" si="1"/>
        <v>33.780978606227492</v>
      </c>
      <c r="M36" s="80">
        <v>7.1</v>
      </c>
      <c r="N36" s="163">
        <f t="shared" si="2"/>
        <v>28.4</v>
      </c>
      <c r="O36" s="163">
        <f t="shared" si="3"/>
        <v>62.180978606227491</v>
      </c>
      <c r="P36" s="157">
        <f t="shared" si="4"/>
        <v>74.621923488117261</v>
      </c>
      <c r="Q36" s="97" t="s">
        <v>826</v>
      </c>
    </row>
    <row r="37" spans="1:61" x14ac:dyDescent="0.25">
      <c r="A37" s="98" t="s">
        <v>409</v>
      </c>
      <c r="B37" s="199" t="s">
        <v>690</v>
      </c>
      <c r="C37" s="82" t="s">
        <v>61</v>
      </c>
      <c r="D37" s="82" t="s">
        <v>59</v>
      </c>
      <c r="E37" s="84" t="s">
        <v>691</v>
      </c>
      <c r="F37" s="84">
        <v>9</v>
      </c>
      <c r="G37" s="84" t="s">
        <v>487</v>
      </c>
      <c r="H37" s="110" t="s">
        <v>37</v>
      </c>
      <c r="I37" s="157">
        <v>11.25</v>
      </c>
      <c r="J37" s="160">
        <f t="shared" si="0"/>
        <v>7.0866141732283463</v>
      </c>
      <c r="K37" s="163">
        <v>54.04</v>
      </c>
      <c r="L37" s="163">
        <f t="shared" si="1"/>
        <v>29.511472982975572</v>
      </c>
      <c r="M37" s="163">
        <v>9.5</v>
      </c>
      <c r="N37" s="163">
        <f t="shared" si="2"/>
        <v>38</v>
      </c>
      <c r="O37" s="163">
        <f t="shared" si="3"/>
        <v>67.511472982975576</v>
      </c>
      <c r="P37" s="157">
        <f t="shared" si="4"/>
        <v>74.598087156203917</v>
      </c>
      <c r="Q37" s="97" t="s">
        <v>826</v>
      </c>
    </row>
    <row r="38" spans="1:61" x14ac:dyDescent="0.25">
      <c r="A38" s="98" t="s">
        <v>476</v>
      </c>
      <c r="B38" s="79" t="s">
        <v>726</v>
      </c>
      <c r="C38" s="79" t="s">
        <v>598</v>
      </c>
      <c r="D38" s="79" t="s">
        <v>42</v>
      </c>
      <c r="E38" s="95">
        <v>10</v>
      </c>
      <c r="F38" s="95">
        <v>10</v>
      </c>
      <c r="G38" s="84" t="s">
        <v>548</v>
      </c>
      <c r="H38" s="110" t="s">
        <v>37</v>
      </c>
      <c r="I38" s="160">
        <v>9.25</v>
      </c>
      <c r="J38" s="160">
        <f t="shared" si="0"/>
        <v>5.8267716535433074</v>
      </c>
      <c r="K38" s="163">
        <v>45.38</v>
      </c>
      <c r="L38" s="163">
        <f t="shared" si="1"/>
        <v>35.143234905244597</v>
      </c>
      <c r="M38" s="160">
        <v>8</v>
      </c>
      <c r="N38" s="163">
        <f t="shared" si="2"/>
        <v>32</v>
      </c>
      <c r="O38" s="163">
        <f t="shared" si="3"/>
        <v>67.143234905244597</v>
      </c>
      <c r="P38" s="157">
        <f t="shared" si="4"/>
        <v>72.970006558787901</v>
      </c>
      <c r="Q38" s="97" t="s">
        <v>826</v>
      </c>
    </row>
    <row r="39" spans="1:61" x14ac:dyDescent="0.25">
      <c r="A39" s="98" t="s">
        <v>410</v>
      </c>
      <c r="B39" s="80" t="s">
        <v>296</v>
      </c>
      <c r="C39" s="80" t="s">
        <v>297</v>
      </c>
      <c r="D39" s="82" t="s">
        <v>298</v>
      </c>
      <c r="E39" s="80">
        <v>9</v>
      </c>
      <c r="F39" s="80">
        <v>9</v>
      </c>
      <c r="G39" s="82" t="s">
        <v>816</v>
      </c>
      <c r="H39" s="110" t="s">
        <v>37</v>
      </c>
      <c r="I39" s="157">
        <v>17</v>
      </c>
      <c r="J39" s="160">
        <f t="shared" si="0"/>
        <v>10.708661417322835</v>
      </c>
      <c r="K39" s="157">
        <v>49.95</v>
      </c>
      <c r="L39" s="163">
        <f t="shared" si="1"/>
        <v>31.927927927927925</v>
      </c>
      <c r="M39" s="163">
        <v>7.5</v>
      </c>
      <c r="N39" s="163">
        <f t="shared" si="2"/>
        <v>30</v>
      </c>
      <c r="O39" s="163">
        <f t="shared" si="3"/>
        <v>61.927927927927925</v>
      </c>
      <c r="P39" s="157">
        <f t="shared" si="4"/>
        <v>72.636589345250755</v>
      </c>
      <c r="Q39" s="97" t="s">
        <v>826</v>
      </c>
    </row>
    <row r="40" spans="1:61" x14ac:dyDescent="0.25">
      <c r="A40" s="98" t="s">
        <v>411</v>
      </c>
      <c r="B40" s="84" t="s">
        <v>378</v>
      </c>
      <c r="C40" s="84" t="s">
        <v>295</v>
      </c>
      <c r="D40" s="80" t="s">
        <v>379</v>
      </c>
      <c r="E40" s="80">
        <v>10</v>
      </c>
      <c r="F40" s="80">
        <v>10</v>
      </c>
      <c r="G40" s="80" t="s">
        <v>360</v>
      </c>
      <c r="H40" s="110" t="s">
        <v>37</v>
      </c>
      <c r="I40" s="160">
        <v>16</v>
      </c>
      <c r="J40" s="160">
        <f t="shared" si="0"/>
        <v>10.078740157480315</v>
      </c>
      <c r="K40" s="160">
        <v>51.37</v>
      </c>
      <c r="L40" s="163">
        <f t="shared" si="1"/>
        <v>31.045357212380768</v>
      </c>
      <c r="M40" s="95">
        <v>7.6</v>
      </c>
      <c r="N40" s="163">
        <f t="shared" si="2"/>
        <v>30.4</v>
      </c>
      <c r="O40" s="163">
        <f t="shared" si="3"/>
        <v>61.44535721238077</v>
      </c>
      <c r="P40" s="157">
        <f t="shared" si="4"/>
        <v>71.524097369861082</v>
      </c>
      <c r="Q40" s="97" t="s">
        <v>826</v>
      </c>
    </row>
    <row r="41" spans="1:61" x14ac:dyDescent="0.25">
      <c r="A41" s="98" t="s">
        <v>412</v>
      </c>
      <c r="B41" s="109" t="s">
        <v>719</v>
      </c>
      <c r="C41" s="109" t="s">
        <v>44</v>
      </c>
      <c r="D41" s="109" t="s">
        <v>45</v>
      </c>
      <c r="E41" s="110" t="s">
        <v>720</v>
      </c>
      <c r="F41" s="80">
        <v>9</v>
      </c>
      <c r="G41" s="97" t="s">
        <v>482</v>
      </c>
      <c r="H41" s="110" t="s">
        <v>37</v>
      </c>
      <c r="I41" s="160">
        <v>15</v>
      </c>
      <c r="J41" s="160">
        <f t="shared" si="0"/>
        <v>9.4488188976377945</v>
      </c>
      <c r="K41" s="163">
        <v>50.45</v>
      </c>
      <c r="L41" s="163">
        <f t="shared" si="1"/>
        <v>31.611496531219025</v>
      </c>
      <c r="M41" s="163">
        <v>7.5</v>
      </c>
      <c r="N41" s="163">
        <f t="shared" si="2"/>
        <v>30</v>
      </c>
      <c r="O41" s="163">
        <f t="shared" si="3"/>
        <v>61.611496531219025</v>
      </c>
      <c r="P41" s="157">
        <f t="shared" si="4"/>
        <v>71.060315428856825</v>
      </c>
      <c r="Q41" s="97" t="s">
        <v>826</v>
      </c>
    </row>
    <row r="42" spans="1:61" x14ac:dyDescent="0.25">
      <c r="A42" s="98" t="s">
        <v>413</v>
      </c>
      <c r="B42" s="109" t="s">
        <v>721</v>
      </c>
      <c r="C42" s="109" t="s">
        <v>40</v>
      </c>
      <c r="D42" s="109" t="s">
        <v>36</v>
      </c>
      <c r="E42" s="110" t="s">
        <v>722</v>
      </c>
      <c r="F42" s="80">
        <v>9</v>
      </c>
      <c r="G42" s="97" t="s">
        <v>482</v>
      </c>
      <c r="H42" s="110" t="s">
        <v>37</v>
      </c>
      <c r="I42" s="160">
        <v>12.25</v>
      </c>
      <c r="J42" s="160">
        <f t="shared" si="0"/>
        <v>7.7165354330708658</v>
      </c>
      <c r="K42" s="163">
        <v>53.15</v>
      </c>
      <c r="L42" s="163">
        <f t="shared" si="1"/>
        <v>30.005644402634054</v>
      </c>
      <c r="M42" s="163">
        <v>8.3000000000000007</v>
      </c>
      <c r="N42" s="163">
        <f t="shared" si="2"/>
        <v>33.200000000000003</v>
      </c>
      <c r="O42" s="163">
        <f t="shared" si="3"/>
        <v>63.205644402634057</v>
      </c>
      <c r="P42" s="157">
        <f t="shared" si="4"/>
        <v>70.922179835704924</v>
      </c>
      <c r="Q42" s="97" t="s">
        <v>826</v>
      </c>
    </row>
    <row r="43" spans="1:61" x14ac:dyDescent="0.25">
      <c r="A43" s="98" t="s">
        <v>414</v>
      </c>
      <c r="B43" s="180" t="s">
        <v>761</v>
      </c>
      <c r="C43" s="178" t="s">
        <v>762</v>
      </c>
      <c r="D43" s="178" t="s">
        <v>45</v>
      </c>
      <c r="E43" s="181">
        <v>11</v>
      </c>
      <c r="F43" s="181">
        <v>11</v>
      </c>
      <c r="G43" s="178" t="s">
        <v>515</v>
      </c>
      <c r="H43" s="110" t="s">
        <v>37</v>
      </c>
      <c r="I43" s="160">
        <v>14</v>
      </c>
      <c r="J43" s="160">
        <f t="shared" si="0"/>
        <v>8.8188976377952759</v>
      </c>
      <c r="K43" s="163">
        <v>44.38</v>
      </c>
      <c r="L43" s="163">
        <f t="shared" si="1"/>
        <v>35.935105903560157</v>
      </c>
      <c r="M43" s="160">
        <v>6.5</v>
      </c>
      <c r="N43" s="163">
        <f t="shared" si="2"/>
        <v>26</v>
      </c>
      <c r="O43" s="163">
        <f t="shared" si="3"/>
        <v>61.935105903560157</v>
      </c>
      <c r="P43" s="157">
        <f t="shared" si="4"/>
        <v>70.754003541355431</v>
      </c>
      <c r="Q43" s="97" t="s">
        <v>826</v>
      </c>
    </row>
    <row r="44" spans="1:61" x14ac:dyDescent="0.25">
      <c r="A44" s="98" t="s">
        <v>415</v>
      </c>
      <c r="B44" s="200" t="s">
        <v>459</v>
      </c>
      <c r="C44" s="196" t="s">
        <v>460</v>
      </c>
      <c r="D44" s="196" t="s">
        <v>69</v>
      </c>
      <c r="E44" s="197">
        <v>9</v>
      </c>
      <c r="F44" s="197">
        <v>9</v>
      </c>
      <c r="G44" s="198" t="s">
        <v>454</v>
      </c>
      <c r="H44" s="110" t="s">
        <v>37</v>
      </c>
      <c r="I44" s="160">
        <v>16.5</v>
      </c>
      <c r="J44" s="160">
        <f t="shared" si="0"/>
        <v>10.393700787401574</v>
      </c>
      <c r="K44" s="163">
        <v>53.85</v>
      </c>
      <c r="L44" s="163">
        <f t="shared" si="1"/>
        <v>29.615598885793869</v>
      </c>
      <c r="M44" s="79">
        <v>7.6</v>
      </c>
      <c r="N44" s="163">
        <f t="shared" si="2"/>
        <v>30.4</v>
      </c>
      <c r="O44" s="163">
        <f t="shared" si="3"/>
        <v>60.015598885793864</v>
      </c>
      <c r="P44" s="157">
        <f t="shared" si="4"/>
        <v>70.409299673195434</v>
      </c>
      <c r="Q44" s="97" t="s">
        <v>826</v>
      </c>
    </row>
    <row r="45" spans="1:61" s="169" customFormat="1" x14ac:dyDescent="0.25">
      <c r="A45" s="98" t="s">
        <v>416</v>
      </c>
      <c r="B45" s="180" t="s">
        <v>767</v>
      </c>
      <c r="C45" s="178" t="s">
        <v>768</v>
      </c>
      <c r="D45" s="178" t="s">
        <v>41</v>
      </c>
      <c r="E45" s="181">
        <v>10</v>
      </c>
      <c r="F45" s="181">
        <v>10</v>
      </c>
      <c r="G45" s="178" t="s">
        <v>515</v>
      </c>
      <c r="H45" s="110" t="s">
        <v>37</v>
      </c>
      <c r="I45" s="160">
        <v>27.25</v>
      </c>
      <c r="J45" s="160">
        <f t="shared" si="0"/>
        <v>17.165354330708663</v>
      </c>
      <c r="K45" s="163">
        <v>48.77</v>
      </c>
      <c r="L45" s="163">
        <f t="shared" si="1"/>
        <v>32.700430592577398</v>
      </c>
      <c r="M45" s="163">
        <v>5</v>
      </c>
      <c r="N45" s="163">
        <f t="shared" si="2"/>
        <v>20</v>
      </c>
      <c r="O45" s="163">
        <f t="shared" si="3"/>
        <v>52.700430592577398</v>
      </c>
      <c r="P45" s="157">
        <f t="shared" si="4"/>
        <v>69.865784923286057</v>
      </c>
      <c r="Q45" s="97" t="s">
        <v>826</v>
      </c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</row>
    <row r="46" spans="1:61" x14ac:dyDescent="0.25">
      <c r="A46" s="98" t="s">
        <v>417</v>
      </c>
      <c r="B46" s="83" t="s">
        <v>727</v>
      </c>
      <c r="C46" s="83" t="s">
        <v>70</v>
      </c>
      <c r="D46" s="83" t="s">
        <v>43</v>
      </c>
      <c r="E46" s="83">
        <v>10</v>
      </c>
      <c r="F46" s="83">
        <v>10</v>
      </c>
      <c r="G46" s="80" t="s">
        <v>299</v>
      </c>
      <c r="H46" s="110" t="s">
        <v>37</v>
      </c>
      <c r="I46" s="157">
        <v>11.75</v>
      </c>
      <c r="J46" s="160">
        <f t="shared" si="0"/>
        <v>7.4015748031496065</v>
      </c>
      <c r="K46" s="163">
        <v>67.87</v>
      </c>
      <c r="L46" s="163">
        <f t="shared" si="1"/>
        <v>23.497863562693382</v>
      </c>
      <c r="M46" s="163">
        <v>9.5</v>
      </c>
      <c r="N46" s="163">
        <f t="shared" si="2"/>
        <v>38</v>
      </c>
      <c r="O46" s="163">
        <f t="shared" si="3"/>
        <v>61.497863562693382</v>
      </c>
      <c r="P46" s="157">
        <f t="shared" si="4"/>
        <v>68.899438365842983</v>
      </c>
      <c r="Q46" s="97" t="s">
        <v>826</v>
      </c>
    </row>
    <row r="47" spans="1:61" x14ac:dyDescent="0.25">
      <c r="A47" s="98" t="s">
        <v>418</v>
      </c>
      <c r="B47" s="83" t="s">
        <v>741</v>
      </c>
      <c r="C47" s="83" t="s">
        <v>239</v>
      </c>
      <c r="D47" s="83" t="s">
        <v>144</v>
      </c>
      <c r="E47" s="83">
        <v>10</v>
      </c>
      <c r="F47" s="83">
        <v>10</v>
      </c>
      <c r="G47" s="80" t="s">
        <v>299</v>
      </c>
      <c r="H47" s="110" t="s">
        <v>37</v>
      </c>
      <c r="I47" s="160">
        <v>16.5</v>
      </c>
      <c r="J47" s="160">
        <f t="shared" si="0"/>
        <v>10.393700787401574</v>
      </c>
      <c r="K47" s="163">
        <v>56.63</v>
      </c>
      <c r="L47" s="163">
        <f t="shared" si="1"/>
        <v>28.161751721702277</v>
      </c>
      <c r="M47" s="163">
        <v>7.5</v>
      </c>
      <c r="N47" s="163">
        <f t="shared" si="2"/>
        <v>30</v>
      </c>
      <c r="O47" s="163">
        <f t="shared" si="3"/>
        <v>58.161751721702274</v>
      </c>
      <c r="P47" s="157">
        <f t="shared" si="4"/>
        <v>68.555452509103844</v>
      </c>
      <c r="Q47" s="97" t="s">
        <v>826</v>
      </c>
    </row>
    <row r="48" spans="1:61" x14ac:dyDescent="0.25">
      <c r="A48" s="98" t="s">
        <v>419</v>
      </c>
      <c r="B48" s="84" t="s">
        <v>145</v>
      </c>
      <c r="C48" s="84" t="s">
        <v>190</v>
      </c>
      <c r="D48" s="84" t="s">
        <v>41</v>
      </c>
      <c r="E48" s="80" t="s">
        <v>191</v>
      </c>
      <c r="F48" s="83">
        <v>10</v>
      </c>
      <c r="G48" s="80" t="s">
        <v>160</v>
      </c>
      <c r="H48" s="110" t="s">
        <v>37</v>
      </c>
      <c r="I48" s="160">
        <v>9.25</v>
      </c>
      <c r="J48" s="160">
        <f t="shared" ref="J48:J79" si="5">20*I48/31.75</f>
        <v>5.8267716535433074</v>
      </c>
      <c r="K48" s="163">
        <v>46.07</v>
      </c>
      <c r="L48" s="163">
        <f t="shared" ref="L48:L79" si="6">40*39.87/K48</f>
        <v>34.61688734534404</v>
      </c>
      <c r="M48" s="79">
        <v>7</v>
      </c>
      <c r="N48" s="163">
        <f t="shared" ref="N48:N79" si="7">40*M48/10</f>
        <v>28</v>
      </c>
      <c r="O48" s="163">
        <f t="shared" ref="O48:O79" si="8">N48+L48</f>
        <v>62.61688734534404</v>
      </c>
      <c r="P48" s="157">
        <f t="shared" ref="P48:P79" si="9">O48+J48</f>
        <v>68.443658998887344</v>
      </c>
      <c r="Q48" s="97" t="s">
        <v>826</v>
      </c>
    </row>
    <row r="49" spans="1:17" x14ac:dyDescent="0.25">
      <c r="A49" s="98" t="s">
        <v>420</v>
      </c>
      <c r="B49" s="79" t="s">
        <v>724</v>
      </c>
      <c r="C49" s="82" t="s">
        <v>35</v>
      </c>
      <c r="D49" s="82" t="s">
        <v>54</v>
      </c>
      <c r="E49" s="83">
        <v>9</v>
      </c>
      <c r="F49" s="83">
        <v>9</v>
      </c>
      <c r="G49" s="80" t="s">
        <v>299</v>
      </c>
      <c r="H49" s="110" t="s">
        <v>37</v>
      </c>
      <c r="I49" s="157">
        <v>15.75</v>
      </c>
      <c r="J49" s="160">
        <f t="shared" si="5"/>
        <v>9.9212598425196852</v>
      </c>
      <c r="K49" s="160">
        <v>61.95</v>
      </c>
      <c r="L49" s="163">
        <f t="shared" si="6"/>
        <v>25.74334140435835</v>
      </c>
      <c r="M49" s="163">
        <v>8</v>
      </c>
      <c r="N49" s="163">
        <f t="shared" si="7"/>
        <v>32</v>
      </c>
      <c r="O49" s="163">
        <f t="shared" si="8"/>
        <v>57.743341404358347</v>
      </c>
      <c r="P49" s="157">
        <f t="shared" si="9"/>
        <v>67.664601246878036</v>
      </c>
      <c r="Q49" s="97" t="s">
        <v>826</v>
      </c>
    </row>
    <row r="50" spans="1:17" x14ac:dyDescent="0.25">
      <c r="A50" s="98" t="s">
        <v>421</v>
      </c>
      <c r="B50" s="79" t="s">
        <v>698</v>
      </c>
      <c r="C50" s="79" t="s">
        <v>51</v>
      </c>
      <c r="D50" s="79" t="s">
        <v>68</v>
      </c>
      <c r="E50" s="84" t="s">
        <v>697</v>
      </c>
      <c r="F50" s="84">
        <v>10</v>
      </c>
      <c r="G50" s="84" t="s">
        <v>487</v>
      </c>
      <c r="H50" s="110" t="s">
        <v>37</v>
      </c>
      <c r="I50" s="160">
        <v>12.5</v>
      </c>
      <c r="J50" s="160">
        <f t="shared" si="5"/>
        <v>7.8740157480314963</v>
      </c>
      <c r="K50" s="163">
        <v>62.99</v>
      </c>
      <c r="L50" s="163">
        <f t="shared" si="6"/>
        <v>25.31830449277663</v>
      </c>
      <c r="M50" s="163">
        <v>8.6</v>
      </c>
      <c r="N50" s="163">
        <f t="shared" si="7"/>
        <v>34.4</v>
      </c>
      <c r="O50" s="163">
        <f t="shared" si="8"/>
        <v>59.718304492776625</v>
      </c>
      <c r="P50" s="157">
        <f t="shared" si="9"/>
        <v>67.592320240808121</v>
      </c>
      <c r="Q50" s="97" t="s">
        <v>826</v>
      </c>
    </row>
    <row r="51" spans="1:17" x14ac:dyDescent="0.25">
      <c r="A51" s="98" t="s">
        <v>422</v>
      </c>
      <c r="B51" s="181" t="s">
        <v>461</v>
      </c>
      <c r="C51" s="181" t="s">
        <v>47</v>
      </c>
      <c r="D51" s="181" t="s">
        <v>54</v>
      </c>
      <c r="E51" s="201">
        <v>10</v>
      </c>
      <c r="F51" s="197">
        <v>10</v>
      </c>
      <c r="G51" s="198" t="s">
        <v>454</v>
      </c>
      <c r="H51" s="110" t="s">
        <v>37</v>
      </c>
      <c r="I51" s="160">
        <v>14</v>
      </c>
      <c r="J51" s="160">
        <f t="shared" si="5"/>
        <v>8.8188976377952759</v>
      </c>
      <c r="K51" s="163">
        <v>51.29</v>
      </c>
      <c r="L51" s="163">
        <f t="shared" si="6"/>
        <v>31.093780464028075</v>
      </c>
      <c r="M51" s="82">
        <v>6.9</v>
      </c>
      <c r="N51" s="163">
        <f t="shared" si="7"/>
        <v>27.6</v>
      </c>
      <c r="O51" s="163">
        <f t="shared" si="8"/>
        <v>58.69378046402808</v>
      </c>
      <c r="P51" s="157">
        <f t="shared" si="9"/>
        <v>67.512678101823354</v>
      </c>
      <c r="Q51" s="97" t="s">
        <v>826</v>
      </c>
    </row>
    <row r="52" spans="1:17" x14ac:dyDescent="0.25">
      <c r="A52" s="98" t="s">
        <v>423</v>
      </c>
      <c r="B52" s="79" t="s">
        <v>714</v>
      </c>
      <c r="C52" s="79" t="s">
        <v>53</v>
      </c>
      <c r="D52" s="79" t="s">
        <v>64</v>
      </c>
      <c r="E52" s="95">
        <v>9</v>
      </c>
      <c r="F52" s="95">
        <v>9</v>
      </c>
      <c r="G52" s="84" t="s">
        <v>548</v>
      </c>
      <c r="H52" s="110" t="s">
        <v>37</v>
      </c>
      <c r="I52" s="160">
        <v>24.75</v>
      </c>
      <c r="J52" s="160">
        <f t="shared" si="5"/>
        <v>15.590551181102363</v>
      </c>
      <c r="K52" s="163">
        <v>50.07</v>
      </c>
      <c r="L52" s="163">
        <f t="shared" si="6"/>
        <v>31.851408028759735</v>
      </c>
      <c r="M52" s="160">
        <v>5</v>
      </c>
      <c r="N52" s="163">
        <f t="shared" si="7"/>
        <v>20</v>
      </c>
      <c r="O52" s="163">
        <f t="shared" si="8"/>
        <v>51.851408028759735</v>
      </c>
      <c r="P52" s="157">
        <f t="shared" si="9"/>
        <v>67.441959209862091</v>
      </c>
      <c r="Q52" s="97" t="s">
        <v>828</v>
      </c>
    </row>
    <row r="53" spans="1:17" x14ac:dyDescent="0.25">
      <c r="A53" s="98" t="s">
        <v>424</v>
      </c>
      <c r="B53" s="80" t="s">
        <v>287</v>
      </c>
      <c r="C53" s="80" t="s">
        <v>122</v>
      </c>
      <c r="D53" s="80" t="s">
        <v>45</v>
      </c>
      <c r="E53" s="84" t="s">
        <v>276</v>
      </c>
      <c r="F53" s="84">
        <v>9</v>
      </c>
      <c r="G53" s="84" t="s">
        <v>286</v>
      </c>
      <c r="H53" s="110" t="s">
        <v>37</v>
      </c>
      <c r="I53" s="160">
        <v>15.5</v>
      </c>
      <c r="J53" s="160">
        <f t="shared" si="5"/>
        <v>9.7637795275590555</v>
      </c>
      <c r="K53" s="163">
        <v>58.28</v>
      </c>
      <c r="L53" s="163">
        <f t="shared" si="6"/>
        <v>27.364447494852435</v>
      </c>
      <c r="M53" s="79">
        <v>7.5</v>
      </c>
      <c r="N53" s="163">
        <f t="shared" si="7"/>
        <v>30</v>
      </c>
      <c r="O53" s="163">
        <f t="shared" si="8"/>
        <v>57.364447494852435</v>
      </c>
      <c r="P53" s="157">
        <f t="shared" si="9"/>
        <v>67.128227022411494</v>
      </c>
      <c r="Q53" s="97" t="s">
        <v>828</v>
      </c>
    </row>
    <row r="54" spans="1:17" x14ac:dyDescent="0.25">
      <c r="A54" s="98" t="s">
        <v>425</v>
      </c>
      <c r="B54" s="196" t="s">
        <v>463</v>
      </c>
      <c r="C54" s="196" t="s">
        <v>74</v>
      </c>
      <c r="D54" s="196" t="s">
        <v>76</v>
      </c>
      <c r="E54" s="197">
        <v>11</v>
      </c>
      <c r="F54" s="197">
        <v>11</v>
      </c>
      <c r="G54" s="198" t="s">
        <v>454</v>
      </c>
      <c r="H54" s="110" t="s">
        <v>37</v>
      </c>
      <c r="I54" s="160">
        <v>17.25</v>
      </c>
      <c r="J54" s="160">
        <f t="shared" si="5"/>
        <v>10.866141732283465</v>
      </c>
      <c r="K54" s="163">
        <v>57</v>
      </c>
      <c r="L54" s="163">
        <f t="shared" si="6"/>
        <v>27.978947368421053</v>
      </c>
      <c r="M54" s="79">
        <v>7</v>
      </c>
      <c r="N54" s="163">
        <f t="shared" si="7"/>
        <v>28</v>
      </c>
      <c r="O54" s="163">
        <f t="shared" si="8"/>
        <v>55.978947368421053</v>
      </c>
      <c r="P54" s="157">
        <f t="shared" si="9"/>
        <v>66.845089100704513</v>
      </c>
      <c r="Q54" s="97" t="s">
        <v>828</v>
      </c>
    </row>
    <row r="55" spans="1:17" x14ac:dyDescent="0.25">
      <c r="A55" s="98" t="s">
        <v>426</v>
      </c>
      <c r="B55" s="180" t="s">
        <v>765</v>
      </c>
      <c r="C55" s="178" t="s">
        <v>766</v>
      </c>
      <c r="D55" s="178" t="s">
        <v>135</v>
      </c>
      <c r="E55" s="181">
        <v>11</v>
      </c>
      <c r="F55" s="181">
        <v>11</v>
      </c>
      <c r="G55" s="178" t="s">
        <v>515</v>
      </c>
      <c r="H55" s="110" t="s">
        <v>37</v>
      </c>
      <c r="I55" s="160">
        <v>26.75</v>
      </c>
      <c r="J55" s="160">
        <f t="shared" si="5"/>
        <v>16.8503937007874</v>
      </c>
      <c r="K55" s="163">
        <v>51.38</v>
      </c>
      <c r="L55" s="163">
        <f t="shared" si="6"/>
        <v>31.039314908524716</v>
      </c>
      <c r="M55" s="163">
        <v>4.5</v>
      </c>
      <c r="N55" s="163">
        <f t="shared" si="7"/>
        <v>18</v>
      </c>
      <c r="O55" s="163">
        <f t="shared" si="8"/>
        <v>49.039314908524716</v>
      </c>
      <c r="P55" s="157">
        <f t="shared" si="9"/>
        <v>65.889708609312123</v>
      </c>
      <c r="Q55" s="97" t="s">
        <v>828</v>
      </c>
    </row>
    <row r="56" spans="1:17" x14ac:dyDescent="0.25">
      <c r="A56" s="98" t="s">
        <v>427</v>
      </c>
      <c r="B56" s="80" t="s">
        <v>736</v>
      </c>
      <c r="C56" s="80" t="s">
        <v>66</v>
      </c>
      <c r="D56" s="80" t="s">
        <v>737</v>
      </c>
      <c r="E56" s="80">
        <v>11</v>
      </c>
      <c r="F56" s="80">
        <v>11</v>
      </c>
      <c r="G56" s="84" t="s">
        <v>620</v>
      </c>
      <c r="H56" s="110" t="s">
        <v>37</v>
      </c>
      <c r="I56" s="160">
        <v>20.25</v>
      </c>
      <c r="J56" s="160">
        <f t="shared" si="5"/>
        <v>12.755905511811024</v>
      </c>
      <c r="K56" s="163">
        <v>55.76</v>
      </c>
      <c r="L56" s="163">
        <f t="shared" si="6"/>
        <v>28.601147776183645</v>
      </c>
      <c r="M56" s="163">
        <v>6</v>
      </c>
      <c r="N56" s="163">
        <f t="shared" si="7"/>
        <v>24</v>
      </c>
      <c r="O56" s="163">
        <f t="shared" si="8"/>
        <v>52.601147776183645</v>
      </c>
      <c r="P56" s="157">
        <f t="shared" si="9"/>
        <v>65.357053287994674</v>
      </c>
      <c r="Q56" s="97" t="s">
        <v>828</v>
      </c>
    </row>
    <row r="57" spans="1:17" x14ac:dyDescent="0.25">
      <c r="A57" s="98" t="s">
        <v>428</v>
      </c>
      <c r="B57" s="84" t="s">
        <v>192</v>
      </c>
      <c r="C57" s="84" t="s">
        <v>131</v>
      </c>
      <c r="D57" s="84" t="s">
        <v>43</v>
      </c>
      <c r="E57" s="80" t="s">
        <v>191</v>
      </c>
      <c r="F57" s="80">
        <v>10</v>
      </c>
      <c r="G57" s="80" t="s">
        <v>160</v>
      </c>
      <c r="H57" s="110" t="s">
        <v>37</v>
      </c>
      <c r="I57" s="160">
        <v>21.5</v>
      </c>
      <c r="J57" s="160">
        <f t="shared" si="5"/>
        <v>13.543307086614174</v>
      </c>
      <c r="K57" s="163">
        <v>60.06</v>
      </c>
      <c r="L57" s="163">
        <f t="shared" si="6"/>
        <v>26.553446553446552</v>
      </c>
      <c r="M57" s="202">
        <v>6.3</v>
      </c>
      <c r="N57" s="163">
        <f t="shared" si="7"/>
        <v>25.2</v>
      </c>
      <c r="O57" s="163">
        <f t="shared" si="8"/>
        <v>51.753446553446551</v>
      </c>
      <c r="P57" s="157">
        <f t="shared" si="9"/>
        <v>65.296753640060729</v>
      </c>
      <c r="Q57" s="97" t="s">
        <v>828</v>
      </c>
    </row>
    <row r="58" spans="1:17" x14ac:dyDescent="0.25">
      <c r="A58" s="98" t="s">
        <v>429</v>
      </c>
      <c r="B58" s="80" t="s">
        <v>316</v>
      </c>
      <c r="C58" s="80" t="s">
        <v>132</v>
      </c>
      <c r="D58" s="80" t="s">
        <v>63</v>
      </c>
      <c r="E58" s="80">
        <v>11</v>
      </c>
      <c r="F58" s="80">
        <v>11</v>
      </c>
      <c r="G58" s="84" t="s">
        <v>309</v>
      </c>
      <c r="H58" s="110" t="s">
        <v>37</v>
      </c>
      <c r="I58" s="160">
        <v>19.25</v>
      </c>
      <c r="J58" s="160">
        <f t="shared" si="5"/>
        <v>12.125984251968504</v>
      </c>
      <c r="K58" s="163">
        <v>50.51</v>
      </c>
      <c r="L58" s="163">
        <f t="shared" si="6"/>
        <v>31.573945753316174</v>
      </c>
      <c r="M58" s="79">
        <v>5.3</v>
      </c>
      <c r="N58" s="163">
        <f t="shared" si="7"/>
        <v>21.2</v>
      </c>
      <c r="O58" s="163">
        <f t="shared" si="8"/>
        <v>52.77394575331617</v>
      </c>
      <c r="P58" s="157">
        <f t="shared" si="9"/>
        <v>64.899930005284673</v>
      </c>
      <c r="Q58" s="97" t="s">
        <v>828</v>
      </c>
    </row>
    <row r="59" spans="1:17" x14ac:dyDescent="0.25">
      <c r="A59" s="98" t="s">
        <v>430</v>
      </c>
      <c r="B59" s="80" t="s">
        <v>223</v>
      </c>
      <c r="C59" s="80" t="s">
        <v>243</v>
      </c>
      <c r="D59" s="80" t="s">
        <v>77</v>
      </c>
      <c r="E59" s="84">
        <v>9</v>
      </c>
      <c r="F59" s="84">
        <v>9</v>
      </c>
      <c r="G59" s="84" t="s">
        <v>211</v>
      </c>
      <c r="H59" s="110" t="s">
        <v>37</v>
      </c>
      <c r="I59" s="160">
        <v>26.25</v>
      </c>
      <c r="J59" s="160">
        <f t="shared" si="5"/>
        <v>16.535433070866141</v>
      </c>
      <c r="K59" s="163">
        <v>62.57</v>
      </c>
      <c r="L59" s="163">
        <f t="shared" si="6"/>
        <v>25.488253156464758</v>
      </c>
      <c r="M59" s="202">
        <v>5.6</v>
      </c>
      <c r="N59" s="163">
        <f t="shared" si="7"/>
        <v>22.4</v>
      </c>
      <c r="O59" s="163">
        <f t="shared" si="8"/>
        <v>47.888253156464756</v>
      </c>
      <c r="P59" s="157">
        <f t="shared" si="9"/>
        <v>64.423686227330904</v>
      </c>
      <c r="Q59" s="97" t="s">
        <v>828</v>
      </c>
    </row>
    <row r="60" spans="1:17" x14ac:dyDescent="0.25">
      <c r="A60" s="98" t="s">
        <v>431</v>
      </c>
      <c r="B60" s="84" t="s">
        <v>185</v>
      </c>
      <c r="C60" s="84" t="s">
        <v>186</v>
      </c>
      <c r="D60" s="84" t="s">
        <v>42</v>
      </c>
      <c r="E60" s="113">
        <v>9</v>
      </c>
      <c r="F60" s="113">
        <v>9</v>
      </c>
      <c r="G60" s="80" t="s">
        <v>160</v>
      </c>
      <c r="H60" s="110" t="s">
        <v>37</v>
      </c>
      <c r="I60" s="157">
        <v>16.75</v>
      </c>
      <c r="J60" s="160">
        <f t="shared" si="5"/>
        <v>10.551181102362206</v>
      </c>
      <c r="K60" s="157">
        <v>56.67</v>
      </c>
      <c r="L60" s="163">
        <f t="shared" si="6"/>
        <v>28.141874007411328</v>
      </c>
      <c r="M60" s="79">
        <v>6.4</v>
      </c>
      <c r="N60" s="163">
        <f t="shared" si="7"/>
        <v>25.6</v>
      </c>
      <c r="O60" s="163">
        <f t="shared" si="8"/>
        <v>53.741874007411326</v>
      </c>
      <c r="P60" s="157">
        <f t="shared" si="9"/>
        <v>64.293055109773533</v>
      </c>
      <c r="Q60" s="97" t="s">
        <v>828</v>
      </c>
    </row>
    <row r="61" spans="1:17" x14ac:dyDescent="0.25">
      <c r="A61" s="98" t="s">
        <v>432</v>
      </c>
      <c r="B61" s="79" t="s">
        <v>754</v>
      </c>
      <c r="C61" s="82" t="s">
        <v>40</v>
      </c>
      <c r="D61" s="83" t="s">
        <v>41</v>
      </c>
      <c r="E61" s="203">
        <v>9</v>
      </c>
      <c r="F61" s="203">
        <v>9</v>
      </c>
      <c r="G61" s="80" t="s">
        <v>299</v>
      </c>
      <c r="H61" s="110" t="s">
        <v>37</v>
      </c>
      <c r="I61" s="160">
        <v>10.25</v>
      </c>
      <c r="J61" s="160">
        <f t="shared" si="5"/>
        <v>6.4566929133858268</v>
      </c>
      <c r="K61" s="163">
        <v>53.64</v>
      </c>
      <c r="L61" s="163">
        <f t="shared" si="6"/>
        <v>29.731543624161073</v>
      </c>
      <c r="M61" s="163">
        <v>7</v>
      </c>
      <c r="N61" s="163">
        <f t="shared" si="7"/>
        <v>28</v>
      </c>
      <c r="O61" s="163">
        <f t="shared" si="8"/>
        <v>57.731543624161077</v>
      </c>
      <c r="P61" s="157">
        <f t="shared" si="9"/>
        <v>64.188236537546899</v>
      </c>
      <c r="Q61" s="97" t="s">
        <v>828</v>
      </c>
    </row>
    <row r="62" spans="1:17" x14ac:dyDescent="0.25">
      <c r="A62" s="98" t="s">
        <v>433</v>
      </c>
      <c r="B62" s="109" t="s">
        <v>723</v>
      </c>
      <c r="C62" s="109" t="s">
        <v>46</v>
      </c>
      <c r="D62" s="109" t="s">
        <v>41</v>
      </c>
      <c r="E62" s="204" t="s">
        <v>722</v>
      </c>
      <c r="F62" s="203">
        <v>9</v>
      </c>
      <c r="G62" s="97" t="s">
        <v>482</v>
      </c>
      <c r="H62" s="110" t="s">
        <v>37</v>
      </c>
      <c r="I62" s="157">
        <v>11.25</v>
      </c>
      <c r="J62" s="160">
        <f t="shared" si="5"/>
        <v>7.0866141732283463</v>
      </c>
      <c r="K62" s="163">
        <v>61.54</v>
      </c>
      <c r="L62" s="163">
        <f t="shared" si="6"/>
        <v>25.914852128696783</v>
      </c>
      <c r="M62" s="163">
        <v>7.5</v>
      </c>
      <c r="N62" s="163">
        <f t="shared" si="7"/>
        <v>30</v>
      </c>
      <c r="O62" s="163">
        <f t="shared" si="8"/>
        <v>55.914852128696779</v>
      </c>
      <c r="P62" s="157">
        <f t="shared" si="9"/>
        <v>63.001466301925127</v>
      </c>
      <c r="Q62" s="97" t="s">
        <v>828</v>
      </c>
    </row>
    <row r="63" spans="1:17" x14ac:dyDescent="0.25">
      <c r="A63" s="98" t="s">
        <v>434</v>
      </c>
      <c r="B63" s="205" t="s">
        <v>758</v>
      </c>
      <c r="C63" s="178" t="s">
        <v>759</v>
      </c>
      <c r="D63" s="178" t="s">
        <v>760</v>
      </c>
      <c r="E63" s="206">
        <v>11</v>
      </c>
      <c r="F63" s="206">
        <v>11</v>
      </c>
      <c r="G63" s="178" t="s">
        <v>515</v>
      </c>
      <c r="H63" s="110" t="s">
        <v>37</v>
      </c>
      <c r="I63" s="160">
        <v>13.75</v>
      </c>
      <c r="J63" s="160">
        <f t="shared" si="5"/>
        <v>8.6614173228346463</v>
      </c>
      <c r="K63" s="163">
        <v>53.38</v>
      </c>
      <c r="L63" s="163">
        <f t="shared" si="6"/>
        <v>29.876358186586735</v>
      </c>
      <c r="M63" s="163">
        <v>6</v>
      </c>
      <c r="N63" s="163">
        <f t="shared" si="7"/>
        <v>24</v>
      </c>
      <c r="O63" s="163">
        <f t="shared" si="8"/>
        <v>53.876358186586735</v>
      </c>
      <c r="P63" s="157">
        <f t="shared" si="9"/>
        <v>62.53777550942138</v>
      </c>
      <c r="Q63" s="97" t="s">
        <v>828</v>
      </c>
    </row>
    <row r="64" spans="1:17" x14ac:dyDescent="0.25">
      <c r="A64" s="98" t="s">
        <v>435</v>
      </c>
      <c r="B64" s="196" t="s">
        <v>458</v>
      </c>
      <c r="C64" s="196" t="s">
        <v>35</v>
      </c>
      <c r="D64" s="196" t="s">
        <v>72</v>
      </c>
      <c r="E64" s="207">
        <v>9</v>
      </c>
      <c r="F64" s="207">
        <v>9</v>
      </c>
      <c r="G64" s="198" t="s">
        <v>454</v>
      </c>
      <c r="H64" s="110" t="s">
        <v>37</v>
      </c>
      <c r="I64" s="160">
        <v>10.25</v>
      </c>
      <c r="J64" s="160">
        <f t="shared" si="5"/>
        <v>6.4566929133858268</v>
      </c>
      <c r="K64" s="160">
        <v>48.99</v>
      </c>
      <c r="L64" s="163">
        <f t="shared" si="6"/>
        <v>32.553582363747701</v>
      </c>
      <c r="M64" s="79">
        <v>5.8</v>
      </c>
      <c r="N64" s="163">
        <f t="shared" si="7"/>
        <v>23.2</v>
      </c>
      <c r="O64" s="163">
        <f t="shared" si="8"/>
        <v>55.753582363747697</v>
      </c>
      <c r="P64" s="157">
        <f t="shared" si="9"/>
        <v>62.210275277133526</v>
      </c>
      <c r="Q64" s="97" t="s">
        <v>828</v>
      </c>
    </row>
    <row r="65" spans="1:17" x14ac:dyDescent="0.25">
      <c r="A65" s="98" t="s">
        <v>436</v>
      </c>
      <c r="B65" s="79" t="s">
        <v>744</v>
      </c>
      <c r="C65" s="79" t="s">
        <v>130</v>
      </c>
      <c r="D65" s="79" t="s">
        <v>743</v>
      </c>
      <c r="E65" s="113">
        <v>9</v>
      </c>
      <c r="F65" s="113">
        <v>9</v>
      </c>
      <c r="G65" s="80" t="s">
        <v>497</v>
      </c>
      <c r="H65" s="110" t="s">
        <v>37</v>
      </c>
      <c r="I65" s="157">
        <v>8.5</v>
      </c>
      <c r="J65" s="160">
        <f t="shared" si="5"/>
        <v>5.3543307086614176</v>
      </c>
      <c r="K65" s="157">
        <v>52.27</v>
      </c>
      <c r="L65" s="163">
        <f t="shared" si="6"/>
        <v>30.510809259613541</v>
      </c>
      <c r="M65" s="163">
        <v>6.5</v>
      </c>
      <c r="N65" s="163">
        <f t="shared" si="7"/>
        <v>26</v>
      </c>
      <c r="O65" s="163">
        <f t="shared" si="8"/>
        <v>56.510809259613538</v>
      </c>
      <c r="P65" s="157">
        <f t="shared" si="9"/>
        <v>61.865139968274953</v>
      </c>
      <c r="Q65" s="97" t="s">
        <v>828</v>
      </c>
    </row>
    <row r="66" spans="1:17" x14ac:dyDescent="0.25">
      <c r="A66" s="98" t="s">
        <v>437</v>
      </c>
      <c r="B66" s="180" t="s">
        <v>769</v>
      </c>
      <c r="C66" s="178" t="s">
        <v>177</v>
      </c>
      <c r="D66" s="178" t="s">
        <v>42</v>
      </c>
      <c r="E66" s="181">
        <v>9</v>
      </c>
      <c r="F66" s="181">
        <v>9</v>
      </c>
      <c r="G66" s="178" t="s">
        <v>515</v>
      </c>
      <c r="H66" s="110" t="s">
        <v>37</v>
      </c>
      <c r="I66" s="160">
        <v>16</v>
      </c>
      <c r="J66" s="160">
        <f t="shared" si="5"/>
        <v>10.078740157480315</v>
      </c>
      <c r="K66" s="160">
        <v>57.74</v>
      </c>
      <c r="L66" s="163">
        <f t="shared" si="6"/>
        <v>27.620367163145133</v>
      </c>
      <c r="M66" s="163">
        <v>6</v>
      </c>
      <c r="N66" s="163">
        <f t="shared" si="7"/>
        <v>24</v>
      </c>
      <c r="O66" s="163">
        <f t="shared" si="8"/>
        <v>51.620367163145133</v>
      </c>
      <c r="P66" s="157">
        <f t="shared" si="9"/>
        <v>61.699107320625444</v>
      </c>
      <c r="Q66" s="97" t="s">
        <v>828</v>
      </c>
    </row>
    <row r="67" spans="1:17" x14ac:dyDescent="0.25">
      <c r="A67" s="98" t="s">
        <v>633</v>
      </c>
      <c r="B67" s="79" t="s">
        <v>745</v>
      </c>
      <c r="C67" s="79" t="s">
        <v>130</v>
      </c>
      <c r="D67" s="79" t="s">
        <v>41</v>
      </c>
      <c r="E67" s="80">
        <v>9</v>
      </c>
      <c r="F67" s="80">
        <v>9</v>
      </c>
      <c r="G67" s="80" t="s">
        <v>497</v>
      </c>
      <c r="H67" s="110" t="s">
        <v>37</v>
      </c>
      <c r="I67" s="160">
        <v>15</v>
      </c>
      <c r="J67" s="160">
        <f t="shared" si="5"/>
        <v>9.4488188976377945</v>
      </c>
      <c r="K67" s="163">
        <v>56.99</v>
      </c>
      <c r="L67" s="163">
        <f t="shared" si="6"/>
        <v>27.983856816985433</v>
      </c>
      <c r="M67" s="163">
        <v>6</v>
      </c>
      <c r="N67" s="163">
        <f t="shared" si="7"/>
        <v>24</v>
      </c>
      <c r="O67" s="163">
        <f t="shared" si="8"/>
        <v>51.983856816985437</v>
      </c>
      <c r="P67" s="157">
        <f t="shared" si="9"/>
        <v>61.43267571462323</v>
      </c>
      <c r="Q67" s="97" t="s">
        <v>828</v>
      </c>
    </row>
    <row r="68" spans="1:17" x14ac:dyDescent="0.25">
      <c r="A68" s="98" t="s">
        <v>634</v>
      </c>
      <c r="B68" s="180" t="s">
        <v>763</v>
      </c>
      <c r="C68" s="178" t="s">
        <v>764</v>
      </c>
      <c r="D68" s="178" t="s">
        <v>68</v>
      </c>
      <c r="E68" s="181">
        <v>11</v>
      </c>
      <c r="F68" s="181">
        <v>11</v>
      </c>
      <c r="G68" s="178" t="s">
        <v>515</v>
      </c>
      <c r="H68" s="110" t="s">
        <v>37</v>
      </c>
      <c r="I68" s="160">
        <v>12</v>
      </c>
      <c r="J68" s="160">
        <f t="shared" si="5"/>
        <v>7.5590551181102361</v>
      </c>
      <c r="K68" s="160">
        <v>63.73</v>
      </c>
      <c r="L68" s="163">
        <f t="shared" si="6"/>
        <v>25.02432135571944</v>
      </c>
      <c r="M68" s="163">
        <v>7</v>
      </c>
      <c r="N68" s="163">
        <f t="shared" si="7"/>
        <v>28</v>
      </c>
      <c r="O68" s="163">
        <f t="shared" si="8"/>
        <v>53.024321355719437</v>
      </c>
      <c r="P68" s="157">
        <f t="shared" si="9"/>
        <v>60.583376473829674</v>
      </c>
      <c r="Q68" s="97" t="s">
        <v>828</v>
      </c>
    </row>
    <row r="69" spans="1:17" x14ac:dyDescent="0.25">
      <c r="A69" s="98" t="s">
        <v>635</v>
      </c>
      <c r="B69" s="82" t="s">
        <v>717</v>
      </c>
      <c r="C69" s="82" t="s">
        <v>179</v>
      </c>
      <c r="D69" s="82" t="s">
        <v>718</v>
      </c>
      <c r="E69" s="84">
        <v>9</v>
      </c>
      <c r="F69" s="84">
        <v>9</v>
      </c>
      <c r="G69" s="82" t="s">
        <v>479</v>
      </c>
      <c r="H69" s="110" t="s">
        <v>37</v>
      </c>
      <c r="I69" s="160">
        <v>13.5</v>
      </c>
      <c r="J69" s="160">
        <f t="shared" si="5"/>
        <v>8.5039370078740166</v>
      </c>
      <c r="K69" s="163">
        <v>57.73</v>
      </c>
      <c r="L69" s="163">
        <f t="shared" si="6"/>
        <v>27.625151567642476</v>
      </c>
      <c r="M69" s="160">
        <v>6</v>
      </c>
      <c r="N69" s="163">
        <f t="shared" si="7"/>
        <v>24</v>
      </c>
      <c r="O69" s="163">
        <f t="shared" si="8"/>
        <v>51.625151567642476</v>
      </c>
      <c r="P69" s="157">
        <f t="shared" si="9"/>
        <v>60.129088575516491</v>
      </c>
      <c r="Q69" s="97" t="s">
        <v>828</v>
      </c>
    </row>
    <row r="70" spans="1:17" x14ac:dyDescent="0.25">
      <c r="A70" s="98" t="s">
        <v>636</v>
      </c>
      <c r="B70" s="84" t="s">
        <v>222</v>
      </c>
      <c r="C70" s="84" t="s">
        <v>47</v>
      </c>
      <c r="D70" s="84" t="s">
        <v>64</v>
      </c>
      <c r="E70" s="80">
        <v>11</v>
      </c>
      <c r="F70" s="80">
        <v>11</v>
      </c>
      <c r="G70" s="84" t="s">
        <v>336</v>
      </c>
      <c r="H70" s="110" t="s">
        <v>37</v>
      </c>
      <c r="I70" s="160">
        <v>17.5</v>
      </c>
      <c r="J70" s="160">
        <f t="shared" si="5"/>
        <v>11.023622047244094</v>
      </c>
      <c r="K70" s="160">
        <v>58.56</v>
      </c>
      <c r="L70" s="163">
        <f t="shared" si="6"/>
        <v>27.233606557377048</v>
      </c>
      <c r="M70" s="79">
        <v>5.4</v>
      </c>
      <c r="N70" s="163">
        <f t="shared" si="7"/>
        <v>21.6</v>
      </c>
      <c r="O70" s="163">
        <f t="shared" si="8"/>
        <v>48.833606557377053</v>
      </c>
      <c r="P70" s="157">
        <f t="shared" si="9"/>
        <v>59.857228604621149</v>
      </c>
      <c r="Q70" s="97" t="s">
        <v>828</v>
      </c>
    </row>
    <row r="71" spans="1:17" x14ac:dyDescent="0.25">
      <c r="A71" s="98" t="s">
        <v>637</v>
      </c>
      <c r="B71" s="83" t="s">
        <v>746</v>
      </c>
      <c r="C71" s="83" t="s">
        <v>52</v>
      </c>
      <c r="D71" s="83" t="s">
        <v>42</v>
      </c>
      <c r="E71" s="84" t="s">
        <v>733</v>
      </c>
      <c r="F71" s="84">
        <v>9</v>
      </c>
      <c r="G71" s="84" t="s">
        <v>493</v>
      </c>
      <c r="H71" s="110" t="s">
        <v>37</v>
      </c>
      <c r="I71" s="160">
        <v>6.75</v>
      </c>
      <c r="J71" s="160">
        <f t="shared" si="5"/>
        <v>4.2519685039370083</v>
      </c>
      <c r="K71" s="163">
        <v>47.49</v>
      </c>
      <c r="L71" s="163">
        <f t="shared" si="6"/>
        <v>33.581806696146558</v>
      </c>
      <c r="M71" s="163">
        <v>5.5</v>
      </c>
      <c r="N71" s="163">
        <f t="shared" si="7"/>
        <v>22</v>
      </c>
      <c r="O71" s="163">
        <f t="shared" si="8"/>
        <v>55.581806696146558</v>
      </c>
      <c r="P71" s="157">
        <f t="shared" si="9"/>
        <v>59.833775200083565</v>
      </c>
      <c r="Q71" s="97" t="s">
        <v>828</v>
      </c>
    </row>
    <row r="72" spans="1:17" x14ac:dyDescent="0.25">
      <c r="A72" s="98" t="s">
        <v>638</v>
      </c>
      <c r="B72" s="80" t="s">
        <v>315</v>
      </c>
      <c r="C72" s="80" t="s">
        <v>70</v>
      </c>
      <c r="D72" s="80" t="s">
        <v>42</v>
      </c>
      <c r="E72" s="80">
        <v>11</v>
      </c>
      <c r="F72" s="80">
        <v>11</v>
      </c>
      <c r="G72" s="84" t="s">
        <v>309</v>
      </c>
      <c r="H72" s="110" t="s">
        <v>37</v>
      </c>
      <c r="I72" s="160">
        <v>23.5</v>
      </c>
      <c r="J72" s="160">
        <f t="shared" si="5"/>
        <v>14.803149606299213</v>
      </c>
      <c r="K72" s="163">
        <v>61.95</v>
      </c>
      <c r="L72" s="163">
        <f t="shared" si="6"/>
        <v>25.74334140435835</v>
      </c>
      <c r="M72" s="79">
        <v>4.8</v>
      </c>
      <c r="N72" s="163">
        <f t="shared" si="7"/>
        <v>19.2</v>
      </c>
      <c r="O72" s="163">
        <f t="shared" si="8"/>
        <v>44.94334140435835</v>
      </c>
      <c r="P72" s="157">
        <f t="shared" si="9"/>
        <v>59.746491010657564</v>
      </c>
      <c r="Q72" s="97" t="s">
        <v>828</v>
      </c>
    </row>
    <row r="73" spans="1:17" x14ac:dyDescent="0.25">
      <c r="A73" s="98" t="s">
        <v>639</v>
      </c>
      <c r="B73" s="80" t="s">
        <v>242</v>
      </c>
      <c r="C73" s="80" t="s">
        <v>193</v>
      </c>
      <c r="D73" s="80" t="s">
        <v>45</v>
      </c>
      <c r="E73" s="84">
        <v>9</v>
      </c>
      <c r="F73" s="84">
        <v>9</v>
      </c>
      <c r="G73" s="84" t="s">
        <v>211</v>
      </c>
      <c r="H73" s="110" t="s">
        <v>37</v>
      </c>
      <c r="I73" s="160">
        <v>16.25</v>
      </c>
      <c r="J73" s="160">
        <f t="shared" si="5"/>
        <v>10.236220472440944</v>
      </c>
      <c r="K73" s="163">
        <v>55.6</v>
      </c>
      <c r="L73" s="163">
        <f t="shared" si="6"/>
        <v>28.68345323741007</v>
      </c>
      <c r="M73" s="79">
        <v>5.2</v>
      </c>
      <c r="N73" s="163">
        <f t="shared" si="7"/>
        <v>20.8</v>
      </c>
      <c r="O73" s="163">
        <f t="shared" si="8"/>
        <v>49.483453237410075</v>
      </c>
      <c r="P73" s="157">
        <f t="shared" si="9"/>
        <v>59.719673709851023</v>
      </c>
      <c r="Q73" s="97" t="s">
        <v>828</v>
      </c>
    </row>
    <row r="74" spans="1:17" x14ac:dyDescent="0.25">
      <c r="A74" s="98" t="s">
        <v>640</v>
      </c>
      <c r="B74" s="82" t="s">
        <v>326</v>
      </c>
      <c r="C74" s="83" t="s">
        <v>47</v>
      </c>
      <c r="D74" s="83" t="s">
        <v>327</v>
      </c>
      <c r="E74" s="95">
        <v>9</v>
      </c>
      <c r="F74" s="95">
        <v>9</v>
      </c>
      <c r="G74" s="94" t="s">
        <v>328</v>
      </c>
      <c r="H74" s="110" t="s">
        <v>37</v>
      </c>
      <c r="I74" s="160">
        <v>17.5</v>
      </c>
      <c r="J74" s="160">
        <f t="shared" si="5"/>
        <v>11.023622047244094</v>
      </c>
      <c r="K74" s="163">
        <v>88</v>
      </c>
      <c r="L74" s="163">
        <f t="shared" si="6"/>
        <v>18.122727272727271</v>
      </c>
      <c r="M74" s="159">
        <v>7.5</v>
      </c>
      <c r="N74" s="163">
        <f t="shared" si="7"/>
        <v>30</v>
      </c>
      <c r="O74" s="163">
        <f t="shared" si="8"/>
        <v>48.122727272727275</v>
      </c>
      <c r="P74" s="157">
        <f t="shared" si="9"/>
        <v>59.146349319971371</v>
      </c>
      <c r="Q74" s="97" t="s">
        <v>828</v>
      </c>
    </row>
    <row r="75" spans="1:17" x14ac:dyDescent="0.25">
      <c r="A75" s="98" t="s">
        <v>641</v>
      </c>
      <c r="B75" s="84" t="s">
        <v>380</v>
      </c>
      <c r="C75" s="84" t="s">
        <v>35</v>
      </c>
      <c r="D75" s="80" t="s">
        <v>63</v>
      </c>
      <c r="E75" s="80">
        <v>9</v>
      </c>
      <c r="F75" s="80">
        <v>9</v>
      </c>
      <c r="G75" s="80" t="s">
        <v>360</v>
      </c>
      <c r="H75" s="110" t="s">
        <v>37</v>
      </c>
      <c r="I75" s="160">
        <v>17.5</v>
      </c>
      <c r="J75" s="160">
        <f t="shared" si="5"/>
        <v>11.023622047244094</v>
      </c>
      <c r="K75" s="163">
        <v>59.43</v>
      </c>
      <c r="L75" s="163">
        <f t="shared" si="6"/>
        <v>26.834931852599695</v>
      </c>
      <c r="M75" s="160">
        <v>5</v>
      </c>
      <c r="N75" s="163">
        <f t="shared" si="7"/>
        <v>20</v>
      </c>
      <c r="O75" s="163">
        <f t="shared" si="8"/>
        <v>46.834931852599695</v>
      </c>
      <c r="P75" s="157">
        <f t="shared" si="9"/>
        <v>57.858553899843791</v>
      </c>
      <c r="Q75" s="97" t="s">
        <v>828</v>
      </c>
    </row>
    <row r="76" spans="1:17" x14ac:dyDescent="0.25">
      <c r="A76" s="98" t="s">
        <v>642</v>
      </c>
      <c r="B76" s="79" t="s">
        <v>751</v>
      </c>
      <c r="C76" s="82" t="s">
        <v>156</v>
      </c>
      <c r="D76" s="83" t="s">
        <v>42</v>
      </c>
      <c r="E76" s="83">
        <v>9</v>
      </c>
      <c r="F76" s="83">
        <v>9</v>
      </c>
      <c r="G76" s="80" t="s">
        <v>299</v>
      </c>
      <c r="H76" s="110" t="s">
        <v>37</v>
      </c>
      <c r="I76" s="160">
        <v>13</v>
      </c>
      <c r="J76" s="160">
        <f t="shared" si="5"/>
        <v>8.1889763779527556</v>
      </c>
      <c r="K76" s="163">
        <v>63.87</v>
      </c>
      <c r="L76" s="163">
        <f t="shared" si="6"/>
        <v>24.969469234382338</v>
      </c>
      <c r="M76" s="163">
        <v>6</v>
      </c>
      <c r="N76" s="163">
        <f t="shared" si="7"/>
        <v>24</v>
      </c>
      <c r="O76" s="163">
        <f t="shared" si="8"/>
        <v>48.969469234382338</v>
      </c>
      <c r="P76" s="157">
        <f t="shared" si="9"/>
        <v>57.158445612335093</v>
      </c>
      <c r="Q76" s="97" t="s">
        <v>828</v>
      </c>
    </row>
    <row r="77" spans="1:17" x14ac:dyDescent="0.25">
      <c r="A77" s="98" t="s">
        <v>643</v>
      </c>
      <c r="B77" s="80" t="s">
        <v>291</v>
      </c>
      <c r="C77" s="80" t="s">
        <v>51</v>
      </c>
      <c r="D77" s="80" t="s">
        <v>50</v>
      </c>
      <c r="E77" s="84" t="s">
        <v>289</v>
      </c>
      <c r="F77" s="84">
        <v>9</v>
      </c>
      <c r="G77" s="84" t="s">
        <v>286</v>
      </c>
      <c r="H77" s="110" t="s">
        <v>37</v>
      </c>
      <c r="I77" s="160">
        <v>13.25</v>
      </c>
      <c r="J77" s="160">
        <f t="shared" si="5"/>
        <v>8.3464566929133852</v>
      </c>
      <c r="K77" s="163">
        <v>67.400000000000006</v>
      </c>
      <c r="L77" s="163">
        <f t="shared" si="6"/>
        <v>23.661721068249257</v>
      </c>
      <c r="M77" s="202">
        <v>6.2</v>
      </c>
      <c r="N77" s="163">
        <f t="shared" si="7"/>
        <v>24.8</v>
      </c>
      <c r="O77" s="163">
        <f t="shared" si="8"/>
        <v>48.461721068249261</v>
      </c>
      <c r="P77" s="157">
        <f t="shared" si="9"/>
        <v>56.808177761162646</v>
      </c>
      <c r="Q77" s="97" t="s">
        <v>828</v>
      </c>
    </row>
    <row r="78" spans="1:17" x14ac:dyDescent="0.25">
      <c r="A78" s="98" t="s">
        <v>644</v>
      </c>
      <c r="B78" s="84" t="s">
        <v>359</v>
      </c>
      <c r="C78" s="84" t="s">
        <v>123</v>
      </c>
      <c r="D78" s="84" t="s">
        <v>42</v>
      </c>
      <c r="E78" s="80">
        <v>11</v>
      </c>
      <c r="F78" s="80">
        <v>11</v>
      </c>
      <c r="G78" s="84" t="s">
        <v>336</v>
      </c>
      <c r="H78" s="110" t="s">
        <v>37</v>
      </c>
      <c r="I78" s="160">
        <v>6.75</v>
      </c>
      <c r="J78" s="160">
        <f t="shared" si="5"/>
        <v>4.2519685039370083</v>
      </c>
      <c r="K78" s="163">
        <v>71.62</v>
      </c>
      <c r="L78" s="163">
        <f t="shared" si="6"/>
        <v>22.267523038257469</v>
      </c>
      <c r="M78" s="202">
        <v>7.4</v>
      </c>
      <c r="N78" s="163">
        <f t="shared" si="7"/>
        <v>29.6</v>
      </c>
      <c r="O78" s="163">
        <f t="shared" si="8"/>
        <v>51.867523038257474</v>
      </c>
      <c r="P78" s="157">
        <f t="shared" si="9"/>
        <v>56.119491542194481</v>
      </c>
      <c r="Q78" s="97" t="s">
        <v>828</v>
      </c>
    </row>
    <row r="79" spans="1:17" x14ac:dyDescent="0.25">
      <c r="A79" s="98" t="s">
        <v>645</v>
      </c>
      <c r="B79" s="83" t="s">
        <v>747</v>
      </c>
      <c r="C79" s="83" t="s">
        <v>55</v>
      </c>
      <c r="D79" s="83" t="s">
        <v>748</v>
      </c>
      <c r="E79" s="84" t="s">
        <v>276</v>
      </c>
      <c r="F79" s="84">
        <v>9</v>
      </c>
      <c r="G79" s="84" t="s">
        <v>493</v>
      </c>
      <c r="H79" s="110" t="s">
        <v>37</v>
      </c>
      <c r="I79" s="160">
        <v>10</v>
      </c>
      <c r="J79" s="160">
        <f t="shared" si="5"/>
        <v>6.2992125984251972</v>
      </c>
      <c r="K79" s="163">
        <v>68.42</v>
      </c>
      <c r="L79" s="163">
        <f t="shared" si="6"/>
        <v>23.30897398421514</v>
      </c>
      <c r="M79" s="160">
        <v>6.5</v>
      </c>
      <c r="N79" s="163">
        <f t="shared" si="7"/>
        <v>26</v>
      </c>
      <c r="O79" s="163">
        <f t="shared" si="8"/>
        <v>49.308973984215143</v>
      </c>
      <c r="P79" s="157">
        <f t="shared" si="9"/>
        <v>55.608186582640343</v>
      </c>
      <c r="Q79" s="97" t="s">
        <v>828</v>
      </c>
    </row>
    <row r="80" spans="1:17" x14ac:dyDescent="0.25">
      <c r="A80" s="98" t="s">
        <v>646</v>
      </c>
      <c r="B80" s="80" t="s">
        <v>293</v>
      </c>
      <c r="C80" s="80" t="s">
        <v>118</v>
      </c>
      <c r="D80" s="80" t="s">
        <v>50</v>
      </c>
      <c r="E80" s="84" t="s">
        <v>278</v>
      </c>
      <c r="F80" s="84">
        <v>10</v>
      </c>
      <c r="G80" s="84" t="s">
        <v>286</v>
      </c>
      <c r="H80" s="110" t="s">
        <v>37</v>
      </c>
      <c r="I80" s="160">
        <v>13.5</v>
      </c>
      <c r="J80" s="160">
        <f t="shared" ref="J80:J111" si="10">20*I80/31.75</f>
        <v>8.5039370078740166</v>
      </c>
      <c r="K80" s="163">
        <v>58.15</v>
      </c>
      <c r="L80" s="163">
        <f t="shared" ref="L80:L107" si="11">40*39.87/K80</f>
        <v>27.425623387790196</v>
      </c>
      <c r="M80" s="202">
        <v>4.8</v>
      </c>
      <c r="N80" s="163">
        <f t="shared" ref="N80:N107" si="12">40*M80/10</f>
        <v>19.2</v>
      </c>
      <c r="O80" s="163">
        <f t="shared" ref="O80:O107" si="13">N80+L80</f>
        <v>46.625623387790199</v>
      </c>
      <c r="P80" s="157">
        <f t="shared" ref="P80:P111" si="14">O80+J80</f>
        <v>55.129560395664214</v>
      </c>
      <c r="Q80" s="97" t="s">
        <v>828</v>
      </c>
    </row>
    <row r="81" spans="1:17" x14ac:dyDescent="0.25">
      <c r="A81" s="98" t="s">
        <v>647</v>
      </c>
      <c r="B81" s="80" t="s">
        <v>288</v>
      </c>
      <c r="C81" s="80" t="s">
        <v>136</v>
      </c>
      <c r="D81" s="80" t="s">
        <v>42</v>
      </c>
      <c r="E81" s="84" t="s">
        <v>289</v>
      </c>
      <c r="F81" s="84">
        <v>9</v>
      </c>
      <c r="G81" s="84" t="s">
        <v>286</v>
      </c>
      <c r="H81" s="110" t="s">
        <v>37</v>
      </c>
      <c r="I81" s="160">
        <v>13.25</v>
      </c>
      <c r="J81" s="160">
        <f t="shared" si="10"/>
        <v>8.3464566929133852</v>
      </c>
      <c r="K81" s="163">
        <v>51.59</v>
      </c>
      <c r="L81" s="163">
        <f t="shared" si="11"/>
        <v>30.912967629385538</v>
      </c>
      <c r="M81" s="202">
        <v>3.9</v>
      </c>
      <c r="N81" s="163">
        <f t="shared" si="12"/>
        <v>15.6</v>
      </c>
      <c r="O81" s="163">
        <f t="shared" si="13"/>
        <v>46.512967629385535</v>
      </c>
      <c r="P81" s="157">
        <f t="shared" si="14"/>
        <v>54.859424322298921</v>
      </c>
      <c r="Q81" s="97" t="s">
        <v>828</v>
      </c>
    </row>
    <row r="82" spans="1:17" x14ac:dyDescent="0.25">
      <c r="A82" s="98" t="s">
        <v>648</v>
      </c>
      <c r="B82" s="181" t="s">
        <v>506</v>
      </c>
      <c r="C82" s="181" t="s">
        <v>35</v>
      </c>
      <c r="D82" s="181" t="s">
        <v>42</v>
      </c>
      <c r="E82" s="181">
        <v>11</v>
      </c>
      <c r="F82" s="181">
        <v>11</v>
      </c>
      <c r="G82" s="195" t="s">
        <v>500</v>
      </c>
      <c r="H82" s="110" t="s">
        <v>37</v>
      </c>
      <c r="I82" s="157">
        <v>10.5</v>
      </c>
      <c r="J82" s="160">
        <f t="shared" si="10"/>
        <v>6.6141732283464565</v>
      </c>
      <c r="K82" s="157">
        <v>56.7</v>
      </c>
      <c r="L82" s="163">
        <f t="shared" si="11"/>
        <v>28.126984126984127</v>
      </c>
      <c r="M82" s="163">
        <v>5</v>
      </c>
      <c r="N82" s="163">
        <f t="shared" si="12"/>
        <v>20</v>
      </c>
      <c r="O82" s="163">
        <f t="shared" si="13"/>
        <v>48.126984126984127</v>
      </c>
      <c r="P82" s="157">
        <f t="shared" si="14"/>
        <v>54.741157355330586</v>
      </c>
      <c r="Q82" s="97" t="s">
        <v>828</v>
      </c>
    </row>
    <row r="83" spans="1:17" x14ac:dyDescent="0.25">
      <c r="A83" s="98" t="s">
        <v>649</v>
      </c>
      <c r="B83" s="80" t="s">
        <v>729</v>
      </c>
      <c r="C83" s="80" t="s">
        <v>40</v>
      </c>
      <c r="D83" s="80" t="s">
        <v>593</v>
      </c>
      <c r="E83" s="84" t="s">
        <v>707</v>
      </c>
      <c r="F83" s="84">
        <v>10</v>
      </c>
      <c r="G83" s="84" t="s">
        <v>493</v>
      </c>
      <c r="H83" s="110" t="s">
        <v>37</v>
      </c>
      <c r="I83" s="160">
        <v>9.75</v>
      </c>
      <c r="J83" s="160">
        <f t="shared" si="10"/>
        <v>6.1417322834645667</v>
      </c>
      <c r="K83" s="163">
        <v>58.41</v>
      </c>
      <c r="L83" s="163">
        <f t="shared" si="11"/>
        <v>27.303543913713405</v>
      </c>
      <c r="M83" s="163">
        <v>5</v>
      </c>
      <c r="N83" s="163">
        <f t="shared" si="12"/>
        <v>20</v>
      </c>
      <c r="O83" s="163">
        <f t="shared" si="13"/>
        <v>47.303543913713405</v>
      </c>
      <c r="P83" s="157">
        <f t="shared" si="14"/>
        <v>53.445276197177975</v>
      </c>
      <c r="Q83" s="97" t="s">
        <v>828</v>
      </c>
    </row>
    <row r="84" spans="1:17" x14ac:dyDescent="0.25">
      <c r="A84" s="98" t="s">
        <v>650</v>
      </c>
      <c r="B84" s="208" t="s">
        <v>757</v>
      </c>
      <c r="C84" s="181" t="s">
        <v>134</v>
      </c>
      <c r="D84" s="181" t="s">
        <v>54</v>
      </c>
      <c r="E84" s="181">
        <v>10</v>
      </c>
      <c r="F84" s="181">
        <v>10</v>
      </c>
      <c r="G84" s="195" t="s">
        <v>500</v>
      </c>
      <c r="H84" s="110" t="s">
        <v>37</v>
      </c>
      <c r="I84" s="160">
        <v>12.25</v>
      </c>
      <c r="J84" s="160">
        <f t="shared" si="10"/>
        <v>7.7165354330708658</v>
      </c>
      <c r="K84" s="163">
        <v>67.34</v>
      </c>
      <c r="L84" s="163">
        <f t="shared" si="11"/>
        <v>23.68280368280368</v>
      </c>
      <c r="M84" s="163">
        <v>5.5</v>
      </c>
      <c r="N84" s="163">
        <f t="shared" si="12"/>
        <v>22</v>
      </c>
      <c r="O84" s="163">
        <f t="shared" si="13"/>
        <v>45.68280368280368</v>
      </c>
      <c r="P84" s="157">
        <f t="shared" si="14"/>
        <v>53.399339115874547</v>
      </c>
      <c r="Q84" s="97" t="s">
        <v>828</v>
      </c>
    </row>
    <row r="85" spans="1:17" x14ac:dyDescent="0.25">
      <c r="A85" s="98" t="s">
        <v>651</v>
      </c>
      <c r="B85" s="80" t="s">
        <v>246</v>
      </c>
      <c r="C85" s="80" t="s">
        <v>35</v>
      </c>
      <c r="D85" s="80" t="s">
        <v>59</v>
      </c>
      <c r="E85" s="84">
        <v>9</v>
      </c>
      <c r="F85" s="84">
        <v>9</v>
      </c>
      <c r="G85" s="84" t="s">
        <v>211</v>
      </c>
      <c r="H85" s="110" t="s">
        <v>37</v>
      </c>
      <c r="I85" s="187">
        <v>19.25</v>
      </c>
      <c r="J85" s="160">
        <f t="shared" si="10"/>
        <v>12.125984251968504</v>
      </c>
      <c r="K85" s="187">
        <v>39.869999999999997</v>
      </c>
      <c r="L85" s="163">
        <f t="shared" si="11"/>
        <v>40</v>
      </c>
      <c r="M85" s="163">
        <v>0</v>
      </c>
      <c r="N85" s="163">
        <f t="shared" si="12"/>
        <v>0</v>
      </c>
      <c r="O85" s="163">
        <f t="shared" si="13"/>
        <v>40</v>
      </c>
      <c r="P85" s="157">
        <f t="shared" si="14"/>
        <v>52.125984251968504</v>
      </c>
      <c r="Q85" s="97" t="s">
        <v>828</v>
      </c>
    </row>
    <row r="86" spans="1:17" x14ac:dyDescent="0.25">
      <c r="A86" s="98" t="s">
        <v>652</v>
      </c>
      <c r="B86" s="82" t="s">
        <v>113</v>
      </c>
      <c r="C86" s="82" t="s">
        <v>44</v>
      </c>
      <c r="D86" s="80" t="s">
        <v>73</v>
      </c>
      <c r="E86" s="80" t="s">
        <v>191</v>
      </c>
      <c r="F86" s="80">
        <v>10</v>
      </c>
      <c r="G86" s="80" t="s">
        <v>160</v>
      </c>
      <c r="H86" s="110" t="s">
        <v>37</v>
      </c>
      <c r="I86" s="160">
        <v>21.25</v>
      </c>
      <c r="J86" s="160">
        <f t="shared" si="10"/>
        <v>13.385826771653543</v>
      </c>
      <c r="K86" s="163">
        <v>80.81</v>
      </c>
      <c r="L86" s="163">
        <f t="shared" si="11"/>
        <v>19.735181289444373</v>
      </c>
      <c r="M86" s="202">
        <v>4.7</v>
      </c>
      <c r="N86" s="163">
        <f t="shared" si="12"/>
        <v>18.8</v>
      </c>
      <c r="O86" s="163">
        <f t="shared" si="13"/>
        <v>38.535181289444374</v>
      </c>
      <c r="P86" s="157">
        <f t="shared" si="14"/>
        <v>51.921008061097915</v>
      </c>
      <c r="Q86" s="97" t="s">
        <v>828</v>
      </c>
    </row>
    <row r="87" spans="1:17" x14ac:dyDescent="0.25">
      <c r="A87" s="98" t="s">
        <v>653</v>
      </c>
      <c r="B87" s="82" t="s">
        <v>734</v>
      </c>
      <c r="C87" s="80" t="s">
        <v>177</v>
      </c>
      <c r="D87" s="80" t="s">
        <v>735</v>
      </c>
      <c r="E87" s="80">
        <v>9</v>
      </c>
      <c r="F87" s="80">
        <v>9</v>
      </c>
      <c r="G87" s="80" t="s">
        <v>479</v>
      </c>
      <c r="H87" s="110" t="s">
        <v>37</v>
      </c>
      <c r="I87" s="160">
        <v>7.25</v>
      </c>
      <c r="J87" s="160">
        <f t="shared" si="10"/>
        <v>4.5669291338582676</v>
      </c>
      <c r="K87" s="160">
        <v>64.05</v>
      </c>
      <c r="L87" s="163">
        <f t="shared" si="11"/>
        <v>24.899297423887589</v>
      </c>
      <c r="M87" s="160">
        <v>5.5</v>
      </c>
      <c r="N87" s="163">
        <f t="shared" si="12"/>
        <v>22</v>
      </c>
      <c r="O87" s="163">
        <f t="shared" si="13"/>
        <v>46.899297423887589</v>
      </c>
      <c r="P87" s="157">
        <f t="shared" si="14"/>
        <v>51.466226557745856</v>
      </c>
      <c r="Q87" s="97" t="s">
        <v>828</v>
      </c>
    </row>
    <row r="88" spans="1:17" x14ac:dyDescent="0.25">
      <c r="A88" s="98" t="s">
        <v>654</v>
      </c>
      <c r="B88" s="82" t="s">
        <v>710</v>
      </c>
      <c r="C88" s="82" t="s">
        <v>711</v>
      </c>
      <c r="D88" s="82" t="s">
        <v>712</v>
      </c>
      <c r="E88" s="84">
        <v>9</v>
      </c>
      <c r="F88" s="84">
        <v>9</v>
      </c>
      <c r="G88" s="82" t="s">
        <v>479</v>
      </c>
      <c r="H88" s="110" t="s">
        <v>37</v>
      </c>
      <c r="I88" s="160">
        <v>9.25</v>
      </c>
      <c r="J88" s="160">
        <f t="shared" si="10"/>
        <v>5.8267716535433074</v>
      </c>
      <c r="K88" s="163">
        <v>57.76</v>
      </c>
      <c r="L88" s="163">
        <f t="shared" si="11"/>
        <v>27.610803324099724</v>
      </c>
      <c r="M88" s="160">
        <v>4.5</v>
      </c>
      <c r="N88" s="163">
        <f t="shared" si="12"/>
        <v>18</v>
      </c>
      <c r="O88" s="163">
        <f t="shared" si="13"/>
        <v>45.61080332409972</v>
      </c>
      <c r="P88" s="157">
        <f t="shared" si="14"/>
        <v>51.437574977643024</v>
      </c>
      <c r="Q88" s="97" t="s">
        <v>828</v>
      </c>
    </row>
    <row r="89" spans="1:17" x14ac:dyDescent="0.25">
      <c r="A89" s="98" t="s">
        <v>655</v>
      </c>
      <c r="B89" s="82" t="s">
        <v>715</v>
      </c>
      <c r="C89" s="82" t="s">
        <v>56</v>
      </c>
      <c r="D89" s="82" t="s">
        <v>716</v>
      </c>
      <c r="E89" s="84">
        <v>9</v>
      </c>
      <c r="F89" s="84">
        <v>9</v>
      </c>
      <c r="G89" s="82" t="s">
        <v>479</v>
      </c>
      <c r="H89" s="110" t="s">
        <v>37</v>
      </c>
      <c r="I89" s="160">
        <v>4.5</v>
      </c>
      <c r="J89" s="160">
        <f t="shared" si="10"/>
        <v>2.8346456692913384</v>
      </c>
      <c r="K89" s="163">
        <v>56.3</v>
      </c>
      <c r="L89" s="163">
        <f t="shared" si="11"/>
        <v>28.326820603907638</v>
      </c>
      <c r="M89" s="160">
        <v>5</v>
      </c>
      <c r="N89" s="163">
        <f t="shared" si="12"/>
        <v>20</v>
      </c>
      <c r="O89" s="163">
        <f t="shared" si="13"/>
        <v>48.326820603907635</v>
      </c>
      <c r="P89" s="157">
        <f t="shared" si="14"/>
        <v>51.161466273198975</v>
      </c>
      <c r="Q89" s="97" t="s">
        <v>828</v>
      </c>
    </row>
    <row r="90" spans="1:17" x14ac:dyDescent="0.25">
      <c r="A90" s="98" t="s">
        <v>656</v>
      </c>
      <c r="B90" s="82" t="s">
        <v>728</v>
      </c>
      <c r="C90" s="82" t="s">
        <v>156</v>
      </c>
      <c r="D90" s="82" t="s">
        <v>50</v>
      </c>
      <c r="E90" s="84">
        <v>11</v>
      </c>
      <c r="F90" s="84">
        <v>11</v>
      </c>
      <c r="G90" s="82" t="s">
        <v>479</v>
      </c>
      <c r="H90" s="110" t="s">
        <v>37</v>
      </c>
      <c r="I90" s="160">
        <v>10.75</v>
      </c>
      <c r="J90" s="160">
        <f t="shared" si="10"/>
        <v>6.771653543307087</v>
      </c>
      <c r="K90" s="163">
        <v>58.85</v>
      </c>
      <c r="L90" s="163">
        <f t="shared" si="11"/>
        <v>27.099405267629564</v>
      </c>
      <c r="M90" s="160">
        <v>4</v>
      </c>
      <c r="N90" s="163">
        <f t="shared" si="12"/>
        <v>16</v>
      </c>
      <c r="O90" s="163">
        <f t="shared" si="13"/>
        <v>43.099405267629564</v>
      </c>
      <c r="P90" s="157">
        <f t="shared" si="14"/>
        <v>49.871058810936653</v>
      </c>
      <c r="Q90" s="97" t="s">
        <v>828</v>
      </c>
    </row>
    <row r="91" spans="1:17" x14ac:dyDescent="0.25">
      <c r="A91" s="98" t="s">
        <v>657</v>
      </c>
      <c r="B91" s="109" t="s">
        <v>692</v>
      </c>
      <c r="C91" s="109" t="s">
        <v>40</v>
      </c>
      <c r="D91" s="109" t="s">
        <v>41</v>
      </c>
      <c r="E91" s="110" t="s">
        <v>693</v>
      </c>
      <c r="F91" s="84">
        <v>11</v>
      </c>
      <c r="G91" s="97" t="s">
        <v>482</v>
      </c>
      <c r="H91" s="110" t="s">
        <v>37</v>
      </c>
      <c r="I91" s="157">
        <v>29</v>
      </c>
      <c r="J91" s="160">
        <f t="shared" si="10"/>
        <v>18.26771653543307</v>
      </c>
      <c r="K91" s="163">
        <v>50.76</v>
      </c>
      <c r="L91" s="163">
        <f t="shared" si="11"/>
        <v>31.418439716312058</v>
      </c>
      <c r="M91" s="163">
        <v>0</v>
      </c>
      <c r="N91" s="163">
        <f t="shared" si="12"/>
        <v>0</v>
      </c>
      <c r="O91" s="163">
        <f t="shared" si="13"/>
        <v>31.418439716312058</v>
      </c>
      <c r="P91" s="157">
        <f t="shared" si="14"/>
        <v>49.686156251745132</v>
      </c>
      <c r="Q91" s="97" t="s">
        <v>828</v>
      </c>
    </row>
    <row r="92" spans="1:17" x14ac:dyDescent="0.25">
      <c r="A92" s="98" t="s">
        <v>658</v>
      </c>
      <c r="B92" s="80" t="s">
        <v>290</v>
      </c>
      <c r="C92" s="80" t="s">
        <v>60</v>
      </c>
      <c r="D92" s="80" t="s">
        <v>71</v>
      </c>
      <c r="E92" s="84" t="s">
        <v>289</v>
      </c>
      <c r="F92" s="84">
        <v>9</v>
      </c>
      <c r="G92" s="84" t="s">
        <v>286</v>
      </c>
      <c r="H92" s="110" t="s">
        <v>37</v>
      </c>
      <c r="I92" s="160">
        <v>15.5</v>
      </c>
      <c r="J92" s="160">
        <f t="shared" si="10"/>
        <v>9.7637795275590555</v>
      </c>
      <c r="K92" s="163">
        <v>81.56</v>
      </c>
      <c r="L92" s="163">
        <f t="shared" si="11"/>
        <v>19.553702795487983</v>
      </c>
      <c r="M92" s="163">
        <v>5</v>
      </c>
      <c r="N92" s="163">
        <f t="shared" si="12"/>
        <v>20</v>
      </c>
      <c r="O92" s="163">
        <f t="shared" si="13"/>
        <v>39.553702795487979</v>
      </c>
      <c r="P92" s="157">
        <f t="shared" si="14"/>
        <v>49.317482323047031</v>
      </c>
      <c r="Q92" s="97" t="s">
        <v>828</v>
      </c>
    </row>
    <row r="93" spans="1:17" x14ac:dyDescent="0.25">
      <c r="A93" s="98" t="s">
        <v>659</v>
      </c>
      <c r="B93" s="185" t="s">
        <v>445</v>
      </c>
      <c r="C93" s="185" t="s">
        <v>66</v>
      </c>
      <c r="D93" s="185" t="s">
        <v>41</v>
      </c>
      <c r="E93" s="186">
        <v>9</v>
      </c>
      <c r="F93" s="186">
        <v>9</v>
      </c>
      <c r="G93" s="185" t="s">
        <v>142</v>
      </c>
      <c r="H93" s="110" t="s">
        <v>37</v>
      </c>
      <c r="I93" s="160">
        <v>19</v>
      </c>
      <c r="J93" s="160">
        <f t="shared" si="10"/>
        <v>11.968503937007874</v>
      </c>
      <c r="K93" s="163">
        <v>75.63</v>
      </c>
      <c r="L93" s="163">
        <f t="shared" si="11"/>
        <v>21.086870289567631</v>
      </c>
      <c r="M93" s="187">
        <v>4</v>
      </c>
      <c r="N93" s="163">
        <f t="shared" si="12"/>
        <v>16</v>
      </c>
      <c r="O93" s="163">
        <f t="shared" si="13"/>
        <v>37.086870289567628</v>
      </c>
      <c r="P93" s="157">
        <f t="shared" si="14"/>
        <v>49.055374226575502</v>
      </c>
      <c r="Q93" s="97" t="s">
        <v>828</v>
      </c>
    </row>
    <row r="94" spans="1:17" x14ac:dyDescent="0.25">
      <c r="A94" s="98" t="s">
        <v>660</v>
      </c>
      <c r="B94" s="82" t="s">
        <v>590</v>
      </c>
      <c r="C94" s="82" t="s">
        <v>177</v>
      </c>
      <c r="D94" s="82" t="s">
        <v>41</v>
      </c>
      <c r="E94" s="84">
        <v>10</v>
      </c>
      <c r="F94" s="84">
        <v>10</v>
      </c>
      <c r="G94" s="82" t="s">
        <v>479</v>
      </c>
      <c r="H94" s="110" t="s">
        <v>37</v>
      </c>
      <c r="I94" s="160">
        <v>7</v>
      </c>
      <c r="J94" s="160">
        <f t="shared" si="10"/>
        <v>4.409448818897638</v>
      </c>
      <c r="K94" s="163">
        <v>74.47</v>
      </c>
      <c r="L94" s="163">
        <f t="shared" si="11"/>
        <v>21.415335034241977</v>
      </c>
      <c r="M94" s="160">
        <v>5.3</v>
      </c>
      <c r="N94" s="163">
        <f t="shared" si="12"/>
        <v>21.2</v>
      </c>
      <c r="O94" s="163">
        <f t="shared" si="13"/>
        <v>42.61533503424198</v>
      </c>
      <c r="P94" s="157">
        <f t="shared" si="14"/>
        <v>47.024783853139617</v>
      </c>
      <c r="Q94" s="97" t="s">
        <v>828</v>
      </c>
    </row>
    <row r="95" spans="1:17" x14ac:dyDescent="0.25">
      <c r="A95" s="98" t="s">
        <v>661</v>
      </c>
      <c r="B95" s="84" t="s">
        <v>358</v>
      </c>
      <c r="C95" s="84" t="s">
        <v>61</v>
      </c>
      <c r="D95" s="84" t="s">
        <v>43</v>
      </c>
      <c r="E95" s="80">
        <v>11</v>
      </c>
      <c r="F95" s="80">
        <v>11</v>
      </c>
      <c r="G95" s="84" t="s">
        <v>336</v>
      </c>
      <c r="H95" s="110" t="s">
        <v>37</v>
      </c>
      <c r="I95" s="160">
        <v>9.5</v>
      </c>
      <c r="J95" s="160">
        <f t="shared" si="10"/>
        <v>5.984251968503937</v>
      </c>
      <c r="K95" s="160">
        <v>69.56</v>
      </c>
      <c r="L95" s="163">
        <f t="shared" si="11"/>
        <v>22.926969522714202</v>
      </c>
      <c r="M95" s="79">
        <v>4.4000000000000004</v>
      </c>
      <c r="N95" s="163">
        <f t="shared" si="12"/>
        <v>17.600000000000001</v>
      </c>
      <c r="O95" s="163">
        <f t="shared" si="13"/>
        <v>40.526969522714204</v>
      </c>
      <c r="P95" s="157">
        <f t="shared" si="14"/>
        <v>46.511221491218137</v>
      </c>
      <c r="Q95" s="97" t="s">
        <v>828</v>
      </c>
    </row>
    <row r="96" spans="1:17" x14ac:dyDescent="0.25">
      <c r="A96" s="98" t="s">
        <v>662</v>
      </c>
      <c r="B96" s="82" t="s">
        <v>713</v>
      </c>
      <c r="C96" s="82" t="s">
        <v>177</v>
      </c>
      <c r="D96" s="82" t="s">
        <v>712</v>
      </c>
      <c r="E96" s="84">
        <v>9</v>
      </c>
      <c r="F96" s="84">
        <v>9</v>
      </c>
      <c r="G96" s="82" t="s">
        <v>479</v>
      </c>
      <c r="H96" s="110" t="s">
        <v>37</v>
      </c>
      <c r="I96" s="160">
        <v>9</v>
      </c>
      <c r="J96" s="160">
        <f t="shared" si="10"/>
        <v>5.6692913385826769</v>
      </c>
      <c r="K96" s="163">
        <v>83.73</v>
      </c>
      <c r="L96" s="163">
        <f t="shared" si="11"/>
        <v>19.046936581870295</v>
      </c>
      <c r="M96" s="160">
        <v>4</v>
      </c>
      <c r="N96" s="163">
        <f t="shared" si="12"/>
        <v>16</v>
      </c>
      <c r="O96" s="163">
        <f t="shared" si="13"/>
        <v>35.046936581870298</v>
      </c>
      <c r="P96" s="157">
        <f t="shared" si="14"/>
        <v>40.716227920452972</v>
      </c>
      <c r="Q96" s="97" t="s">
        <v>828</v>
      </c>
    </row>
    <row r="97" spans="1:17" x14ac:dyDescent="0.25">
      <c r="A97" s="98" t="s">
        <v>663</v>
      </c>
      <c r="B97" s="80" t="s">
        <v>739</v>
      </c>
      <c r="C97" s="80" t="s">
        <v>70</v>
      </c>
      <c r="D97" s="80" t="s">
        <v>50</v>
      </c>
      <c r="E97" s="80" t="s">
        <v>740</v>
      </c>
      <c r="F97" s="84">
        <v>9</v>
      </c>
      <c r="G97" s="84" t="s">
        <v>620</v>
      </c>
      <c r="H97" s="110" t="s">
        <v>37</v>
      </c>
      <c r="I97" s="160">
        <v>14.25</v>
      </c>
      <c r="J97" s="160">
        <f t="shared" si="10"/>
        <v>8.9763779527559056</v>
      </c>
      <c r="K97" s="163">
        <v>50.46</v>
      </c>
      <c r="L97" s="163">
        <f t="shared" si="11"/>
        <v>31.605231866825207</v>
      </c>
      <c r="M97" s="163">
        <v>0</v>
      </c>
      <c r="N97" s="163">
        <f t="shared" si="12"/>
        <v>0</v>
      </c>
      <c r="O97" s="163">
        <f t="shared" si="13"/>
        <v>31.605231866825207</v>
      </c>
      <c r="P97" s="157">
        <f t="shared" si="14"/>
        <v>40.581609819581111</v>
      </c>
      <c r="Q97" s="97" t="s">
        <v>828</v>
      </c>
    </row>
    <row r="98" spans="1:17" x14ac:dyDescent="0.25">
      <c r="A98" s="98" t="s">
        <v>664</v>
      </c>
      <c r="B98" s="83" t="s">
        <v>228</v>
      </c>
      <c r="C98" s="83" t="s">
        <v>241</v>
      </c>
      <c r="D98" s="83" t="s">
        <v>48</v>
      </c>
      <c r="E98" s="84">
        <v>10</v>
      </c>
      <c r="F98" s="84">
        <v>10</v>
      </c>
      <c r="G98" s="84" t="s">
        <v>211</v>
      </c>
      <c r="H98" s="110" t="s">
        <v>37</v>
      </c>
      <c r="I98" s="160">
        <v>8.5</v>
      </c>
      <c r="J98" s="160">
        <f t="shared" si="10"/>
        <v>5.3543307086614176</v>
      </c>
      <c r="K98" s="160">
        <v>46.9</v>
      </c>
      <c r="L98" s="163">
        <f t="shared" si="11"/>
        <v>34.004264392324096</v>
      </c>
      <c r="M98" s="163">
        <v>0</v>
      </c>
      <c r="N98" s="163">
        <f t="shared" si="12"/>
        <v>0</v>
      </c>
      <c r="O98" s="163">
        <f t="shared" si="13"/>
        <v>34.004264392324096</v>
      </c>
      <c r="P98" s="157">
        <f t="shared" si="14"/>
        <v>39.358595100985511</v>
      </c>
      <c r="Q98" s="97" t="s">
        <v>828</v>
      </c>
    </row>
    <row r="99" spans="1:17" x14ac:dyDescent="0.25">
      <c r="A99" s="98" t="s">
        <v>665</v>
      </c>
      <c r="B99" s="80" t="s">
        <v>470</v>
      </c>
      <c r="C99" s="80" t="s">
        <v>241</v>
      </c>
      <c r="D99" s="80" t="s">
        <v>471</v>
      </c>
      <c r="E99" s="80">
        <v>11</v>
      </c>
      <c r="F99" s="80">
        <v>11</v>
      </c>
      <c r="G99" s="80" t="s">
        <v>302</v>
      </c>
      <c r="H99" s="110" t="s">
        <v>37</v>
      </c>
      <c r="I99" s="160">
        <v>17.75</v>
      </c>
      <c r="J99" s="160">
        <f t="shared" si="10"/>
        <v>11.181102362204724</v>
      </c>
      <c r="K99" s="163">
        <v>60.03</v>
      </c>
      <c r="L99" s="163">
        <f t="shared" si="11"/>
        <v>26.566716641679161</v>
      </c>
      <c r="M99" s="163">
        <v>0</v>
      </c>
      <c r="N99" s="163">
        <f t="shared" si="12"/>
        <v>0</v>
      </c>
      <c r="O99" s="163">
        <f t="shared" si="13"/>
        <v>26.566716641679161</v>
      </c>
      <c r="P99" s="157">
        <f t="shared" si="14"/>
        <v>37.747819003883883</v>
      </c>
      <c r="Q99" s="97" t="s">
        <v>828</v>
      </c>
    </row>
    <row r="100" spans="1:17" x14ac:dyDescent="0.25">
      <c r="A100" s="98" t="s">
        <v>666</v>
      </c>
      <c r="B100" s="83" t="s">
        <v>247</v>
      </c>
      <c r="C100" s="83" t="s">
        <v>35</v>
      </c>
      <c r="D100" s="83" t="s">
        <v>42</v>
      </c>
      <c r="E100" s="84">
        <v>9</v>
      </c>
      <c r="F100" s="84">
        <v>9</v>
      </c>
      <c r="G100" s="84" t="s">
        <v>211</v>
      </c>
      <c r="H100" s="110" t="s">
        <v>37</v>
      </c>
      <c r="I100" s="160">
        <v>17.75</v>
      </c>
      <c r="J100" s="160">
        <f t="shared" si="10"/>
        <v>11.181102362204724</v>
      </c>
      <c r="K100" s="160">
        <v>63.64</v>
      </c>
      <c r="L100" s="163">
        <f t="shared" si="11"/>
        <v>25.059710873664361</v>
      </c>
      <c r="M100" s="163">
        <v>0</v>
      </c>
      <c r="N100" s="163">
        <f t="shared" si="12"/>
        <v>0</v>
      </c>
      <c r="O100" s="163">
        <f t="shared" si="13"/>
        <v>25.059710873664361</v>
      </c>
      <c r="P100" s="157">
        <f t="shared" si="14"/>
        <v>36.240813235869084</v>
      </c>
      <c r="Q100" s="97" t="s">
        <v>828</v>
      </c>
    </row>
    <row r="101" spans="1:17" x14ac:dyDescent="0.25">
      <c r="A101" s="98" t="s">
        <v>667</v>
      </c>
      <c r="B101" s="80" t="s">
        <v>244</v>
      </c>
      <c r="C101" s="80" t="s">
        <v>66</v>
      </c>
      <c r="D101" s="80" t="s">
        <v>135</v>
      </c>
      <c r="E101" s="84">
        <v>11</v>
      </c>
      <c r="F101" s="84">
        <v>11</v>
      </c>
      <c r="G101" s="84" t="s">
        <v>211</v>
      </c>
      <c r="H101" s="110" t="s">
        <v>37</v>
      </c>
      <c r="I101" s="160">
        <v>5.25</v>
      </c>
      <c r="J101" s="160">
        <f t="shared" si="10"/>
        <v>3.3070866141732282</v>
      </c>
      <c r="K101" s="163">
        <v>48.88</v>
      </c>
      <c r="L101" s="163">
        <f t="shared" si="11"/>
        <v>32.626841243862515</v>
      </c>
      <c r="M101" s="163">
        <v>0</v>
      </c>
      <c r="N101" s="163">
        <f t="shared" si="12"/>
        <v>0</v>
      </c>
      <c r="O101" s="163">
        <f t="shared" si="13"/>
        <v>32.626841243862515</v>
      </c>
      <c r="P101" s="157">
        <f t="shared" si="14"/>
        <v>35.933927858035744</v>
      </c>
      <c r="Q101" s="97" t="s">
        <v>828</v>
      </c>
    </row>
    <row r="102" spans="1:17" x14ac:dyDescent="0.25">
      <c r="A102" s="98" t="s">
        <v>668</v>
      </c>
      <c r="B102" s="80" t="s">
        <v>307</v>
      </c>
      <c r="C102" s="80" t="s">
        <v>44</v>
      </c>
      <c r="D102" s="80" t="s">
        <v>42</v>
      </c>
      <c r="E102" s="80">
        <v>11</v>
      </c>
      <c r="F102" s="80">
        <v>11</v>
      </c>
      <c r="G102" s="80" t="s">
        <v>302</v>
      </c>
      <c r="H102" s="110" t="s">
        <v>37</v>
      </c>
      <c r="I102" s="160">
        <v>16.75</v>
      </c>
      <c r="J102" s="160">
        <f t="shared" si="10"/>
        <v>10.551181102362206</v>
      </c>
      <c r="K102" s="163">
        <v>66.66</v>
      </c>
      <c r="L102" s="163">
        <f t="shared" si="11"/>
        <v>23.924392439243924</v>
      </c>
      <c r="M102" s="163">
        <v>0</v>
      </c>
      <c r="N102" s="163">
        <f t="shared" si="12"/>
        <v>0</v>
      </c>
      <c r="O102" s="163">
        <f t="shared" si="13"/>
        <v>23.924392439243924</v>
      </c>
      <c r="P102" s="157">
        <f t="shared" si="14"/>
        <v>34.475573541606131</v>
      </c>
      <c r="Q102" s="97" t="s">
        <v>828</v>
      </c>
    </row>
    <row r="103" spans="1:17" x14ac:dyDescent="0.25">
      <c r="A103" s="98" t="s">
        <v>669</v>
      </c>
      <c r="B103" s="80" t="s">
        <v>249</v>
      </c>
      <c r="C103" s="80" t="s">
        <v>131</v>
      </c>
      <c r="D103" s="80" t="s">
        <v>67</v>
      </c>
      <c r="E103" s="84">
        <v>9</v>
      </c>
      <c r="F103" s="84">
        <v>9</v>
      </c>
      <c r="G103" s="84" t="s">
        <v>211</v>
      </c>
      <c r="H103" s="110" t="s">
        <v>37</v>
      </c>
      <c r="I103" s="160">
        <v>27</v>
      </c>
      <c r="J103" s="160">
        <f t="shared" si="10"/>
        <v>17.007874015748033</v>
      </c>
      <c r="K103" s="163">
        <v>93.08</v>
      </c>
      <c r="L103" s="163">
        <f t="shared" si="11"/>
        <v>17.133648474430597</v>
      </c>
      <c r="M103" s="163">
        <v>0</v>
      </c>
      <c r="N103" s="163">
        <f t="shared" si="12"/>
        <v>0</v>
      </c>
      <c r="O103" s="163">
        <f t="shared" si="13"/>
        <v>17.133648474430597</v>
      </c>
      <c r="P103" s="157">
        <f t="shared" si="14"/>
        <v>34.14152249017863</v>
      </c>
      <c r="Q103" s="97" t="s">
        <v>828</v>
      </c>
    </row>
    <row r="104" spans="1:17" x14ac:dyDescent="0.25">
      <c r="A104" s="98" t="s">
        <v>670</v>
      </c>
      <c r="B104" s="80" t="s">
        <v>294</v>
      </c>
      <c r="C104" s="80" t="s">
        <v>130</v>
      </c>
      <c r="D104" s="80" t="s">
        <v>65</v>
      </c>
      <c r="E104" s="84" t="s">
        <v>278</v>
      </c>
      <c r="F104" s="84">
        <v>10</v>
      </c>
      <c r="G104" s="84" t="s">
        <v>286</v>
      </c>
      <c r="H104" s="110" t="s">
        <v>37</v>
      </c>
      <c r="I104" s="160">
        <v>8.5</v>
      </c>
      <c r="J104" s="160">
        <f t="shared" si="10"/>
        <v>5.3543307086614176</v>
      </c>
      <c r="K104" s="163">
        <v>62.64</v>
      </c>
      <c r="L104" s="163">
        <f t="shared" si="11"/>
        <v>25.459770114942529</v>
      </c>
      <c r="M104" s="163">
        <v>0</v>
      </c>
      <c r="N104" s="163">
        <f t="shared" si="12"/>
        <v>0</v>
      </c>
      <c r="O104" s="163">
        <f t="shared" si="13"/>
        <v>25.459770114942529</v>
      </c>
      <c r="P104" s="157">
        <f t="shared" si="14"/>
        <v>30.814100823603948</v>
      </c>
      <c r="Q104" s="97" t="s">
        <v>828</v>
      </c>
    </row>
    <row r="105" spans="1:17" x14ac:dyDescent="0.25">
      <c r="A105" s="98" t="s">
        <v>671</v>
      </c>
      <c r="B105" s="83" t="s">
        <v>248</v>
      </c>
      <c r="C105" s="83" t="s">
        <v>240</v>
      </c>
      <c r="D105" s="83" t="s">
        <v>75</v>
      </c>
      <c r="E105" s="84">
        <v>10</v>
      </c>
      <c r="F105" s="84">
        <v>10</v>
      </c>
      <c r="G105" s="84" t="s">
        <v>211</v>
      </c>
      <c r="H105" s="110" t="s">
        <v>37</v>
      </c>
      <c r="I105" s="160">
        <v>14.25</v>
      </c>
      <c r="J105" s="160">
        <f t="shared" si="10"/>
        <v>8.9763779527559056</v>
      </c>
      <c r="K105" s="163">
        <v>73.569999999999993</v>
      </c>
      <c r="L105" s="163">
        <f t="shared" si="11"/>
        <v>21.677314122604322</v>
      </c>
      <c r="M105" s="163">
        <v>0</v>
      </c>
      <c r="N105" s="163">
        <f t="shared" si="12"/>
        <v>0</v>
      </c>
      <c r="O105" s="163">
        <f t="shared" si="13"/>
        <v>21.677314122604322</v>
      </c>
      <c r="P105" s="157">
        <f t="shared" si="14"/>
        <v>30.653692075360226</v>
      </c>
      <c r="Q105" s="97" t="s">
        <v>828</v>
      </c>
    </row>
    <row r="106" spans="1:17" x14ac:dyDescent="0.25">
      <c r="A106" s="98" t="s">
        <v>672</v>
      </c>
      <c r="B106" s="83" t="s">
        <v>245</v>
      </c>
      <c r="C106" s="83" t="s">
        <v>62</v>
      </c>
      <c r="D106" s="83" t="s">
        <v>67</v>
      </c>
      <c r="E106" s="84">
        <v>11</v>
      </c>
      <c r="F106" s="84">
        <v>11</v>
      </c>
      <c r="G106" s="84" t="s">
        <v>211</v>
      </c>
      <c r="H106" s="110" t="s">
        <v>37</v>
      </c>
      <c r="I106" s="160">
        <v>5.25</v>
      </c>
      <c r="J106" s="160">
        <f t="shared" si="10"/>
        <v>3.3070866141732282</v>
      </c>
      <c r="K106" s="163">
        <v>62.24</v>
      </c>
      <c r="L106" s="163">
        <f t="shared" si="11"/>
        <v>25.623393316195372</v>
      </c>
      <c r="M106" s="163">
        <v>0</v>
      </c>
      <c r="N106" s="163">
        <f t="shared" si="12"/>
        <v>0</v>
      </c>
      <c r="O106" s="163">
        <f t="shared" si="13"/>
        <v>25.623393316195372</v>
      </c>
      <c r="P106" s="157">
        <f t="shared" si="14"/>
        <v>28.930479930368602</v>
      </c>
      <c r="Q106" s="97" t="s">
        <v>828</v>
      </c>
    </row>
    <row r="107" spans="1:17" x14ac:dyDescent="0.25">
      <c r="A107" s="98" t="s">
        <v>673</v>
      </c>
      <c r="B107" s="80" t="s">
        <v>292</v>
      </c>
      <c r="C107" s="80" t="s">
        <v>130</v>
      </c>
      <c r="D107" s="80" t="s">
        <v>133</v>
      </c>
      <c r="E107" s="84" t="s">
        <v>278</v>
      </c>
      <c r="F107" s="84">
        <v>10</v>
      </c>
      <c r="G107" s="84" t="s">
        <v>286</v>
      </c>
      <c r="H107" s="110" t="s">
        <v>37</v>
      </c>
      <c r="I107" s="160">
        <v>13.5</v>
      </c>
      <c r="J107" s="160">
        <f t="shared" si="10"/>
        <v>8.5039370078740166</v>
      </c>
      <c r="K107" s="163">
        <v>92.6</v>
      </c>
      <c r="L107" s="163">
        <f t="shared" si="11"/>
        <v>17.22246220302376</v>
      </c>
      <c r="M107" s="163">
        <v>0</v>
      </c>
      <c r="N107" s="163">
        <f t="shared" si="12"/>
        <v>0</v>
      </c>
      <c r="O107" s="163">
        <f t="shared" si="13"/>
        <v>17.22246220302376</v>
      </c>
      <c r="P107" s="157">
        <f t="shared" si="14"/>
        <v>25.726399210897775</v>
      </c>
      <c r="Q107" s="97" t="s">
        <v>828</v>
      </c>
    </row>
    <row r="108" spans="1:17" x14ac:dyDescent="0.25">
      <c r="A108" s="98" t="s">
        <v>674</v>
      </c>
      <c r="B108" s="109" t="s">
        <v>821</v>
      </c>
      <c r="C108" s="109" t="s">
        <v>822</v>
      </c>
      <c r="D108" s="109" t="s">
        <v>63</v>
      </c>
      <c r="E108" s="110" t="s">
        <v>399</v>
      </c>
      <c r="F108" s="80">
        <v>10</v>
      </c>
      <c r="G108" s="97" t="s">
        <v>820</v>
      </c>
      <c r="H108" s="110" t="s">
        <v>37</v>
      </c>
      <c r="I108" s="160">
        <v>24.25</v>
      </c>
      <c r="J108" s="160">
        <f t="shared" si="10"/>
        <v>15.275590551181102</v>
      </c>
      <c r="K108" s="163">
        <v>0</v>
      </c>
      <c r="L108" s="163">
        <v>0</v>
      </c>
      <c r="M108" s="163">
        <v>0</v>
      </c>
      <c r="N108" s="163">
        <v>0</v>
      </c>
      <c r="O108" s="163">
        <v>0</v>
      </c>
      <c r="P108" s="157">
        <f t="shared" si="14"/>
        <v>15.275590551181102</v>
      </c>
      <c r="Q108" s="97" t="s">
        <v>828</v>
      </c>
    </row>
    <row r="109" spans="1:17" x14ac:dyDescent="0.25">
      <c r="A109" s="98" t="s">
        <v>675</v>
      </c>
      <c r="B109" s="79" t="s">
        <v>221</v>
      </c>
      <c r="C109" s="79" t="s">
        <v>35</v>
      </c>
      <c r="D109" s="79" t="s">
        <v>42</v>
      </c>
      <c r="E109" s="80">
        <v>10</v>
      </c>
      <c r="F109" s="80">
        <v>10</v>
      </c>
      <c r="G109" s="97" t="s">
        <v>820</v>
      </c>
      <c r="H109" s="110" t="s">
        <v>37</v>
      </c>
      <c r="I109" s="160">
        <v>22.25</v>
      </c>
      <c r="J109" s="160">
        <f t="shared" si="10"/>
        <v>14.015748031496063</v>
      </c>
      <c r="K109" s="163">
        <v>0</v>
      </c>
      <c r="L109" s="163">
        <v>0</v>
      </c>
      <c r="M109" s="163">
        <v>0</v>
      </c>
      <c r="N109" s="163">
        <v>0</v>
      </c>
      <c r="O109" s="163">
        <v>0</v>
      </c>
      <c r="P109" s="157">
        <f t="shared" si="14"/>
        <v>14.015748031496063</v>
      </c>
      <c r="Q109" s="97" t="s">
        <v>828</v>
      </c>
    </row>
    <row r="110" spans="1:17" x14ac:dyDescent="0.25">
      <c r="A110" s="98" t="s">
        <v>676</v>
      </c>
      <c r="B110" s="84" t="s">
        <v>187</v>
      </c>
      <c r="C110" s="84" t="s">
        <v>188</v>
      </c>
      <c r="D110" s="84" t="s">
        <v>64</v>
      </c>
      <c r="E110" s="80">
        <v>9</v>
      </c>
      <c r="F110" s="80">
        <v>9</v>
      </c>
      <c r="G110" s="80" t="s">
        <v>160</v>
      </c>
      <c r="H110" s="110" t="s">
        <v>37</v>
      </c>
      <c r="I110" s="160">
        <v>19.25</v>
      </c>
      <c r="J110" s="160">
        <f t="shared" si="10"/>
        <v>12.125984251968504</v>
      </c>
      <c r="K110" s="163">
        <v>0</v>
      </c>
      <c r="L110" s="163">
        <v>0</v>
      </c>
      <c r="M110" s="163">
        <v>0</v>
      </c>
      <c r="N110" s="163">
        <f t="shared" ref="N110:N119" si="15">40*M110/10</f>
        <v>0</v>
      </c>
      <c r="O110" s="163">
        <f t="shared" ref="O110:O119" si="16">N110+L110</f>
        <v>0</v>
      </c>
      <c r="P110" s="157">
        <f t="shared" si="14"/>
        <v>12.125984251968504</v>
      </c>
      <c r="Q110" s="97" t="s">
        <v>828</v>
      </c>
    </row>
    <row r="111" spans="1:17" x14ac:dyDescent="0.25">
      <c r="A111" s="98" t="s">
        <v>677</v>
      </c>
      <c r="B111" s="80" t="s">
        <v>706</v>
      </c>
      <c r="C111" s="80" t="s">
        <v>44</v>
      </c>
      <c r="D111" s="80" t="s">
        <v>42</v>
      </c>
      <c r="E111" s="84" t="s">
        <v>707</v>
      </c>
      <c r="F111" s="84">
        <v>10</v>
      </c>
      <c r="G111" s="84" t="s">
        <v>493</v>
      </c>
      <c r="H111" s="110" t="s">
        <v>37</v>
      </c>
      <c r="I111" s="160">
        <v>16.5</v>
      </c>
      <c r="J111" s="160">
        <f t="shared" si="10"/>
        <v>10.393700787401574</v>
      </c>
      <c r="K111" s="163">
        <v>0</v>
      </c>
      <c r="L111" s="163">
        <v>0</v>
      </c>
      <c r="M111" s="163">
        <v>0</v>
      </c>
      <c r="N111" s="163">
        <f t="shared" si="15"/>
        <v>0</v>
      </c>
      <c r="O111" s="163">
        <f t="shared" si="16"/>
        <v>0</v>
      </c>
      <c r="P111" s="157">
        <f t="shared" si="14"/>
        <v>10.393700787401574</v>
      </c>
      <c r="Q111" s="97" t="s">
        <v>828</v>
      </c>
    </row>
    <row r="112" spans="1:17" x14ac:dyDescent="0.25">
      <c r="A112" s="98" t="s">
        <v>678</v>
      </c>
      <c r="B112" s="188" t="s">
        <v>753</v>
      </c>
      <c r="C112" s="188" t="s">
        <v>56</v>
      </c>
      <c r="D112" s="188" t="s">
        <v>41</v>
      </c>
      <c r="E112" s="188">
        <v>10</v>
      </c>
      <c r="F112" s="188">
        <v>10</v>
      </c>
      <c r="G112" s="209" t="s">
        <v>620</v>
      </c>
      <c r="H112" s="110" t="s">
        <v>37</v>
      </c>
      <c r="I112" s="160">
        <v>15.75</v>
      </c>
      <c r="J112" s="160">
        <f t="shared" ref="J112:J119" si="17">20*I112/31.75</f>
        <v>9.9212598425196852</v>
      </c>
      <c r="K112" s="163">
        <v>0</v>
      </c>
      <c r="L112" s="163">
        <v>0</v>
      </c>
      <c r="M112" s="163">
        <v>0</v>
      </c>
      <c r="N112" s="163">
        <f t="shared" si="15"/>
        <v>0</v>
      </c>
      <c r="O112" s="163">
        <f t="shared" si="16"/>
        <v>0</v>
      </c>
      <c r="P112" s="157">
        <f t="shared" ref="P112:P119" si="18">O112+J112</f>
        <v>9.9212598425196852</v>
      </c>
      <c r="Q112" s="97" t="s">
        <v>828</v>
      </c>
    </row>
    <row r="113" spans="1:17" x14ac:dyDescent="0.25">
      <c r="A113" s="98" t="s">
        <v>679</v>
      </c>
      <c r="B113" s="188" t="s">
        <v>708</v>
      </c>
      <c r="C113" s="188" t="s">
        <v>709</v>
      </c>
      <c r="D113" s="188" t="s">
        <v>69</v>
      </c>
      <c r="E113" s="209" t="s">
        <v>707</v>
      </c>
      <c r="F113" s="209">
        <v>10</v>
      </c>
      <c r="G113" s="209" t="s">
        <v>493</v>
      </c>
      <c r="H113" s="110" t="s">
        <v>37</v>
      </c>
      <c r="I113" s="160">
        <v>15</v>
      </c>
      <c r="J113" s="160">
        <f t="shared" si="17"/>
        <v>9.4488188976377945</v>
      </c>
      <c r="K113" s="163">
        <v>0</v>
      </c>
      <c r="L113" s="163">
        <v>0</v>
      </c>
      <c r="M113" s="163">
        <v>0</v>
      </c>
      <c r="N113" s="163">
        <f t="shared" si="15"/>
        <v>0</v>
      </c>
      <c r="O113" s="163">
        <f t="shared" si="16"/>
        <v>0</v>
      </c>
      <c r="P113" s="157">
        <f t="shared" si="18"/>
        <v>9.4488188976377945</v>
      </c>
      <c r="Q113" s="97" t="s">
        <v>828</v>
      </c>
    </row>
    <row r="114" spans="1:17" x14ac:dyDescent="0.25">
      <c r="A114" s="98" t="s">
        <v>680</v>
      </c>
      <c r="B114" s="210" t="s">
        <v>755</v>
      </c>
      <c r="C114" s="211" t="s">
        <v>52</v>
      </c>
      <c r="D114" s="211" t="s">
        <v>50</v>
      </c>
      <c r="E114" s="211">
        <v>9</v>
      </c>
      <c r="F114" s="211">
        <v>9</v>
      </c>
      <c r="G114" s="212" t="s">
        <v>500</v>
      </c>
      <c r="H114" s="110" t="s">
        <v>37</v>
      </c>
      <c r="I114" s="160">
        <v>13.25</v>
      </c>
      <c r="J114" s="160">
        <f t="shared" si="17"/>
        <v>8.3464566929133852</v>
      </c>
      <c r="K114" s="163">
        <v>0</v>
      </c>
      <c r="L114" s="163">
        <v>0</v>
      </c>
      <c r="M114" s="163">
        <v>0</v>
      </c>
      <c r="N114" s="163">
        <f t="shared" si="15"/>
        <v>0</v>
      </c>
      <c r="O114" s="163">
        <f t="shared" si="16"/>
        <v>0</v>
      </c>
      <c r="P114" s="157">
        <f t="shared" si="18"/>
        <v>8.3464566929133852</v>
      </c>
      <c r="Q114" s="97" t="s">
        <v>828</v>
      </c>
    </row>
    <row r="115" spans="1:17" x14ac:dyDescent="0.25">
      <c r="A115" s="98" t="s">
        <v>681</v>
      </c>
      <c r="B115" s="209" t="s">
        <v>189</v>
      </c>
      <c r="C115" s="209" t="s">
        <v>38</v>
      </c>
      <c r="D115" s="209" t="s">
        <v>42</v>
      </c>
      <c r="E115" s="188">
        <v>9</v>
      </c>
      <c r="F115" s="188">
        <v>9</v>
      </c>
      <c r="G115" s="188" t="s">
        <v>160</v>
      </c>
      <c r="H115" s="110" t="s">
        <v>37</v>
      </c>
      <c r="I115" s="160">
        <v>9.25</v>
      </c>
      <c r="J115" s="160">
        <f t="shared" si="17"/>
        <v>5.8267716535433074</v>
      </c>
      <c r="K115" s="163">
        <v>0</v>
      </c>
      <c r="L115" s="163">
        <v>0</v>
      </c>
      <c r="M115" s="163">
        <v>0</v>
      </c>
      <c r="N115" s="163">
        <f t="shared" si="15"/>
        <v>0</v>
      </c>
      <c r="O115" s="163">
        <f t="shared" si="16"/>
        <v>0</v>
      </c>
      <c r="P115" s="157">
        <f t="shared" si="18"/>
        <v>5.8267716535433074</v>
      </c>
      <c r="Q115" s="97" t="s">
        <v>828</v>
      </c>
    </row>
    <row r="116" spans="1:17" x14ac:dyDescent="0.25">
      <c r="A116" s="98" t="s">
        <v>682</v>
      </c>
      <c r="B116" s="213" t="s">
        <v>725</v>
      </c>
      <c r="C116" s="213" t="s">
        <v>297</v>
      </c>
      <c r="D116" s="213" t="s">
        <v>595</v>
      </c>
      <c r="E116" s="214">
        <v>9</v>
      </c>
      <c r="F116" s="214">
        <v>9</v>
      </c>
      <c r="G116" s="209" t="s">
        <v>548</v>
      </c>
      <c r="H116" s="110" t="s">
        <v>37</v>
      </c>
      <c r="I116" s="160">
        <v>8</v>
      </c>
      <c r="J116" s="160">
        <f t="shared" si="17"/>
        <v>5.0393700787401574</v>
      </c>
      <c r="K116" s="163">
        <v>0</v>
      </c>
      <c r="L116" s="163">
        <v>0</v>
      </c>
      <c r="M116" s="163">
        <v>0</v>
      </c>
      <c r="N116" s="163">
        <f t="shared" si="15"/>
        <v>0</v>
      </c>
      <c r="O116" s="163">
        <f t="shared" si="16"/>
        <v>0</v>
      </c>
      <c r="P116" s="157">
        <f t="shared" si="18"/>
        <v>5.0393700787401574</v>
      </c>
      <c r="Q116" s="97" t="s">
        <v>828</v>
      </c>
    </row>
    <row r="117" spans="1:17" x14ac:dyDescent="0.25">
      <c r="A117" s="98" t="s">
        <v>683</v>
      </c>
      <c r="B117" s="80" t="s">
        <v>731</v>
      </c>
      <c r="C117" s="80" t="s">
        <v>732</v>
      </c>
      <c r="D117" s="80" t="s">
        <v>42</v>
      </c>
      <c r="E117" s="84" t="s">
        <v>733</v>
      </c>
      <c r="F117" s="214">
        <v>9</v>
      </c>
      <c r="G117" s="84" t="s">
        <v>493</v>
      </c>
      <c r="H117" s="110" t="s">
        <v>37</v>
      </c>
      <c r="I117" s="160">
        <v>7.75</v>
      </c>
      <c r="J117" s="160">
        <f t="shared" si="17"/>
        <v>4.8818897637795278</v>
      </c>
      <c r="K117" s="163">
        <v>0</v>
      </c>
      <c r="L117" s="163">
        <v>0</v>
      </c>
      <c r="M117" s="163">
        <v>0</v>
      </c>
      <c r="N117" s="163">
        <f t="shared" si="15"/>
        <v>0</v>
      </c>
      <c r="O117" s="163">
        <f t="shared" si="16"/>
        <v>0</v>
      </c>
      <c r="P117" s="157">
        <f t="shared" si="18"/>
        <v>4.8818897637795278</v>
      </c>
      <c r="Q117" s="97" t="s">
        <v>828</v>
      </c>
    </row>
    <row r="118" spans="1:17" x14ac:dyDescent="0.25">
      <c r="A118" s="98" t="s">
        <v>684</v>
      </c>
      <c r="B118" s="80" t="s">
        <v>726</v>
      </c>
      <c r="C118" s="80" t="s">
        <v>738</v>
      </c>
      <c r="D118" s="80" t="s">
        <v>43</v>
      </c>
      <c r="E118" s="80">
        <v>10</v>
      </c>
      <c r="F118" s="80">
        <v>10</v>
      </c>
      <c r="G118" s="84" t="s">
        <v>620</v>
      </c>
      <c r="H118" s="110" t="s">
        <v>37</v>
      </c>
      <c r="I118" s="160">
        <v>7.75</v>
      </c>
      <c r="J118" s="160">
        <f t="shared" si="17"/>
        <v>4.8818897637795278</v>
      </c>
      <c r="K118" s="163">
        <v>0</v>
      </c>
      <c r="L118" s="163">
        <v>0</v>
      </c>
      <c r="M118" s="163">
        <v>0</v>
      </c>
      <c r="N118" s="163">
        <f t="shared" si="15"/>
        <v>0</v>
      </c>
      <c r="O118" s="163">
        <f t="shared" si="16"/>
        <v>0</v>
      </c>
      <c r="P118" s="157">
        <f t="shared" si="18"/>
        <v>4.8818897637795278</v>
      </c>
      <c r="Q118" s="97" t="s">
        <v>828</v>
      </c>
    </row>
    <row r="119" spans="1:17" x14ac:dyDescent="0.25">
      <c r="A119" s="98" t="s">
        <v>685</v>
      </c>
      <c r="B119" s="83" t="s">
        <v>742</v>
      </c>
      <c r="C119" s="83" t="s">
        <v>35</v>
      </c>
      <c r="D119" s="83" t="s">
        <v>743</v>
      </c>
      <c r="E119" s="84" t="s">
        <v>707</v>
      </c>
      <c r="F119" s="80">
        <v>10</v>
      </c>
      <c r="G119" s="84" t="s">
        <v>493</v>
      </c>
      <c r="H119" s="110" t="s">
        <v>37</v>
      </c>
      <c r="I119" s="157">
        <v>5</v>
      </c>
      <c r="J119" s="160">
        <f t="shared" si="17"/>
        <v>3.1496062992125986</v>
      </c>
      <c r="K119" s="163">
        <v>0</v>
      </c>
      <c r="L119" s="163">
        <v>0</v>
      </c>
      <c r="M119" s="163">
        <v>0</v>
      </c>
      <c r="N119" s="163">
        <f t="shared" si="15"/>
        <v>0</v>
      </c>
      <c r="O119" s="163">
        <f t="shared" si="16"/>
        <v>0</v>
      </c>
      <c r="P119" s="157">
        <f t="shared" si="18"/>
        <v>3.1496062992125986</v>
      </c>
      <c r="Q119" s="97" t="s">
        <v>828</v>
      </c>
    </row>
    <row r="120" spans="1:17" ht="15.75" x14ac:dyDescent="0.25">
      <c r="A120" s="275"/>
      <c r="B120" s="275" t="s">
        <v>834</v>
      </c>
      <c r="C120" s="275"/>
      <c r="D120" s="275"/>
      <c r="E120" s="275"/>
      <c r="F120" s="275"/>
      <c r="G120" s="275"/>
      <c r="H120" s="275"/>
      <c r="I120" s="275"/>
      <c r="J120" s="275"/>
      <c r="K120" s="275"/>
      <c r="L120" s="274"/>
      <c r="M120" s="274"/>
      <c r="N120" s="274"/>
      <c r="O120" s="274"/>
      <c r="P120" s="274"/>
      <c r="Q120" s="285"/>
    </row>
    <row r="121" spans="1:17" ht="15.75" x14ac:dyDescent="0.25">
      <c r="A121" s="275"/>
      <c r="B121" s="276" t="s">
        <v>835</v>
      </c>
      <c r="C121" s="275"/>
      <c r="D121" s="275"/>
      <c r="E121" s="275"/>
      <c r="F121" s="275"/>
      <c r="G121" s="275"/>
      <c r="H121" s="275"/>
      <c r="I121" s="275"/>
      <c r="J121" s="275"/>
      <c r="K121" s="275"/>
      <c r="L121" s="274"/>
      <c r="M121" s="274"/>
      <c r="N121" s="274"/>
      <c r="O121" s="274"/>
      <c r="P121" s="274"/>
      <c r="Q121" s="285"/>
    </row>
    <row r="122" spans="1:17" ht="15.75" x14ac:dyDescent="0.25">
      <c r="A122" s="275"/>
      <c r="B122" s="275" t="s">
        <v>836</v>
      </c>
      <c r="C122" s="275"/>
      <c r="D122" s="275"/>
      <c r="E122" s="275"/>
      <c r="F122" s="275"/>
      <c r="G122" s="275"/>
      <c r="H122" s="275"/>
      <c r="I122" s="275"/>
      <c r="J122" s="275"/>
      <c r="K122" s="275"/>
      <c r="L122" s="274"/>
      <c r="M122" s="274"/>
      <c r="N122" s="274"/>
      <c r="O122" s="274"/>
      <c r="P122" s="274"/>
      <c r="Q122" s="285"/>
    </row>
    <row r="123" spans="1:17" ht="15.75" x14ac:dyDescent="0.25">
      <c r="A123" s="275"/>
      <c r="B123" s="276" t="s">
        <v>837</v>
      </c>
      <c r="C123" s="275"/>
      <c r="D123" s="275"/>
      <c r="E123" s="275"/>
      <c r="F123" s="274"/>
      <c r="G123" s="275"/>
      <c r="H123" s="275"/>
      <c r="I123" s="275"/>
      <c r="J123" s="275"/>
      <c r="K123" s="275"/>
      <c r="L123" s="274"/>
      <c r="M123" s="274"/>
      <c r="N123" s="274"/>
      <c r="O123" s="274"/>
      <c r="P123" s="274"/>
      <c r="Q123" s="285"/>
    </row>
    <row r="124" spans="1:17" ht="15.75" x14ac:dyDescent="0.25">
      <c r="A124" s="275"/>
      <c r="B124" s="276" t="s">
        <v>838</v>
      </c>
      <c r="C124" s="275"/>
      <c r="D124" s="275"/>
      <c r="E124" s="275"/>
      <c r="F124" s="274"/>
      <c r="G124" s="275"/>
      <c r="H124" s="275"/>
      <c r="I124" s="275"/>
      <c r="J124" s="275"/>
      <c r="K124" s="275"/>
      <c r="L124" s="274"/>
      <c r="M124" s="274"/>
      <c r="N124" s="274"/>
      <c r="O124" s="274"/>
      <c r="P124" s="274"/>
      <c r="Q124" s="285"/>
    </row>
    <row r="125" spans="1:17" ht="15.75" x14ac:dyDescent="0.25">
      <c r="A125" s="275"/>
      <c r="B125" s="276" t="s">
        <v>839</v>
      </c>
      <c r="C125" s="275"/>
      <c r="D125" s="275"/>
      <c r="E125" s="275"/>
      <c r="F125" s="274"/>
      <c r="G125" s="275"/>
      <c r="H125" s="275"/>
      <c r="I125" s="275"/>
      <c r="J125" s="275"/>
      <c r="K125" s="275"/>
      <c r="L125" s="274"/>
      <c r="M125" s="274"/>
      <c r="N125" s="274"/>
      <c r="O125" s="274"/>
      <c r="P125" s="274"/>
      <c r="Q125" s="285"/>
    </row>
    <row r="126" spans="1:17" ht="15.75" x14ac:dyDescent="0.25">
      <c r="A126" s="275"/>
      <c r="B126" s="276"/>
      <c r="C126" s="275"/>
      <c r="D126" s="275"/>
      <c r="E126" s="275"/>
      <c r="F126" s="274"/>
      <c r="G126" s="275"/>
      <c r="H126" s="275"/>
      <c r="I126" s="275"/>
      <c r="J126" s="275"/>
      <c r="K126" s="275"/>
      <c r="L126" s="274"/>
      <c r="M126" s="274"/>
      <c r="N126" s="274"/>
      <c r="O126" s="274"/>
      <c r="P126" s="274"/>
      <c r="Q126" s="285"/>
    </row>
    <row r="127" spans="1:17" ht="15.75" x14ac:dyDescent="0.25">
      <c r="A127" s="275" t="s">
        <v>840</v>
      </c>
      <c r="B127" s="275"/>
      <c r="C127" s="275"/>
      <c r="D127" s="275"/>
      <c r="E127" s="275"/>
      <c r="F127" s="280"/>
      <c r="G127" s="280"/>
      <c r="H127" s="280"/>
      <c r="I127" s="280"/>
      <c r="J127" s="284" t="s">
        <v>841</v>
      </c>
      <c r="K127" s="284"/>
      <c r="L127" s="284"/>
      <c r="M127" s="274"/>
      <c r="N127" s="274"/>
      <c r="O127" s="274"/>
      <c r="P127" s="274"/>
      <c r="Q127" s="285"/>
    </row>
    <row r="128" spans="1:17" ht="15.75" x14ac:dyDescent="0.25">
      <c r="A128" s="275" t="s">
        <v>842</v>
      </c>
      <c r="B128" s="275"/>
      <c r="C128" s="274"/>
      <c r="D128" s="277"/>
      <c r="E128" s="277"/>
      <c r="F128" s="282"/>
      <c r="G128" s="282"/>
      <c r="H128" s="282"/>
      <c r="I128" s="289"/>
      <c r="J128" s="284" t="s">
        <v>846</v>
      </c>
      <c r="K128" s="284"/>
      <c r="L128" s="284"/>
      <c r="M128" s="274"/>
      <c r="N128" s="274"/>
      <c r="O128" s="274"/>
      <c r="P128" s="274"/>
      <c r="Q128" s="285"/>
    </row>
    <row r="129" spans="1:17" ht="15.75" x14ac:dyDescent="0.25">
      <c r="A129" s="275"/>
      <c r="B129" s="275"/>
      <c r="C129" s="274"/>
      <c r="D129" s="277"/>
      <c r="E129" s="277"/>
      <c r="F129" s="281"/>
      <c r="G129" s="278"/>
      <c r="H129" s="278"/>
      <c r="I129" s="283"/>
      <c r="J129" s="284" t="s">
        <v>847</v>
      </c>
      <c r="K129" s="284"/>
      <c r="L129" s="284"/>
      <c r="M129" s="274"/>
      <c r="N129" s="274"/>
      <c r="O129" s="274"/>
      <c r="P129" s="274"/>
      <c r="Q129" s="285"/>
    </row>
    <row r="130" spans="1:17" ht="15.75" x14ac:dyDescent="0.25">
      <c r="A130" s="275"/>
      <c r="B130" s="275"/>
      <c r="C130" s="274"/>
      <c r="D130" s="277"/>
      <c r="E130" s="277"/>
      <c r="F130" s="281"/>
      <c r="G130" s="278"/>
      <c r="H130" s="278"/>
      <c r="I130" s="283"/>
      <c r="J130" s="284" t="s">
        <v>848</v>
      </c>
      <c r="K130" s="284"/>
      <c r="L130" s="284"/>
      <c r="M130" s="274"/>
      <c r="N130" s="274"/>
      <c r="O130" s="274"/>
      <c r="P130" s="274"/>
      <c r="Q130" s="285"/>
    </row>
    <row r="131" spans="1:17" ht="15.75" x14ac:dyDescent="0.25">
      <c r="A131" s="275"/>
      <c r="B131" s="275"/>
      <c r="C131" s="274"/>
      <c r="D131" s="277"/>
      <c r="E131" s="277"/>
      <c r="F131" s="281"/>
      <c r="G131" s="278"/>
      <c r="H131" s="278"/>
      <c r="I131" s="283"/>
      <c r="J131" s="284" t="s">
        <v>849</v>
      </c>
      <c r="K131" s="284"/>
      <c r="L131" s="284"/>
      <c r="M131" s="274"/>
      <c r="N131" s="274"/>
      <c r="O131" s="274"/>
      <c r="P131" s="274"/>
      <c r="Q131" s="285"/>
    </row>
    <row r="132" spans="1:17" ht="15.75" x14ac:dyDescent="0.25">
      <c r="A132" s="275"/>
      <c r="B132" s="275"/>
      <c r="C132" s="274"/>
      <c r="D132" s="277"/>
      <c r="E132" s="277"/>
      <c r="F132" s="281"/>
      <c r="G132" s="278"/>
      <c r="H132" s="278"/>
      <c r="I132" s="283"/>
      <c r="J132" s="290" t="s">
        <v>850</v>
      </c>
      <c r="K132" s="290"/>
      <c r="L132" s="290"/>
      <c r="M132" s="274"/>
      <c r="N132" s="274"/>
      <c r="O132" s="274"/>
      <c r="P132" s="274"/>
      <c r="Q132" s="285"/>
    </row>
    <row r="133" spans="1:17" ht="18.75" x14ac:dyDescent="0.25">
      <c r="A133" s="279" t="s">
        <v>843</v>
      </c>
      <c r="B133" s="274"/>
      <c r="C133" s="274"/>
      <c r="D133" s="274"/>
      <c r="E133" s="274"/>
      <c r="F133" s="274"/>
      <c r="G133" s="274"/>
      <c r="H133" s="274"/>
      <c r="I133" s="274"/>
      <c r="J133" s="274"/>
      <c r="K133" s="274"/>
      <c r="L133" s="274"/>
      <c r="M133" s="274" t="s">
        <v>844</v>
      </c>
      <c r="N133" s="274"/>
      <c r="O133" s="274"/>
      <c r="P133" s="274"/>
      <c r="Q133" s="285"/>
    </row>
    <row r="134" spans="1:17" x14ac:dyDescent="0.25">
      <c r="A134" s="286" t="s">
        <v>845</v>
      </c>
      <c r="B134" s="287"/>
      <c r="C134" s="287"/>
      <c r="D134" s="287"/>
      <c r="E134" s="287"/>
      <c r="F134" s="287"/>
      <c r="G134" s="287"/>
      <c r="H134" s="287"/>
      <c r="I134" s="287"/>
      <c r="J134" s="287"/>
      <c r="K134" s="287"/>
      <c r="L134" s="287"/>
      <c r="M134" s="287"/>
      <c r="N134" s="287"/>
      <c r="O134" s="287"/>
      <c r="P134" s="287"/>
      <c r="Q134" s="288"/>
    </row>
    <row r="135" spans="1:17" x14ac:dyDescent="0.25">
      <c r="A135" s="98"/>
      <c r="B135" s="109"/>
      <c r="C135" s="109"/>
      <c r="D135" s="109"/>
      <c r="E135" s="110"/>
      <c r="F135" s="80"/>
      <c r="G135" s="97"/>
      <c r="H135" s="110"/>
      <c r="I135" s="164"/>
      <c r="J135" s="106"/>
      <c r="K135" s="130"/>
      <c r="L135" s="130"/>
      <c r="M135" s="79"/>
      <c r="N135" s="79"/>
      <c r="O135" s="79"/>
      <c r="P135" s="130"/>
      <c r="Q135" s="79"/>
    </row>
    <row r="136" spans="1:17" x14ac:dyDescent="0.25">
      <c r="A136" s="98"/>
      <c r="B136" s="80"/>
      <c r="C136" s="80"/>
      <c r="D136" s="80"/>
      <c r="E136" s="84"/>
      <c r="F136" s="84"/>
      <c r="G136" s="84"/>
      <c r="H136" s="80"/>
      <c r="I136" s="164"/>
      <c r="J136" s="106"/>
      <c r="K136" s="130"/>
      <c r="L136" s="130"/>
      <c r="M136" s="79"/>
      <c r="N136" s="79"/>
      <c r="O136" s="79"/>
      <c r="P136" s="111"/>
      <c r="Q136" s="79"/>
    </row>
    <row r="137" spans="1:17" x14ac:dyDescent="0.25">
      <c r="A137" s="98"/>
      <c r="B137" s="80"/>
      <c r="C137" s="80"/>
      <c r="D137" s="80"/>
      <c r="E137" s="80"/>
      <c r="F137" s="80"/>
      <c r="G137" s="80"/>
      <c r="H137" s="80"/>
      <c r="I137" s="164"/>
      <c r="J137" s="106"/>
      <c r="K137" s="130"/>
      <c r="L137" s="130"/>
      <c r="M137" s="79"/>
      <c r="N137" s="79"/>
      <c r="O137" s="79"/>
      <c r="P137" s="111"/>
      <c r="Q137" s="79"/>
    </row>
    <row r="138" spans="1:17" x14ac:dyDescent="0.25">
      <c r="A138" s="98"/>
      <c r="B138" s="80"/>
      <c r="C138" s="80"/>
      <c r="D138" s="80"/>
      <c r="E138" s="80"/>
      <c r="F138" s="80"/>
      <c r="G138" s="80"/>
      <c r="H138" s="80"/>
      <c r="I138" s="164"/>
      <c r="J138" s="106"/>
      <c r="K138" s="130"/>
      <c r="L138" s="130"/>
      <c r="M138" s="79"/>
      <c r="N138" s="79"/>
      <c r="O138" s="79"/>
      <c r="P138" s="111"/>
      <c r="Q138" s="79"/>
    </row>
    <row r="139" spans="1:17" x14ac:dyDescent="0.25">
      <c r="A139" s="98"/>
      <c r="B139" s="80"/>
      <c r="C139" s="80"/>
      <c r="D139" s="80"/>
      <c r="E139" s="80"/>
      <c r="F139" s="80"/>
      <c r="G139" s="80"/>
      <c r="H139" s="80"/>
      <c r="I139" s="164"/>
      <c r="J139" s="106"/>
      <c r="K139" s="130"/>
      <c r="L139" s="130"/>
      <c r="M139" s="79"/>
      <c r="N139" s="79"/>
      <c r="O139" s="79"/>
      <c r="P139" s="111"/>
      <c r="Q139" s="79"/>
    </row>
    <row r="140" spans="1:17" x14ac:dyDescent="0.25">
      <c r="A140" s="98"/>
      <c r="B140" s="80"/>
      <c r="C140" s="80"/>
      <c r="D140" s="80"/>
      <c r="E140" s="80"/>
      <c r="F140" s="80"/>
      <c r="G140" s="80"/>
      <c r="H140" s="80"/>
      <c r="I140" s="164"/>
      <c r="J140" s="106"/>
      <c r="K140" s="130"/>
      <c r="L140" s="130"/>
      <c r="M140" s="79"/>
      <c r="N140" s="79"/>
      <c r="O140" s="79"/>
      <c r="P140" s="111"/>
      <c r="Q140" s="79"/>
    </row>
    <row r="141" spans="1:17" x14ac:dyDescent="0.25">
      <c r="A141" s="98"/>
      <c r="B141" s="82"/>
      <c r="C141" s="80"/>
      <c r="D141" s="80"/>
      <c r="E141" s="80"/>
      <c r="F141" s="80"/>
      <c r="G141" s="80"/>
      <c r="H141" s="80"/>
      <c r="I141" s="157"/>
      <c r="J141" s="82"/>
      <c r="K141" s="107"/>
      <c r="L141" s="107"/>
      <c r="M141" s="82"/>
      <c r="N141" s="82"/>
      <c r="O141" s="82"/>
      <c r="P141" s="111"/>
      <c r="Q141" s="79"/>
    </row>
    <row r="142" spans="1:17" x14ac:dyDescent="0.25">
      <c r="A142" s="98"/>
      <c r="B142" s="84"/>
      <c r="C142" s="84"/>
      <c r="D142" s="80"/>
      <c r="E142" s="80"/>
      <c r="F142" s="80"/>
      <c r="G142" s="80"/>
      <c r="H142" s="80"/>
      <c r="I142" s="160"/>
      <c r="J142" s="80"/>
      <c r="K142" s="111"/>
      <c r="L142" s="111"/>
      <c r="M142" s="80"/>
      <c r="N142" s="80"/>
      <c r="O142" s="80"/>
      <c r="P142" s="111"/>
      <c r="Q142" s="79"/>
    </row>
    <row r="143" spans="1:17" x14ac:dyDescent="0.25">
      <c r="A143" s="98"/>
      <c r="B143" s="79"/>
      <c r="C143" s="79"/>
      <c r="D143" s="79"/>
      <c r="E143" s="95"/>
      <c r="F143" s="82"/>
      <c r="G143" s="84"/>
      <c r="H143" s="80"/>
      <c r="I143" s="157"/>
      <c r="J143" s="80"/>
      <c r="K143" s="111"/>
      <c r="L143" s="111"/>
      <c r="M143" s="80"/>
      <c r="N143" s="80"/>
      <c r="O143" s="80"/>
      <c r="P143" s="107"/>
      <c r="Q143" s="79"/>
    </row>
    <row r="144" spans="1:17" x14ac:dyDescent="0.25">
      <c r="A144" s="98"/>
      <c r="B144" s="79"/>
      <c r="C144" s="79"/>
      <c r="D144" s="79"/>
      <c r="E144" s="95"/>
      <c r="F144" s="95"/>
      <c r="G144" s="84"/>
      <c r="H144" s="80"/>
      <c r="I144" s="157"/>
      <c r="J144" s="80"/>
      <c r="K144" s="111"/>
      <c r="L144" s="111"/>
      <c r="M144" s="80"/>
      <c r="N144" s="80"/>
      <c r="O144" s="80"/>
      <c r="P144" s="107"/>
      <c r="Q144" s="79"/>
    </row>
    <row r="145" spans="1:17" x14ac:dyDescent="0.25">
      <c r="A145" s="98"/>
      <c r="B145" s="80"/>
      <c r="C145" s="80"/>
      <c r="D145" s="80"/>
      <c r="E145" s="84"/>
      <c r="F145" s="84"/>
      <c r="G145" s="84"/>
      <c r="H145" s="80"/>
      <c r="I145" s="164"/>
      <c r="J145" s="106"/>
      <c r="K145" s="130"/>
      <c r="L145" s="130"/>
      <c r="M145" s="79"/>
      <c r="N145" s="79"/>
      <c r="O145" s="79"/>
      <c r="P145" s="111"/>
      <c r="Q145" s="79"/>
    </row>
    <row r="146" spans="1:17" x14ac:dyDescent="0.25">
      <c r="A146" s="98"/>
      <c r="B146" s="82"/>
      <c r="C146" s="80"/>
      <c r="D146" s="80"/>
      <c r="E146" s="80"/>
      <c r="F146" s="80"/>
      <c r="G146" s="84"/>
      <c r="H146" s="80"/>
      <c r="I146" s="164"/>
      <c r="J146" s="106"/>
      <c r="K146" s="130"/>
      <c r="L146" s="130"/>
      <c r="M146" s="79"/>
      <c r="N146" s="79"/>
      <c r="O146" s="79"/>
      <c r="P146" s="108"/>
      <c r="Q146" s="79"/>
    </row>
    <row r="147" spans="1:17" x14ac:dyDescent="0.25">
      <c r="A147" s="98"/>
      <c r="B147" s="79"/>
      <c r="C147" s="79"/>
      <c r="D147" s="79"/>
      <c r="E147" s="95"/>
      <c r="F147" s="95"/>
      <c r="G147" s="84"/>
      <c r="H147" s="80"/>
      <c r="I147" s="157"/>
      <c r="J147" s="80"/>
      <c r="K147" s="111"/>
      <c r="L147" s="111"/>
      <c r="M147" s="80"/>
      <c r="N147" s="80"/>
      <c r="O147" s="80"/>
      <c r="P147" s="111"/>
      <c r="Q147" s="79"/>
    </row>
    <row r="148" spans="1:17" x14ac:dyDescent="0.25">
      <c r="A148" s="98"/>
      <c r="B148" s="79"/>
      <c r="C148" s="79"/>
      <c r="D148" s="79"/>
      <c r="E148" s="80"/>
      <c r="F148" s="80"/>
      <c r="G148" s="80"/>
      <c r="H148" s="80"/>
      <c r="I148" s="164"/>
      <c r="J148" s="106"/>
      <c r="K148" s="130"/>
      <c r="L148" s="130"/>
      <c r="M148" s="79"/>
      <c r="N148" s="79"/>
      <c r="O148" s="79"/>
      <c r="P148" s="107"/>
      <c r="Q148" s="79"/>
    </row>
    <row r="149" spans="1:17" x14ac:dyDescent="0.25">
      <c r="A149" s="98"/>
      <c r="B149" s="79"/>
      <c r="C149" s="79"/>
      <c r="D149" s="79"/>
      <c r="E149" s="80"/>
      <c r="F149" s="80"/>
      <c r="G149" s="80"/>
      <c r="H149" s="80"/>
      <c r="I149" s="164"/>
      <c r="J149" s="106"/>
      <c r="K149" s="130"/>
      <c r="L149" s="130"/>
      <c r="M149" s="79"/>
      <c r="N149" s="79"/>
      <c r="O149" s="79"/>
      <c r="P149" s="107"/>
      <c r="Q149" s="79"/>
    </row>
    <row r="150" spans="1:17" x14ac:dyDescent="0.25">
      <c r="A150" s="98"/>
      <c r="B150" s="79"/>
      <c r="C150" s="79"/>
      <c r="D150" s="79"/>
      <c r="E150" s="80"/>
      <c r="F150" s="80"/>
      <c r="G150" s="80"/>
      <c r="H150" s="80"/>
      <c r="I150" s="164"/>
      <c r="J150" s="106"/>
      <c r="K150" s="130"/>
      <c r="L150" s="130"/>
      <c r="M150" s="79"/>
      <c r="N150" s="79"/>
      <c r="O150" s="79"/>
      <c r="P150" s="107"/>
      <c r="Q150" s="79"/>
    </row>
    <row r="151" spans="1:17" x14ac:dyDescent="0.25">
      <c r="A151" s="98"/>
      <c r="B151" s="84"/>
      <c r="C151" s="84"/>
      <c r="D151" s="84"/>
      <c r="E151" s="80"/>
      <c r="F151" s="80"/>
      <c r="G151" s="84"/>
      <c r="H151" s="80"/>
      <c r="I151" s="157"/>
      <c r="J151" s="82"/>
      <c r="K151" s="107"/>
      <c r="L151" s="107"/>
      <c r="M151" s="82"/>
      <c r="N151" s="82"/>
      <c r="O151" s="82"/>
      <c r="P151" s="108"/>
      <c r="Q151" s="79"/>
    </row>
    <row r="152" spans="1:17" x14ac:dyDescent="0.25">
      <c r="A152" s="98"/>
      <c r="B152" s="84"/>
      <c r="C152" s="84"/>
      <c r="D152" s="84"/>
      <c r="E152" s="80"/>
      <c r="F152" s="80"/>
      <c r="G152" s="80"/>
      <c r="H152" s="82"/>
      <c r="I152" s="164"/>
      <c r="J152" s="106"/>
      <c r="K152" s="130"/>
      <c r="L152" s="130"/>
      <c r="M152" s="79"/>
      <c r="N152" s="79"/>
      <c r="O152" s="79"/>
      <c r="P152" s="107"/>
      <c r="Q152" s="79"/>
    </row>
    <row r="153" spans="1:17" x14ac:dyDescent="0.25">
      <c r="A153" s="98"/>
      <c r="B153" s="80"/>
      <c r="C153" s="80"/>
      <c r="D153" s="80"/>
      <c r="E153" s="84"/>
      <c r="F153" s="84"/>
      <c r="G153" s="84"/>
      <c r="H153" s="80"/>
      <c r="I153" s="164"/>
      <c r="J153" s="106"/>
      <c r="K153" s="130"/>
      <c r="L153" s="130"/>
      <c r="M153" s="79"/>
      <c r="N153" s="79"/>
      <c r="O153" s="79"/>
      <c r="P153" s="111"/>
      <c r="Q153" s="79"/>
    </row>
    <row r="154" spans="1:17" x14ac:dyDescent="0.25">
      <c r="A154" s="98"/>
      <c r="B154" s="79"/>
      <c r="C154" s="82"/>
      <c r="D154" s="82"/>
      <c r="E154" s="83"/>
      <c r="F154" s="83"/>
      <c r="G154" s="80"/>
      <c r="H154" s="80"/>
      <c r="I154" s="164"/>
      <c r="J154" s="106"/>
      <c r="K154" s="130"/>
      <c r="L154" s="130"/>
      <c r="M154" s="79"/>
      <c r="N154" s="79"/>
      <c r="O154" s="79"/>
      <c r="P154" s="130"/>
      <c r="Q154" s="79"/>
    </row>
    <row r="155" spans="1:17" x14ac:dyDescent="0.25">
      <c r="A155" s="98"/>
      <c r="B155" s="80"/>
      <c r="C155" s="80"/>
      <c r="D155" s="80"/>
      <c r="E155" s="80"/>
      <c r="F155" s="80"/>
      <c r="G155" s="80"/>
      <c r="H155" s="80"/>
      <c r="I155" s="164"/>
      <c r="J155" s="106"/>
      <c r="K155" s="130"/>
      <c r="L155" s="130"/>
      <c r="M155" s="79"/>
      <c r="N155" s="79"/>
      <c r="O155" s="79"/>
      <c r="P155" s="111"/>
      <c r="Q155" s="79"/>
    </row>
    <row r="156" spans="1:17" x14ac:dyDescent="0.25">
      <c r="A156" s="98"/>
      <c r="B156" s="80"/>
      <c r="C156" s="80"/>
      <c r="D156" s="80"/>
      <c r="E156" s="80"/>
      <c r="F156" s="80"/>
      <c r="G156" s="80"/>
      <c r="H156" s="80"/>
      <c r="I156" s="164"/>
      <c r="J156" s="106"/>
      <c r="K156" s="130"/>
      <c r="L156" s="130"/>
      <c r="M156" s="79"/>
      <c r="N156" s="79"/>
      <c r="O156" s="79"/>
      <c r="P156" s="111"/>
      <c r="Q156" s="79"/>
    </row>
    <row r="157" spans="1:17" x14ac:dyDescent="0.25">
      <c r="A157" s="98"/>
      <c r="B157" s="80"/>
      <c r="C157" s="80"/>
      <c r="D157" s="80"/>
      <c r="E157" s="80"/>
      <c r="F157" s="80"/>
      <c r="G157" s="80"/>
      <c r="H157" s="80"/>
      <c r="I157" s="164"/>
      <c r="J157" s="106"/>
      <c r="K157" s="130"/>
      <c r="L157" s="130"/>
      <c r="M157" s="79"/>
      <c r="N157" s="79"/>
      <c r="O157" s="79"/>
      <c r="P157" s="111"/>
      <c r="Q157" s="79"/>
    </row>
    <row r="158" spans="1:17" x14ac:dyDescent="0.25">
      <c r="A158" s="98"/>
      <c r="B158" s="80"/>
      <c r="C158" s="80"/>
      <c r="D158" s="80"/>
      <c r="E158" s="80"/>
      <c r="F158" s="80"/>
      <c r="G158" s="80"/>
      <c r="H158" s="80"/>
      <c r="I158" s="164"/>
      <c r="J158" s="106"/>
      <c r="K158" s="130"/>
      <c r="L158" s="130"/>
      <c r="M158" s="79"/>
      <c r="N158" s="79"/>
      <c r="O158" s="79"/>
      <c r="P158" s="111"/>
      <c r="Q158" s="79"/>
    </row>
    <row r="159" spans="1:17" x14ac:dyDescent="0.25">
      <c r="A159" s="98"/>
      <c r="B159" s="84"/>
      <c r="C159" s="84"/>
      <c r="D159" s="84"/>
      <c r="E159" s="80"/>
      <c r="F159" s="80"/>
      <c r="G159" s="84"/>
      <c r="H159" s="80"/>
      <c r="I159" s="164"/>
      <c r="J159" s="106"/>
      <c r="K159" s="130"/>
      <c r="L159" s="130"/>
      <c r="M159" s="79"/>
      <c r="N159" s="79"/>
      <c r="O159" s="79"/>
      <c r="P159" s="108"/>
      <c r="Q159" s="79"/>
    </row>
    <row r="160" spans="1:17" x14ac:dyDescent="0.25">
      <c r="A160" s="98"/>
      <c r="B160" s="82"/>
      <c r="C160" s="80"/>
      <c r="D160" s="80"/>
      <c r="E160" s="80"/>
      <c r="F160" s="80"/>
      <c r="G160" s="80"/>
      <c r="H160" s="80"/>
      <c r="I160" s="157"/>
      <c r="J160" s="82"/>
      <c r="K160" s="107"/>
      <c r="L160" s="107"/>
      <c r="M160" s="82"/>
      <c r="N160" s="82"/>
      <c r="O160" s="82"/>
      <c r="P160" s="111"/>
      <c r="Q160" s="79"/>
    </row>
    <row r="161" spans="1:17" x14ac:dyDescent="0.25">
      <c r="A161" s="98"/>
      <c r="B161" s="82"/>
      <c r="C161" s="80"/>
      <c r="D161" s="80"/>
      <c r="E161" s="80"/>
      <c r="F161" s="80"/>
      <c r="G161" s="80"/>
      <c r="H161" s="80"/>
      <c r="I161" s="157"/>
      <c r="J161" s="82"/>
      <c r="K161" s="107"/>
      <c r="L161" s="107"/>
      <c r="M161" s="82"/>
      <c r="N161" s="82"/>
      <c r="O161" s="82"/>
      <c r="P161" s="111"/>
      <c r="Q161" s="79"/>
    </row>
    <row r="162" spans="1:17" x14ac:dyDescent="0.25">
      <c r="A162" s="98"/>
      <c r="B162" s="84"/>
      <c r="C162" s="93"/>
      <c r="D162" s="92"/>
      <c r="E162" s="80"/>
      <c r="F162" s="80"/>
      <c r="G162" s="80"/>
      <c r="H162" s="80"/>
      <c r="I162" s="160"/>
      <c r="J162" s="80"/>
      <c r="K162" s="111"/>
      <c r="L162" s="111"/>
      <c r="M162" s="80"/>
      <c r="N162" s="80"/>
      <c r="O162" s="80"/>
      <c r="P162" s="111"/>
      <c r="Q162" s="79"/>
    </row>
    <row r="163" spans="1:17" x14ac:dyDescent="0.25">
      <c r="A163" s="98"/>
      <c r="B163" s="84"/>
      <c r="C163" s="84"/>
      <c r="D163" s="80"/>
      <c r="E163" s="80"/>
      <c r="F163" s="80"/>
      <c r="G163" s="80"/>
      <c r="H163" s="80"/>
      <c r="I163" s="160"/>
      <c r="J163" s="80"/>
      <c r="K163" s="111"/>
      <c r="L163" s="111"/>
      <c r="M163" s="80"/>
      <c r="N163" s="80"/>
      <c r="O163" s="80"/>
      <c r="P163" s="111"/>
      <c r="Q163" s="79"/>
    </row>
    <row r="164" spans="1:17" x14ac:dyDescent="0.25">
      <c r="A164" s="98"/>
      <c r="B164" s="79"/>
      <c r="C164" s="79"/>
      <c r="D164" s="79"/>
      <c r="E164" s="95"/>
      <c r="F164" s="95"/>
      <c r="G164" s="84"/>
      <c r="H164" s="80"/>
      <c r="I164" s="157"/>
      <c r="J164" s="80"/>
      <c r="K164" s="111"/>
      <c r="L164" s="111"/>
      <c r="M164" s="80"/>
      <c r="N164" s="80"/>
      <c r="O164" s="80"/>
      <c r="P164" s="107"/>
      <c r="Q164" s="79"/>
    </row>
    <row r="165" spans="1:17" x14ac:dyDescent="0.25">
      <c r="A165" s="98"/>
      <c r="B165" s="79"/>
      <c r="C165" s="79"/>
      <c r="D165" s="79"/>
      <c r="E165" s="80"/>
      <c r="F165" s="80"/>
      <c r="G165" s="80"/>
      <c r="H165" s="80"/>
      <c r="I165" s="164"/>
      <c r="J165" s="106"/>
      <c r="K165" s="130"/>
      <c r="L165" s="130"/>
      <c r="M165" s="79"/>
      <c r="N165" s="79"/>
      <c r="O165" s="79"/>
      <c r="P165" s="107"/>
      <c r="Q165" s="79"/>
    </row>
    <row r="166" spans="1:17" x14ac:dyDescent="0.25">
      <c r="A166" s="98"/>
      <c r="B166" s="83"/>
      <c r="C166" s="83"/>
      <c r="D166" s="83"/>
      <c r="E166" s="84"/>
      <c r="F166" s="84"/>
      <c r="G166" s="84"/>
      <c r="H166" s="80"/>
      <c r="I166" s="164"/>
      <c r="J166" s="106"/>
      <c r="K166" s="130"/>
      <c r="L166" s="130"/>
      <c r="M166" s="79"/>
      <c r="N166" s="79"/>
      <c r="O166" s="79"/>
      <c r="P166" s="130"/>
      <c r="Q166" s="79"/>
    </row>
    <row r="167" spans="1:17" x14ac:dyDescent="0.25">
      <c r="A167" s="98"/>
      <c r="B167" s="83"/>
      <c r="C167" s="83"/>
      <c r="D167" s="83"/>
      <c r="E167" s="84"/>
      <c r="F167" s="84"/>
      <c r="G167" s="84"/>
      <c r="H167" s="80"/>
      <c r="I167" s="164"/>
      <c r="J167" s="106"/>
      <c r="K167" s="130"/>
      <c r="L167" s="130"/>
      <c r="M167" s="79"/>
      <c r="N167" s="79"/>
      <c r="O167" s="79"/>
      <c r="P167" s="130"/>
      <c r="Q167" s="79"/>
    </row>
    <row r="168" spans="1:17" x14ac:dyDescent="0.25">
      <c r="A168" s="98"/>
      <c r="B168" s="80"/>
      <c r="C168" s="80"/>
      <c r="D168" s="80"/>
      <c r="E168" s="84"/>
      <c r="F168" s="84"/>
      <c r="G168" s="84"/>
      <c r="H168" s="80"/>
      <c r="I168" s="164"/>
      <c r="J168" s="106"/>
      <c r="K168" s="130"/>
      <c r="L168" s="130"/>
      <c r="M168" s="79"/>
      <c r="N168" s="79"/>
      <c r="O168" s="79"/>
      <c r="P168" s="111"/>
      <c r="Q168" s="79"/>
    </row>
    <row r="169" spans="1:17" x14ac:dyDescent="0.25">
      <c r="A169" s="98"/>
      <c r="B169" s="80"/>
      <c r="C169" s="80"/>
      <c r="D169" s="80"/>
      <c r="E169" s="84"/>
      <c r="F169" s="84"/>
      <c r="G169" s="84"/>
      <c r="H169" s="80"/>
      <c r="I169" s="164"/>
      <c r="J169" s="106"/>
      <c r="K169" s="130"/>
      <c r="L169" s="130"/>
      <c r="M169" s="79"/>
      <c r="N169" s="79"/>
      <c r="O169" s="79"/>
      <c r="P169" s="111"/>
      <c r="Q169" s="79"/>
    </row>
    <row r="170" spans="1:17" x14ac:dyDescent="0.25">
      <c r="A170" s="98"/>
      <c r="B170" s="79"/>
      <c r="C170" s="82"/>
      <c r="D170" s="82"/>
      <c r="E170" s="83"/>
      <c r="F170" s="83"/>
      <c r="G170" s="80"/>
      <c r="H170" s="80"/>
      <c r="I170" s="164"/>
      <c r="J170" s="106"/>
      <c r="K170" s="130"/>
      <c r="L170" s="130"/>
      <c r="M170" s="79"/>
      <c r="N170" s="79"/>
      <c r="O170" s="79"/>
      <c r="P170" s="130"/>
      <c r="Q170" s="79"/>
    </row>
    <row r="171" spans="1:17" x14ac:dyDescent="0.25">
      <c r="A171" s="98"/>
      <c r="B171" s="80"/>
      <c r="C171" s="80"/>
      <c r="D171" s="80"/>
      <c r="E171" s="80"/>
      <c r="F171" s="80"/>
      <c r="G171" s="80"/>
      <c r="H171" s="80"/>
      <c r="I171" s="157"/>
      <c r="J171" s="82"/>
      <c r="K171" s="107"/>
      <c r="L171" s="107"/>
      <c r="M171" s="82"/>
      <c r="N171" s="82"/>
      <c r="O171" s="82"/>
      <c r="P171" s="111"/>
      <c r="Q171" s="79"/>
    </row>
    <row r="172" spans="1:17" x14ac:dyDescent="0.25">
      <c r="A172" s="98"/>
      <c r="B172" s="79"/>
      <c r="C172" s="79"/>
      <c r="D172" s="79"/>
      <c r="E172" s="95"/>
      <c r="F172" s="95"/>
      <c r="G172" s="84"/>
      <c r="H172" s="80"/>
      <c r="I172" s="157"/>
      <c r="J172" s="80"/>
      <c r="K172" s="111"/>
      <c r="L172" s="111"/>
      <c r="M172" s="80"/>
      <c r="N172" s="80"/>
      <c r="O172" s="80"/>
      <c r="P172" s="107"/>
      <c r="Q172" s="79"/>
    </row>
    <row r="173" spans="1:17" x14ac:dyDescent="0.25">
      <c r="A173" s="98"/>
      <c r="B173" s="79"/>
      <c r="C173" s="79"/>
      <c r="D173" s="79"/>
      <c r="E173" s="95"/>
      <c r="F173" s="95"/>
      <c r="G173" s="84"/>
      <c r="H173" s="80"/>
      <c r="I173" s="157"/>
      <c r="J173" s="80"/>
      <c r="K173" s="111"/>
      <c r="L173" s="111"/>
      <c r="M173" s="80"/>
      <c r="N173" s="80"/>
      <c r="O173" s="80"/>
      <c r="P173" s="107"/>
      <c r="Q173" s="79"/>
    </row>
    <row r="174" spans="1:17" x14ac:dyDescent="0.25">
      <c r="A174" s="98"/>
      <c r="B174" s="79"/>
      <c r="C174" s="79"/>
      <c r="D174" s="79"/>
      <c r="E174" s="95"/>
      <c r="F174" s="95"/>
      <c r="G174" s="84"/>
      <c r="H174" s="80"/>
      <c r="I174" s="157"/>
      <c r="J174" s="80"/>
      <c r="K174" s="111"/>
      <c r="L174" s="111"/>
      <c r="M174" s="80"/>
      <c r="N174" s="80"/>
      <c r="O174" s="80"/>
      <c r="P174" s="107"/>
      <c r="Q174" s="79"/>
    </row>
    <row r="175" spans="1:17" x14ac:dyDescent="0.25">
      <c r="A175" s="98"/>
      <c r="B175" s="109"/>
      <c r="C175" s="109"/>
      <c r="D175" s="109"/>
      <c r="E175" s="110"/>
      <c r="F175" s="80"/>
      <c r="G175" s="97"/>
      <c r="H175" s="110"/>
      <c r="I175" s="164"/>
      <c r="J175" s="106"/>
      <c r="K175" s="130"/>
      <c r="L175" s="130"/>
      <c r="M175" s="79"/>
      <c r="N175" s="79"/>
      <c r="O175" s="79"/>
      <c r="P175" s="130"/>
      <c r="Q175" s="79"/>
    </row>
    <row r="176" spans="1:17" x14ac:dyDescent="0.25">
      <c r="A176" s="98"/>
      <c r="B176" s="80"/>
      <c r="C176" s="80"/>
      <c r="D176" s="80"/>
      <c r="E176" s="84"/>
      <c r="F176" s="84"/>
      <c r="G176" s="84"/>
      <c r="H176" s="80"/>
      <c r="I176" s="164"/>
      <c r="J176" s="106"/>
      <c r="K176" s="130"/>
      <c r="L176" s="130"/>
      <c r="M176" s="79"/>
      <c r="N176" s="79"/>
      <c r="O176" s="79"/>
      <c r="P176" s="130"/>
      <c r="Q176" s="79"/>
    </row>
    <row r="177" spans="1:17" x14ac:dyDescent="0.25">
      <c r="A177" s="98"/>
      <c r="B177" s="80"/>
      <c r="C177" s="80"/>
      <c r="D177" s="80"/>
      <c r="E177" s="80"/>
      <c r="F177" s="80"/>
      <c r="G177" s="80"/>
      <c r="H177" s="80"/>
      <c r="I177" s="164"/>
      <c r="J177" s="106"/>
      <c r="K177" s="130"/>
      <c r="L177" s="130"/>
      <c r="M177" s="79"/>
      <c r="N177" s="79"/>
      <c r="O177" s="79"/>
      <c r="P177" s="111"/>
      <c r="Q177" s="79"/>
    </row>
    <row r="178" spans="1:17" x14ac:dyDescent="0.25">
      <c r="A178" s="98"/>
      <c r="B178" s="82"/>
      <c r="C178" s="83"/>
      <c r="D178" s="83"/>
      <c r="E178" s="95"/>
      <c r="F178" s="95"/>
      <c r="G178" s="94"/>
      <c r="H178" s="95"/>
      <c r="I178" s="157"/>
      <c r="J178" s="82"/>
      <c r="K178" s="107"/>
      <c r="L178" s="107"/>
      <c r="M178" s="82"/>
      <c r="N178" s="82"/>
      <c r="O178" s="82"/>
      <c r="P178" s="107"/>
      <c r="Q178" s="79"/>
    </row>
    <row r="179" spans="1:17" x14ac:dyDescent="0.25">
      <c r="A179" s="98"/>
      <c r="B179" s="82"/>
      <c r="C179" s="80"/>
      <c r="D179" s="80"/>
      <c r="E179" s="80"/>
      <c r="F179" s="80"/>
      <c r="G179" s="80"/>
      <c r="H179" s="80"/>
      <c r="I179" s="157"/>
      <c r="J179" s="82"/>
      <c r="K179" s="107"/>
      <c r="L179" s="107"/>
      <c r="M179" s="82"/>
      <c r="N179" s="82"/>
      <c r="O179" s="82"/>
      <c r="P179" s="111"/>
      <c r="Q179" s="79"/>
    </row>
    <row r="180" spans="1:17" x14ac:dyDescent="0.25">
      <c r="A180" s="98"/>
      <c r="B180" s="97"/>
      <c r="C180" s="97"/>
      <c r="D180" s="97"/>
      <c r="E180" s="98"/>
      <c r="F180" s="80"/>
      <c r="G180" s="97"/>
      <c r="H180" s="110"/>
      <c r="I180" s="164"/>
      <c r="J180" s="106"/>
      <c r="K180" s="130"/>
      <c r="L180" s="130"/>
      <c r="M180" s="79"/>
      <c r="N180" s="79"/>
      <c r="O180" s="79"/>
      <c r="P180" s="107"/>
      <c r="Q180" s="79"/>
    </row>
    <row r="181" spans="1:17" x14ac:dyDescent="0.25">
      <c r="A181" s="98"/>
      <c r="B181" s="97"/>
      <c r="C181" s="97"/>
      <c r="D181" s="97"/>
      <c r="E181" s="98"/>
      <c r="F181" s="80"/>
      <c r="G181" s="97"/>
      <c r="H181" s="110"/>
      <c r="I181" s="164"/>
      <c r="J181" s="106"/>
      <c r="K181" s="130"/>
      <c r="L181" s="130"/>
      <c r="M181" s="79"/>
      <c r="N181" s="79"/>
      <c r="O181" s="79"/>
      <c r="P181" s="107"/>
      <c r="Q181" s="79"/>
    </row>
    <row r="182" spans="1:17" x14ac:dyDescent="0.25">
      <c r="A182" s="98"/>
      <c r="B182" s="97"/>
      <c r="C182" s="97"/>
      <c r="D182" s="97"/>
      <c r="E182" s="98"/>
      <c r="F182" s="80"/>
      <c r="G182" s="97"/>
      <c r="H182" s="110"/>
      <c r="I182" s="164"/>
      <c r="J182" s="106"/>
      <c r="K182" s="130"/>
      <c r="L182" s="130"/>
      <c r="M182" s="79"/>
      <c r="N182" s="79"/>
      <c r="O182" s="79"/>
      <c r="P182" s="107"/>
      <c r="Q182" s="79"/>
    </row>
    <row r="183" spans="1:17" x14ac:dyDescent="0.25">
      <c r="A183" s="98"/>
      <c r="B183" s="97"/>
      <c r="C183" s="97"/>
      <c r="D183" s="97"/>
      <c r="E183" s="98"/>
      <c r="F183" s="80"/>
      <c r="G183" s="97"/>
      <c r="H183" s="110"/>
      <c r="I183" s="164"/>
      <c r="J183" s="106"/>
      <c r="K183" s="130"/>
      <c r="L183" s="130"/>
      <c r="M183" s="79"/>
      <c r="N183" s="79"/>
      <c r="O183" s="79"/>
      <c r="P183" s="107"/>
      <c r="Q183" s="79"/>
    </row>
    <row r="184" spans="1:17" x14ac:dyDescent="0.25">
      <c r="A184" s="98"/>
      <c r="B184" s="97"/>
      <c r="C184" s="97"/>
      <c r="D184" s="97"/>
      <c r="E184" s="98"/>
      <c r="F184" s="80"/>
      <c r="G184" s="97"/>
      <c r="H184" s="110"/>
      <c r="I184" s="164"/>
      <c r="J184" s="106"/>
      <c r="K184" s="130"/>
      <c r="L184" s="130"/>
      <c r="M184" s="79"/>
      <c r="N184" s="79"/>
      <c r="O184" s="79"/>
      <c r="P184" s="107"/>
      <c r="Q184" s="79"/>
    </row>
    <row r="185" spans="1:17" x14ac:dyDescent="0.25">
      <c r="A185" s="98"/>
      <c r="B185" s="97"/>
      <c r="C185" s="97"/>
      <c r="D185" s="97"/>
      <c r="E185" s="98"/>
      <c r="F185" s="80"/>
      <c r="G185" s="97"/>
      <c r="H185" s="110"/>
      <c r="I185" s="164"/>
      <c r="J185" s="106"/>
      <c r="K185" s="130"/>
      <c r="L185" s="130"/>
      <c r="M185" s="79"/>
      <c r="N185" s="79"/>
      <c r="O185" s="79"/>
      <c r="P185" s="107"/>
      <c r="Q185" s="79"/>
    </row>
    <row r="186" spans="1:17" x14ac:dyDescent="0.25">
      <c r="A186" s="98"/>
      <c r="B186" s="97"/>
      <c r="C186" s="97"/>
      <c r="D186" s="97"/>
      <c r="E186" s="98"/>
      <c r="F186" s="80"/>
      <c r="G186" s="97"/>
      <c r="H186" s="110"/>
      <c r="I186" s="164"/>
      <c r="J186" s="106"/>
      <c r="K186" s="130"/>
      <c r="L186" s="130"/>
      <c r="M186" s="79"/>
      <c r="N186" s="79"/>
      <c r="O186" s="79"/>
      <c r="P186" s="107"/>
      <c r="Q186" s="79"/>
    </row>
    <row r="187" spans="1:17" x14ac:dyDescent="0.25">
      <c r="A187" s="98"/>
      <c r="B187" s="97"/>
      <c r="C187" s="97"/>
      <c r="D187" s="97"/>
      <c r="E187" s="98"/>
      <c r="F187" s="80"/>
      <c r="G187" s="97"/>
      <c r="H187" s="110"/>
      <c r="I187" s="164"/>
      <c r="J187" s="106"/>
      <c r="K187" s="130"/>
      <c r="L187" s="130"/>
      <c r="M187" s="79"/>
      <c r="N187" s="79"/>
      <c r="O187" s="79"/>
      <c r="P187" s="107"/>
      <c r="Q187" s="79"/>
    </row>
    <row r="188" spans="1:17" x14ac:dyDescent="0.25">
      <c r="A188" s="98"/>
      <c r="B188" s="97"/>
      <c r="C188" s="97"/>
      <c r="D188" s="97"/>
      <c r="E188" s="98"/>
      <c r="F188" s="80"/>
      <c r="G188" s="97"/>
      <c r="H188" s="110"/>
      <c r="I188" s="164"/>
      <c r="J188" s="106"/>
      <c r="K188" s="130"/>
      <c r="L188" s="130"/>
      <c r="M188" s="79"/>
      <c r="N188" s="79"/>
      <c r="O188" s="79"/>
      <c r="P188" s="107"/>
      <c r="Q188" s="79"/>
    </row>
    <row r="189" spans="1:17" x14ac:dyDescent="0.25">
      <c r="A189" s="98"/>
      <c r="B189" s="97"/>
      <c r="C189" s="97"/>
      <c r="D189" s="97"/>
      <c r="E189" s="98"/>
      <c r="F189" s="80"/>
      <c r="G189" s="97"/>
      <c r="H189" s="110"/>
      <c r="I189" s="164"/>
      <c r="J189" s="106"/>
      <c r="K189" s="130"/>
      <c r="L189" s="130"/>
      <c r="M189" s="79"/>
      <c r="N189" s="79"/>
      <c r="O189" s="79"/>
      <c r="P189" s="107"/>
      <c r="Q189" s="79"/>
    </row>
    <row r="190" spans="1:17" x14ac:dyDescent="0.25">
      <c r="A190" s="98"/>
      <c r="B190" s="97"/>
      <c r="C190" s="97"/>
      <c r="D190" s="97"/>
      <c r="E190" s="98"/>
      <c r="F190" s="80"/>
      <c r="G190" s="97"/>
      <c r="H190" s="110"/>
      <c r="I190" s="164"/>
      <c r="J190" s="106"/>
      <c r="K190" s="130"/>
      <c r="L190" s="130"/>
      <c r="M190" s="79"/>
      <c r="N190" s="79"/>
      <c r="O190" s="79"/>
      <c r="P190" s="107"/>
      <c r="Q190" s="79"/>
    </row>
    <row r="191" spans="1:17" x14ac:dyDescent="0.25">
      <c r="A191" s="98"/>
      <c r="B191" s="83"/>
      <c r="C191" s="83"/>
      <c r="D191" s="83"/>
      <c r="E191" s="84"/>
      <c r="F191" s="84"/>
      <c r="G191" s="84"/>
      <c r="H191" s="80"/>
      <c r="I191" s="164"/>
      <c r="J191" s="106"/>
      <c r="K191" s="130"/>
      <c r="L191" s="130"/>
      <c r="M191" s="79"/>
      <c r="N191" s="79"/>
      <c r="O191" s="79"/>
      <c r="P191" s="130"/>
      <c r="Q191" s="79"/>
    </row>
    <row r="192" spans="1:17" x14ac:dyDescent="0.25">
      <c r="A192" s="98"/>
      <c r="B192" s="80"/>
      <c r="C192" s="80"/>
      <c r="D192" s="80"/>
      <c r="E192" s="80"/>
      <c r="F192" s="80"/>
      <c r="G192" s="80"/>
      <c r="H192" s="80"/>
      <c r="I192" s="164"/>
      <c r="J192" s="106"/>
      <c r="K192" s="130"/>
      <c r="L192" s="130"/>
      <c r="M192" s="79"/>
      <c r="N192" s="79"/>
      <c r="O192" s="79"/>
      <c r="P192" s="111"/>
      <c r="Q192" s="79"/>
    </row>
    <row r="193" spans="1:17" x14ac:dyDescent="0.25">
      <c r="A193" s="98"/>
      <c r="B193" s="80"/>
      <c r="C193" s="80"/>
      <c r="D193" s="80"/>
      <c r="E193" s="80"/>
      <c r="F193" s="80"/>
      <c r="G193" s="80"/>
      <c r="H193" s="80"/>
      <c r="I193" s="164"/>
      <c r="J193" s="106"/>
      <c r="K193" s="130"/>
      <c r="L193" s="130"/>
      <c r="M193" s="79"/>
      <c r="N193" s="79"/>
      <c r="O193" s="79"/>
      <c r="P193" s="111"/>
      <c r="Q193" s="79"/>
    </row>
    <row r="194" spans="1:17" x14ac:dyDescent="0.25">
      <c r="A194" s="98"/>
      <c r="B194" s="80"/>
      <c r="C194" s="80"/>
      <c r="D194" s="80"/>
      <c r="E194" s="80"/>
      <c r="F194" s="80"/>
      <c r="G194" s="80"/>
      <c r="H194" s="80"/>
      <c r="I194" s="164"/>
      <c r="J194" s="106"/>
      <c r="K194" s="130"/>
      <c r="L194" s="130"/>
      <c r="M194" s="79"/>
      <c r="N194" s="79"/>
      <c r="O194" s="79"/>
      <c r="P194" s="111"/>
      <c r="Q194" s="79"/>
    </row>
    <row r="195" spans="1:17" x14ac:dyDescent="0.25">
      <c r="A195" s="98"/>
      <c r="B195" s="80"/>
      <c r="C195" s="80"/>
      <c r="D195" s="80"/>
      <c r="E195" s="80"/>
      <c r="F195" s="80"/>
      <c r="G195" s="80"/>
      <c r="H195" s="80"/>
      <c r="I195" s="164"/>
      <c r="J195" s="106"/>
      <c r="K195" s="130"/>
      <c r="L195" s="130"/>
      <c r="M195" s="79"/>
      <c r="N195" s="79"/>
      <c r="O195" s="79"/>
      <c r="P195" s="111"/>
      <c r="Q195" s="79"/>
    </row>
    <row r="196" spans="1:17" x14ac:dyDescent="0.25">
      <c r="A196" s="98"/>
      <c r="B196" s="82"/>
      <c r="C196" s="80"/>
      <c r="D196" s="80"/>
      <c r="E196" s="80"/>
      <c r="F196" s="80"/>
      <c r="G196" s="80"/>
      <c r="H196" s="80"/>
      <c r="I196" s="157"/>
      <c r="J196" s="82"/>
      <c r="K196" s="107"/>
      <c r="L196" s="107"/>
      <c r="M196" s="82"/>
      <c r="N196" s="82"/>
      <c r="O196" s="82"/>
      <c r="P196" s="111"/>
      <c r="Q196" s="79"/>
    </row>
    <row r="197" spans="1:17" x14ac:dyDescent="0.25">
      <c r="A197" s="98"/>
      <c r="B197" s="82"/>
      <c r="C197" s="80"/>
      <c r="D197" s="80"/>
      <c r="E197" s="80"/>
      <c r="F197" s="80"/>
      <c r="G197" s="80"/>
      <c r="H197" s="80"/>
      <c r="I197" s="157"/>
      <c r="J197" s="82"/>
      <c r="K197" s="107"/>
      <c r="L197" s="107"/>
      <c r="M197" s="82"/>
      <c r="N197" s="82"/>
      <c r="O197" s="82"/>
      <c r="P197" s="111"/>
      <c r="Q197" s="79"/>
    </row>
    <row r="198" spans="1:17" x14ac:dyDescent="0.25">
      <c r="A198" s="98"/>
      <c r="B198" s="82"/>
      <c r="C198" s="80"/>
      <c r="D198" s="80"/>
      <c r="E198" s="80"/>
      <c r="F198" s="80"/>
      <c r="G198" s="80"/>
      <c r="H198" s="80"/>
      <c r="I198" s="157"/>
      <c r="J198" s="82"/>
      <c r="K198" s="107"/>
      <c r="L198" s="107"/>
      <c r="M198" s="82"/>
      <c r="N198" s="82"/>
      <c r="O198" s="82"/>
      <c r="P198" s="111"/>
      <c r="Q198" s="79"/>
    </row>
    <row r="199" spans="1:17" x14ac:dyDescent="0.25">
      <c r="A199" s="98"/>
      <c r="B199" s="79"/>
      <c r="C199" s="79"/>
      <c r="D199" s="79"/>
      <c r="E199" s="95"/>
      <c r="F199" s="95"/>
      <c r="G199" s="84"/>
      <c r="H199" s="80"/>
      <c r="I199" s="157"/>
      <c r="J199" s="80"/>
      <c r="K199" s="111"/>
      <c r="L199" s="111"/>
      <c r="M199" s="80"/>
      <c r="N199" s="80"/>
      <c r="O199" s="80"/>
      <c r="P199" s="107"/>
      <c r="Q199" s="79"/>
    </row>
    <row r="200" spans="1:17" x14ac:dyDescent="0.25">
      <c r="A200" s="98"/>
      <c r="B200" s="84"/>
      <c r="C200" s="84"/>
      <c r="D200" s="84"/>
      <c r="E200" s="80"/>
      <c r="F200" s="80"/>
      <c r="G200" s="84"/>
      <c r="H200" s="80"/>
      <c r="I200" s="157"/>
      <c r="J200" s="82"/>
      <c r="K200" s="107"/>
      <c r="L200" s="107"/>
      <c r="M200" s="82"/>
      <c r="N200" s="82"/>
      <c r="O200" s="82"/>
      <c r="P200" s="108"/>
      <c r="Q200" s="79"/>
    </row>
    <row r="201" spans="1:17" x14ac:dyDescent="0.25">
      <c r="A201" s="98"/>
      <c r="B201" s="80"/>
      <c r="C201" s="80"/>
      <c r="D201" s="80"/>
      <c r="E201" s="84"/>
      <c r="F201" s="84"/>
      <c r="G201" s="84"/>
      <c r="H201" s="80"/>
      <c r="I201" s="164"/>
      <c r="J201" s="106"/>
      <c r="K201" s="130"/>
      <c r="L201" s="130"/>
      <c r="M201" s="79"/>
      <c r="N201" s="79"/>
      <c r="O201" s="79"/>
      <c r="P201" s="130"/>
      <c r="Q201" s="79"/>
    </row>
    <row r="202" spans="1:17" x14ac:dyDescent="0.25">
      <c r="A202" s="98"/>
      <c r="B202" s="80"/>
      <c r="C202" s="80"/>
      <c r="D202" s="80"/>
      <c r="E202" s="84"/>
      <c r="F202" s="84"/>
      <c r="G202" s="84"/>
      <c r="H202" s="80"/>
      <c r="I202" s="164"/>
      <c r="J202" s="106"/>
      <c r="K202" s="130"/>
      <c r="L202" s="130"/>
      <c r="M202" s="79"/>
      <c r="N202" s="79"/>
      <c r="O202" s="79"/>
      <c r="P202" s="130"/>
      <c r="Q202" s="79"/>
    </row>
    <row r="203" spans="1:17" x14ac:dyDescent="0.25">
      <c r="A203" s="98"/>
      <c r="B203" s="80"/>
      <c r="C203" s="80"/>
      <c r="D203" s="80"/>
      <c r="E203" s="80"/>
      <c r="F203" s="80"/>
      <c r="G203" s="80"/>
      <c r="H203" s="80"/>
      <c r="I203" s="164"/>
      <c r="J203" s="106"/>
      <c r="K203" s="130"/>
      <c r="L203" s="130"/>
      <c r="M203" s="79"/>
      <c r="N203" s="79"/>
      <c r="O203" s="79"/>
      <c r="P203" s="111"/>
      <c r="Q203" s="79"/>
    </row>
    <row r="204" spans="1:17" x14ac:dyDescent="0.25">
      <c r="A204" s="98"/>
      <c r="B204" s="80"/>
      <c r="C204" s="80"/>
      <c r="D204" s="80"/>
      <c r="E204" s="80"/>
      <c r="F204" s="80"/>
      <c r="G204" s="80"/>
      <c r="H204" s="80"/>
      <c r="I204" s="164"/>
      <c r="J204" s="106"/>
      <c r="K204" s="130"/>
      <c r="L204" s="130"/>
      <c r="M204" s="79"/>
      <c r="N204" s="79"/>
      <c r="O204" s="79"/>
      <c r="P204" s="111"/>
      <c r="Q204" s="79"/>
    </row>
    <row r="205" spans="1:17" x14ac:dyDescent="0.25">
      <c r="A205" s="98"/>
      <c r="B205" s="80"/>
      <c r="C205" s="80"/>
      <c r="D205" s="80"/>
      <c r="E205" s="80"/>
      <c r="F205" s="80"/>
      <c r="G205" s="80"/>
      <c r="H205" s="80"/>
      <c r="I205" s="164"/>
      <c r="J205" s="106"/>
      <c r="K205" s="130"/>
      <c r="L205" s="130"/>
      <c r="M205" s="79"/>
      <c r="N205" s="79"/>
      <c r="O205" s="79"/>
      <c r="P205" s="111"/>
      <c r="Q205" s="79"/>
    </row>
    <row r="206" spans="1:17" x14ac:dyDescent="0.25">
      <c r="A206" s="98"/>
      <c r="B206" s="80"/>
      <c r="C206" s="80"/>
      <c r="D206" s="80"/>
      <c r="E206" s="80"/>
      <c r="F206" s="80"/>
      <c r="G206" s="80"/>
      <c r="H206" s="80"/>
      <c r="I206" s="164"/>
      <c r="J206" s="106"/>
      <c r="K206" s="130"/>
      <c r="L206" s="130"/>
      <c r="M206" s="79"/>
      <c r="N206" s="79"/>
      <c r="O206" s="79"/>
      <c r="P206" s="111"/>
      <c r="Q206" s="79"/>
    </row>
    <row r="207" spans="1:17" x14ac:dyDescent="0.25">
      <c r="A207" s="98"/>
      <c r="B207" s="80"/>
      <c r="C207" s="80"/>
      <c r="D207" s="80"/>
      <c r="E207" s="80"/>
      <c r="F207" s="80"/>
      <c r="G207" s="80"/>
      <c r="H207" s="80"/>
      <c r="I207" s="164"/>
      <c r="J207" s="106"/>
      <c r="K207" s="130"/>
      <c r="L207" s="130"/>
      <c r="M207" s="79"/>
      <c r="N207" s="79"/>
      <c r="O207" s="79"/>
      <c r="P207" s="111"/>
      <c r="Q207" s="79"/>
    </row>
    <row r="208" spans="1:17" x14ac:dyDescent="0.25">
      <c r="A208" s="98"/>
      <c r="B208" s="84"/>
      <c r="C208" s="84"/>
      <c r="D208" s="84"/>
      <c r="E208" s="80"/>
      <c r="F208" s="80"/>
      <c r="G208" s="84"/>
      <c r="H208" s="80"/>
      <c r="I208" s="164"/>
      <c r="J208" s="106"/>
      <c r="K208" s="130"/>
      <c r="L208" s="130"/>
      <c r="M208" s="79"/>
      <c r="N208" s="79"/>
      <c r="O208" s="79"/>
      <c r="P208" s="108"/>
      <c r="Q208" s="79"/>
    </row>
    <row r="209" spans="1:17" x14ac:dyDescent="0.25">
      <c r="A209" s="98"/>
      <c r="B209" s="82"/>
      <c r="C209" s="80"/>
      <c r="D209" s="80"/>
      <c r="E209" s="80"/>
      <c r="F209" s="80"/>
      <c r="G209" s="80"/>
      <c r="H209" s="80"/>
      <c r="I209" s="157"/>
      <c r="J209" s="82"/>
      <c r="K209" s="107"/>
      <c r="L209" s="107"/>
      <c r="M209" s="82"/>
      <c r="N209" s="82"/>
      <c r="O209" s="82"/>
      <c r="P209" s="111"/>
      <c r="Q209" s="79"/>
    </row>
    <row r="210" spans="1:17" x14ac:dyDescent="0.25">
      <c r="A210" s="98"/>
      <c r="B210" s="82"/>
      <c r="C210" s="80"/>
      <c r="D210" s="80"/>
      <c r="E210" s="80"/>
      <c r="F210" s="80"/>
      <c r="G210" s="80"/>
      <c r="H210" s="80"/>
      <c r="I210" s="157"/>
      <c r="J210" s="82"/>
      <c r="K210" s="107"/>
      <c r="L210" s="107"/>
      <c r="M210" s="82"/>
      <c r="N210" s="82"/>
      <c r="O210" s="82"/>
      <c r="P210" s="111"/>
      <c r="Q210" s="79"/>
    </row>
    <row r="211" spans="1:17" x14ac:dyDescent="0.25">
      <c r="A211" s="98"/>
      <c r="B211" s="79"/>
      <c r="C211" s="79"/>
      <c r="D211" s="79"/>
      <c r="E211" s="95"/>
      <c r="F211" s="95"/>
      <c r="G211" s="84"/>
      <c r="H211" s="80"/>
      <c r="I211" s="157"/>
      <c r="J211" s="80"/>
      <c r="K211" s="111"/>
      <c r="L211" s="111"/>
      <c r="M211" s="80"/>
      <c r="N211" s="80"/>
      <c r="O211" s="80"/>
      <c r="P211" s="107"/>
      <c r="Q211" s="79"/>
    </row>
    <row r="212" spans="1:17" x14ac:dyDescent="0.25">
      <c r="A212" s="98"/>
      <c r="B212" s="97"/>
      <c r="C212" s="97"/>
      <c r="D212" s="97"/>
      <c r="E212" s="98"/>
      <c r="F212" s="80"/>
      <c r="G212" s="97"/>
      <c r="H212" s="110"/>
      <c r="I212" s="164"/>
      <c r="J212" s="106"/>
      <c r="K212" s="130"/>
      <c r="L212" s="130"/>
      <c r="M212" s="79"/>
      <c r="N212" s="79"/>
      <c r="O212" s="79"/>
      <c r="P212" s="107"/>
      <c r="Q212" s="79"/>
    </row>
    <row r="213" spans="1:17" x14ac:dyDescent="0.25">
      <c r="A213" s="98"/>
      <c r="B213" s="97"/>
      <c r="C213" s="97"/>
      <c r="D213" s="97"/>
      <c r="E213" s="98"/>
      <c r="F213" s="80"/>
      <c r="G213" s="97"/>
      <c r="H213" s="110"/>
      <c r="I213" s="164"/>
      <c r="J213" s="106"/>
      <c r="K213" s="130"/>
      <c r="L213" s="130"/>
      <c r="M213" s="79"/>
      <c r="N213" s="79"/>
      <c r="O213" s="79"/>
      <c r="P213" s="107"/>
      <c r="Q213" s="79"/>
    </row>
    <row r="214" spans="1:17" x14ac:dyDescent="0.25">
      <c r="A214" s="98"/>
      <c r="B214" s="97"/>
      <c r="C214" s="97"/>
      <c r="D214" s="97"/>
      <c r="E214" s="98"/>
      <c r="F214" s="80"/>
      <c r="G214" s="97"/>
      <c r="H214" s="110"/>
      <c r="I214" s="164"/>
      <c r="J214" s="106"/>
      <c r="K214" s="130"/>
      <c r="L214" s="130"/>
      <c r="M214" s="79"/>
      <c r="N214" s="79"/>
      <c r="O214" s="79"/>
      <c r="P214" s="107"/>
      <c r="Q214" s="79"/>
    </row>
    <row r="215" spans="1:17" x14ac:dyDescent="0.25">
      <c r="A215" s="98"/>
      <c r="B215" s="82"/>
      <c r="C215" s="82"/>
      <c r="D215" s="82"/>
      <c r="E215" s="80"/>
      <c r="F215" s="80"/>
      <c r="G215" s="80"/>
      <c r="H215" s="82"/>
      <c r="I215" s="164"/>
      <c r="J215" s="106"/>
      <c r="K215" s="130"/>
      <c r="L215" s="130"/>
      <c r="M215" s="79"/>
      <c r="N215" s="79"/>
      <c r="O215" s="79"/>
      <c r="P215" s="107"/>
      <c r="Q215" s="79"/>
    </row>
    <row r="216" spans="1:17" x14ac:dyDescent="0.25">
      <c r="A216" s="98"/>
      <c r="B216" s="82"/>
      <c r="C216" s="80"/>
      <c r="D216" s="80"/>
      <c r="E216" s="80"/>
      <c r="F216" s="80"/>
      <c r="G216" s="80"/>
      <c r="H216" s="80"/>
      <c r="I216" s="157"/>
      <c r="J216" s="82"/>
      <c r="K216" s="107"/>
      <c r="L216" s="107"/>
      <c r="M216" s="82"/>
      <c r="N216" s="82"/>
      <c r="O216" s="82"/>
      <c r="P216" s="111"/>
      <c r="Q216" s="79"/>
    </row>
    <row r="217" spans="1:17" x14ac:dyDescent="0.25">
      <c r="A217" s="98"/>
      <c r="B217" s="79"/>
      <c r="C217" s="79"/>
      <c r="D217" s="79"/>
      <c r="E217" s="95"/>
      <c r="F217" s="95"/>
      <c r="G217" s="84"/>
      <c r="H217" s="80"/>
      <c r="I217" s="157"/>
      <c r="J217" s="80"/>
      <c r="K217" s="111"/>
      <c r="L217" s="111"/>
      <c r="M217" s="80"/>
      <c r="N217" s="80"/>
      <c r="O217" s="80"/>
      <c r="P217" s="107"/>
      <c r="Q217" s="79"/>
    </row>
    <row r="218" spans="1:17" x14ac:dyDescent="0.25">
      <c r="A218" s="98"/>
      <c r="B218" s="97"/>
      <c r="C218" s="97"/>
      <c r="D218" s="97"/>
      <c r="E218" s="98"/>
      <c r="F218" s="80"/>
      <c r="G218" s="97"/>
      <c r="H218" s="110"/>
      <c r="I218" s="164"/>
      <c r="J218" s="106"/>
      <c r="K218" s="130"/>
      <c r="L218" s="130"/>
      <c r="M218" s="79"/>
      <c r="N218" s="79"/>
      <c r="O218" s="79"/>
      <c r="P218" s="107"/>
      <c r="Q218" s="79"/>
    </row>
    <row r="219" spans="1:17" x14ac:dyDescent="0.25">
      <c r="A219" s="98"/>
      <c r="B219" s="97"/>
      <c r="C219" s="97"/>
      <c r="D219" s="97"/>
      <c r="E219" s="98"/>
      <c r="F219" s="80"/>
      <c r="G219" s="97"/>
      <c r="H219" s="110"/>
      <c r="I219" s="164"/>
      <c r="J219" s="106"/>
      <c r="K219" s="130"/>
      <c r="L219" s="130"/>
      <c r="M219" s="79"/>
      <c r="N219" s="79"/>
      <c r="O219" s="79"/>
      <c r="P219" s="107"/>
      <c r="Q219" s="79"/>
    </row>
    <row r="220" spans="1:17" x14ac:dyDescent="0.25">
      <c r="A220" s="98"/>
      <c r="B220" s="80"/>
      <c r="C220" s="80"/>
      <c r="D220" s="80"/>
      <c r="E220" s="84"/>
      <c r="F220" s="84"/>
      <c r="G220" s="84"/>
      <c r="H220" s="80"/>
      <c r="I220" s="164"/>
      <c r="J220" s="106"/>
      <c r="K220" s="130"/>
      <c r="L220" s="130"/>
      <c r="M220" s="79"/>
      <c r="N220" s="79"/>
      <c r="O220" s="79"/>
      <c r="P220" s="111"/>
      <c r="Q220" s="79"/>
    </row>
    <row r="221" spans="1:17" x14ac:dyDescent="0.25">
      <c r="A221" s="98"/>
      <c r="B221" s="82"/>
      <c r="C221" s="82"/>
      <c r="D221" s="82"/>
      <c r="E221" s="80"/>
      <c r="F221" s="80"/>
      <c r="G221" s="80"/>
      <c r="H221" s="80"/>
      <c r="I221" s="164"/>
      <c r="J221" s="106"/>
      <c r="K221" s="130"/>
      <c r="L221" s="130"/>
      <c r="M221" s="79"/>
      <c r="N221" s="79"/>
      <c r="O221" s="79"/>
      <c r="P221" s="108"/>
      <c r="Q221" s="79"/>
    </row>
    <row r="222" spans="1:17" x14ac:dyDescent="0.25">
      <c r="A222" s="98"/>
      <c r="B222" s="79"/>
      <c r="C222" s="79"/>
      <c r="D222" s="79"/>
      <c r="E222" s="95"/>
      <c r="F222" s="95"/>
      <c r="G222" s="84"/>
      <c r="H222" s="80"/>
      <c r="I222" s="157"/>
      <c r="J222" s="80"/>
      <c r="K222" s="111"/>
      <c r="L222" s="111"/>
      <c r="M222" s="80"/>
      <c r="N222" s="80"/>
      <c r="O222" s="80"/>
      <c r="P222" s="107"/>
      <c r="Q222" s="79"/>
    </row>
    <row r="223" spans="1:17" x14ac:dyDescent="0.25">
      <c r="A223" s="98"/>
      <c r="B223" s="79"/>
      <c r="C223" s="79"/>
      <c r="D223" s="79"/>
      <c r="E223" s="95"/>
      <c r="F223" s="95"/>
      <c r="G223" s="84"/>
      <c r="H223" s="80"/>
      <c r="I223" s="157"/>
      <c r="J223" s="80"/>
      <c r="K223" s="111"/>
      <c r="L223" s="111"/>
      <c r="M223" s="80"/>
      <c r="N223" s="80"/>
      <c r="O223" s="80"/>
      <c r="P223" s="107"/>
      <c r="Q223" s="79"/>
    </row>
    <row r="224" spans="1:17" x14ac:dyDescent="0.25">
      <c r="A224" s="98"/>
      <c r="B224" s="79"/>
      <c r="C224" s="79"/>
      <c r="D224" s="79"/>
      <c r="E224" s="95"/>
      <c r="F224" s="95"/>
      <c r="G224" s="84"/>
      <c r="H224" s="80"/>
      <c r="I224" s="157"/>
      <c r="J224" s="80"/>
      <c r="K224" s="111"/>
      <c r="L224" s="111"/>
      <c r="M224" s="80"/>
      <c r="N224" s="80"/>
      <c r="O224" s="80"/>
      <c r="P224" s="107"/>
      <c r="Q224" s="79"/>
    </row>
    <row r="225" spans="1:17" x14ac:dyDescent="0.25">
      <c r="A225" s="98"/>
      <c r="B225" s="97"/>
      <c r="C225" s="97"/>
      <c r="D225" s="97"/>
      <c r="E225" s="98"/>
      <c r="F225" s="80"/>
      <c r="G225" s="97"/>
      <c r="H225" s="110"/>
      <c r="I225" s="164"/>
      <c r="J225" s="106"/>
      <c r="K225" s="130"/>
      <c r="L225" s="130"/>
      <c r="M225" s="79"/>
      <c r="N225" s="79"/>
      <c r="O225" s="79"/>
      <c r="P225" s="107"/>
      <c r="Q225" s="79"/>
    </row>
    <row r="226" spans="1:17" x14ac:dyDescent="0.25">
      <c r="A226" s="98"/>
      <c r="B226" s="97"/>
      <c r="C226" s="97"/>
      <c r="D226" s="97"/>
      <c r="E226" s="98"/>
      <c r="F226" s="80"/>
      <c r="G226" s="97"/>
      <c r="H226" s="110"/>
      <c r="I226" s="164"/>
      <c r="J226" s="106"/>
      <c r="K226" s="130"/>
      <c r="L226" s="130"/>
      <c r="M226" s="79"/>
      <c r="N226" s="79"/>
      <c r="O226" s="79"/>
      <c r="P226" s="107"/>
      <c r="Q226" s="79"/>
    </row>
    <row r="227" spans="1:17" x14ac:dyDescent="0.25">
      <c r="A227" s="98"/>
      <c r="B227" s="97"/>
      <c r="C227" s="97"/>
      <c r="D227" s="97"/>
      <c r="E227" s="98"/>
      <c r="F227" s="80"/>
      <c r="G227" s="97"/>
      <c r="H227" s="110"/>
      <c r="I227" s="164"/>
      <c r="J227" s="106"/>
      <c r="K227" s="130"/>
      <c r="L227" s="130"/>
      <c r="M227" s="79"/>
      <c r="N227" s="79"/>
      <c r="O227" s="79"/>
      <c r="P227" s="107"/>
      <c r="Q227" s="79"/>
    </row>
    <row r="228" spans="1:17" x14ac:dyDescent="0.25">
      <c r="A228" s="98"/>
      <c r="B228" s="97"/>
      <c r="C228" s="97"/>
      <c r="D228" s="97"/>
      <c r="E228" s="98"/>
      <c r="F228" s="80"/>
      <c r="G228" s="97"/>
      <c r="H228" s="110"/>
      <c r="I228" s="164"/>
      <c r="J228" s="106"/>
      <c r="K228" s="130"/>
      <c r="L228" s="130"/>
      <c r="M228" s="79"/>
      <c r="N228" s="79"/>
      <c r="O228" s="79"/>
      <c r="P228" s="107"/>
      <c r="Q228" s="79"/>
    </row>
    <row r="229" spans="1:17" x14ac:dyDescent="0.25">
      <c r="A229" s="98"/>
      <c r="B229" s="97"/>
      <c r="C229" s="97"/>
      <c r="D229" s="97"/>
      <c r="E229" s="98"/>
      <c r="F229" s="80"/>
      <c r="G229" s="97"/>
      <c r="H229" s="110"/>
      <c r="I229" s="164"/>
      <c r="J229" s="106"/>
      <c r="K229" s="130"/>
      <c r="L229" s="130"/>
      <c r="M229" s="79"/>
      <c r="N229" s="79"/>
      <c r="O229" s="79"/>
      <c r="P229" s="107"/>
      <c r="Q229" s="79"/>
    </row>
    <row r="230" spans="1:17" x14ac:dyDescent="0.25">
      <c r="A230" s="98"/>
      <c r="B230" s="97"/>
      <c r="C230" s="97"/>
      <c r="D230" s="97"/>
      <c r="E230" s="98"/>
      <c r="F230" s="80"/>
      <c r="G230" s="97"/>
      <c r="H230" s="110"/>
      <c r="I230" s="164"/>
      <c r="J230" s="106"/>
      <c r="K230" s="130"/>
      <c r="L230" s="130"/>
      <c r="M230" s="79"/>
      <c r="N230" s="79"/>
      <c r="O230" s="79"/>
      <c r="P230" s="107"/>
      <c r="Q230" s="79"/>
    </row>
    <row r="231" spans="1:17" x14ac:dyDescent="0.25">
      <c r="A231" s="98"/>
      <c r="B231" s="97"/>
      <c r="C231" s="97"/>
      <c r="D231" s="97"/>
      <c r="E231" s="98"/>
      <c r="F231" s="80"/>
      <c r="G231" s="97"/>
      <c r="H231" s="110"/>
      <c r="I231" s="164"/>
      <c r="J231" s="106"/>
      <c r="K231" s="130"/>
      <c r="L231" s="130"/>
      <c r="M231" s="79"/>
      <c r="N231" s="79"/>
      <c r="O231" s="79"/>
      <c r="P231" s="107"/>
      <c r="Q231" s="79"/>
    </row>
    <row r="232" spans="1:17" x14ac:dyDescent="0.25">
      <c r="A232" s="98"/>
      <c r="B232" s="80"/>
      <c r="C232" s="80"/>
      <c r="D232" s="80"/>
      <c r="E232" s="84"/>
      <c r="F232" s="84"/>
      <c r="G232" s="84"/>
      <c r="H232" s="80"/>
      <c r="I232" s="164"/>
      <c r="J232" s="106"/>
      <c r="K232" s="130"/>
      <c r="L232" s="130"/>
      <c r="M232" s="79"/>
      <c r="N232" s="79"/>
      <c r="O232" s="79"/>
      <c r="P232" s="130"/>
      <c r="Q232" s="79"/>
    </row>
    <row r="233" spans="1:17" x14ac:dyDescent="0.25">
      <c r="A233" s="98"/>
      <c r="B233" s="79"/>
      <c r="C233" s="82"/>
      <c r="D233" s="82"/>
      <c r="E233" s="83"/>
      <c r="F233" s="83"/>
      <c r="G233" s="80"/>
      <c r="H233" s="80"/>
      <c r="I233" s="164"/>
      <c r="J233" s="106"/>
      <c r="K233" s="130"/>
      <c r="L233" s="130"/>
      <c r="M233" s="79"/>
      <c r="N233" s="79"/>
      <c r="O233" s="79"/>
      <c r="P233" s="130"/>
      <c r="Q233" s="79"/>
    </row>
    <row r="234" spans="1:17" x14ac:dyDescent="0.25">
      <c r="A234" s="98"/>
      <c r="B234" s="79"/>
      <c r="C234" s="82"/>
      <c r="D234" s="82"/>
      <c r="E234" s="83"/>
      <c r="F234" s="83"/>
      <c r="G234" s="80"/>
      <c r="H234" s="80"/>
      <c r="I234" s="164"/>
      <c r="J234" s="106"/>
      <c r="K234" s="130"/>
      <c r="L234" s="130"/>
      <c r="M234" s="79"/>
      <c r="N234" s="79"/>
      <c r="O234" s="79"/>
      <c r="P234" s="130"/>
      <c r="Q234" s="79"/>
    </row>
    <row r="235" spans="1:17" x14ac:dyDescent="0.25">
      <c r="A235" s="98"/>
      <c r="B235" s="79"/>
      <c r="C235" s="79"/>
      <c r="D235" s="79"/>
      <c r="E235" s="95"/>
      <c r="F235" s="95"/>
      <c r="G235" s="84"/>
      <c r="H235" s="80"/>
      <c r="I235" s="157"/>
      <c r="J235" s="80"/>
      <c r="K235" s="111"/>
      <c r="L235" s="111"/>
      <c r="M235" s="80"/>
      <c r="N235" s="80"/>
      <c r="O235" s="80"/>
      <c r="P235" s="107"/>
      <c r="Q235" s="79"/>
    </row>
    <row r="236" spans="1:17" x14ac:dyDescent="0.25">
      <c r="A236" s="98"/>
      <c r="B236" s="82"/>
      <c r="C236" s="80"/>
      <c r="D236" s="80"/>
      <c r="E236" s="80"/>
      <c r="F236" s="80"/>
      <c r="G236" s="80"/>
      <c r="H236" s="82"/>
      <c r="I236" s="164"/>
      <c r="J236" s="106"/>
      <c r="K236" s="130"/>
      <c r="L236" s="130"/>
      <c r="M236" s="79"/>
      <c r="N236" s="79"/>
      <c r="O236" s="79"/>
      <c r="P236" s="107"/>
      <c r="Q236" s="79"/>
    </row>
    <row r="237" spans="1:17" x14ac:dyDescent="0.25">
      <c r="A237" s="98"/>
      <c r="B237" s="83"/>
      <c r="C237" s="83"/>
      <c r="D237" s="83"/>
      <c r="E237" s="84"/>
      <c r="F237" s="84"/>
      <c r="G237" s="84"/>
      <c r="H237" s="80"/>
      <c r="I237" s="164"/>
      <c r="J237" s="106"/>
      <c r="K237" s="130"/>
      <c r="L237" s="130"/>
      <c r="M237" s="79"/>
      <c r="N237" s="79"/>
      <c r="O237" s="79"/>
      <c r="P237" s="130"/>
      <c r="Q237" s="79"/>
    </row>
    <row r="238" spans="1:17" x14ac:dyDescent="0.25">
      <c r="A238" s="98"/>
      <c r="B238" s="82"/>
      <c r="C238" s="80"/>
      <c r="D238" s="80"/>
      <c r="E238" s="80"/>
      <c r="F238" s="80"/>
      <c r="G238" s="80"/>
      <c r="H238" s="80"/>
      <c r="I238" s="164"/>
      <c r="J238" s="106"/>
      <c r="K238" s="130"/>
      <c r="L238" s="130"/>
      <c r="M238" s="79"/>
      <c r="N238" s="79"/>
      <c r="O238" s="79"/>
      <c r="P238" s="111"/>
      <c r="Q238" s="79"/>
    </row>
    <row r="239" spans="1:17" x14ac:dyDescent="0.25">
      <c r="A239" s="98"/>
      <c r="B239" s="80"/>
      <c r="C239" s="80"/>
      <c r="D239" s="80"/>
      <c r="E239" s="84"/>
      <c r="F239" s="84"/>
      <c r="G239" s="84"/>
      <c r="H239" s="80"/>
      <c r="I239" s="160"/>
      <c r="J239" s="80"/>
      <c r="K239" s="111"/>
      <c r="L239" s="111"/>
      <c r="M239" s="80"/>
      <c r="N239" s="80"/>
      <c r="O239" s="80"/>
      <c r="P239" s="130"/>
      <c r="Q239" s="79"/>
    </row>
    <row r="240" spans="1:17" x14ac:dyDescent="0.25">
      <c r="A240" s="98"/>
      <c r="B240" s="79"/>
      <c r="C240" s="79"/>
      <c r="D240" s="79"/>
      <c r="E240" s="95"/>
      <c r="F240" s="95"/>
      <c r="G240" s="84"/>
      <c r="H240" s="80"/>
      <c r="I240" s="157"/>
      <c r="J240" s="80"/>
      <c r="K240" s="111"/>
      <c r="L240" s="111"/>
      <c r="M240" s="80"/>
      <c r="N240" s="80"/>
      <c r="O240" s="80"/>
      <c r="P240" s="107"/>
      <c r="Q240" s="79"/>
    </row>
    <row r="241" spans="1:17" x14ac:dyDescent="0.25">
      <c r="A241" s="98"/>
      <c r="B241" s="79"/>
      <c r="C241" s="79"/>
      <c r="D241" s="79"/>
      <c r="E241" s="95"/>
      <c r="F241" s="95"/>
      <c r="G241" s="84"/>
      <c r="H241" s="80"/>
      <c r="I241" s="157"/>
      <c r="J241" s="80"/>
      <c r="K241" s="111"/>
      <c r="L241" s="111"/>
      <c r="M241" s="80"/>
      <c r="N241" s="80"/>
      <c r="O241" s="80"/>
      <c r="P241" s="107"/>
      <c r="Q241" s="79"/>
    </row>
    <row r="242" spans="1:17" x14ac:dyDescent="0.25">
      <c r="A242" s="98"/>
      <c r="B242" s="79"/>
      <c r="C242" s="79"/>
      <c r="D242" s="79"/>
      <c r="E242" s="95"/>
      <c r="F242" s="95"/>
      <c r="G242" s="84"/>
      <c r="H242" s="80"/>
      <c r="I242" s="157"/>
      <c r="J242" s="80"/>
      <c r="K242" s="111"/>
      <c r="L242" s="111"/>
      <c r="M242" s="80"/>
      <c r="N242" s="80"/>
      <c r="O242" s="80"/>
      <c r="P242" s="107"/>
      <c r="Q242" s="79"/>
    </row>
    <row r="243" spans="1:17" x14ac:dyDescent="0.25">
      <c r="A243" s="98"/>
      <c r="B243" s="97"/>
      <c r="C243" s="97"/>
      <c r="D243" s="97"/>
      <c r="E243" s="98"/>
      <c r="F243" s="80"/>
      <c r="G243" s="97"/>
      <c r="H243" s="110"/>
      <c r="I243" s="164"/>
      <c r="J243" s="106"/>
      <c r="K243" s="130"/>
      <c r="L243" s="130"/>
      <c r="M243" s="79"/>
      <c r="N243" s="79"/>
      <c r="O243" s="79"/>
      <c r="P243" s="107"/>
      <c r="Q243" s="79"/>
    </row>
    <row r="244" spans="1:17" x14ac:dyDescent="0.25">
      <c r="A244" s="98"/>
      <c r="B244" s="97"/>
      <c r="C244" s="97"/>
      <c r="D244" s="97"/>
      <c r="E244" s="98"/>
      <c r="F244" s="80"/>
      <c r="G244" s="97"/>
      <c r="H244" s="110"/>
      <c r="I244" s="164"/>
      <c r="J244" s="106"/>
      <c r="K244" s="130"/>
      <c r="L244" s="130"/>
      <c r="M244" s="79"/>
      <c r="N244" s="79"/>
      <c r="O244" s="79"/>
      <c r="P244" s="107"/>
      <c r="Q244" s="79"/>
    </row>
    <row r="245" spans="1:17" x14ac:dyDescent="0.25">
      <c r="A245" s="98"/>
      <c r="B245" s="79"/>
      <c r="C245" s="79"/>
      <c r="D245" s="79"/>
      <c r="E245" s="95"/>
      <c r="F245" s="95"/>
      <c r="G245" s="84"/>
      <c r="H245" s="80"/>
      <c r="I245" s="157"/>
      <c r="J245" s="80"/>
      <c r="K245" s="111"/>
      <c r="L245" s="111"/>
      <c r="M245" s="80"/>
      <c r="N245" s="80"/>
      <c r="O245" s="80"/>
      <c r="P245" s="107"/>
      <c r="Q245" s="79"/>
    </row>
    <row r="246" spans="1:17" x14ac:dyDescent="0.25">
      <c r="A246" s="98"/>
      <c r="B246" s="79"/>
      <c r="C246" s="79"/>
      <c r="D246" s="79"/>
      <c r="E246" s="95"/>
      <c r="F246" s="95"/>
      <c r="G246" s="84"/>
      <c r="H246" s="80"/>
      <c r="I246" s="157"/>
      <c r="J246" s="80"/>
      <c r="K246" s="111"/>
      <c r="L246" s="111"/>
      <c r="M246" s="80"/>
      <c r="N246" s="80"/>
      <c r="O246" s="80"/>
      <c r="P246" s="107"/>
      <c r="Q246" s="79"/>
    </row>
    <row r="247" spans="1:17" x14ac:dyDescent="0.25">
      <c r="A247" s="98"/>
      <c r="B247" s="82"/>
      <c r="C247" s="80"/>
      <c r="D247" s="80"/>
      <c r="E247" s="80"/>
      <c r="F247" s="80"/>
      <c r="G247" s="80"/>
      <c r="H247" s="82"/>
      <c r="I247" s="164"/>
      <c r="J247" s="106"/>
      <c r="K247" s="130"/>
      <c r="L247" s="130"/>
      <c r="M247" s="79"/>
      <c r="N247" s="79"/>
      <c r="O247" s="79"/>
      <c r="P247" s="107"/>
      <c r="Q247" s="79"/>
    </row>
    <row r="248" spans="1:17" x14ac:dyDescent="0.25">
      <c r="A248" s="98"/>
      <c r="B248" s="79"/>
      <c r="C248" s="79"/>
      <c r="D248" s="79"/>
      <c r="E248" s="95"/>
      <c r="F248" s="95"/>
      <c r="G248" s="84"/>
      <c r="H248" s="80"/>
      <c r="I248" s="157"/>
      <c r="J248" s="80"/>
      <c r="K248" s="111"/>
      <c r="L248" s="111"/>
      <c r="M248" s="80"/>
      <c r="N248" s="80"/>
      <c r="O248" s="80"/>
      <c r="P248" s="111"/>
      <c r="Q248" s="79"/>
    </row>
    <row r="249" spans="1:17" x14ac:dyDescent="0.25">
      <c r="A249" s="98"/>
      <c r="B249" s="97"/>
      <c r="C249" s="97"/>
      <c r="D249" s="97"/>
      <c r="E249" s="98"/>
      <c r="F249" s="80"/>
      <c r="G249" s="97"/>
      <c r="H249" s="110"/>
      <c r="I249" s="164"/>
      <c r="J249" s="106"/>
      <c r="K249" s="130"/>
      <c r="L249" s="130"/>
      <c r="M249" s="79"/>
      <c r="N249" s="79"/>
      <c r="O249" s="79"/>
      <c r="P249" s="107"/>
      <c r="Q249" s="79"/>
    </row>
    <row r="250" spans="1:17" x14ac:dyDescent="0.25">
      <c r="A250" s="98"/>
      <c r="B250" s="82"/>
      <c r="C250" s="80"/>
      <c r="D250" s="80"/>
      <c r="E250" s="80"/>
      <c r="F250" s="80"/>
      <c r="G250" s="80"/>
      <c r="H250" s="82"/>
      <c r="I250" s="164"/>
      <c r="J250" s="106"/>
      <c r="K250" s="130"/>
      <c r="L250" s="130"/>
      <c r="M250" s="79"/>
      <c r="N250" s="79"/>
      <c r="O250" s="79"/>
      <c r="P250" s="107"/>
      <c r="Q250" s="79"/>
    </row>
    <row r="251" spans="1:17" x14ac:dyDescent="0.25">
      <c r="A251" s="98"/>
      <c r="B251" s="82"/>
      <c r="C251" s="80"/>
      <c r="D251" s="80"/>
      <c r="E251" s="80"/>
      <c r="F251" s="80"/>
      <c r="G251" s="80"/>
      <c r="H251" s="82"/>
      <c r="I251" s="164"/>
      <c r="J251" s="106"/>
      <c r="K251" s="130"/>
      <c r="L251" s="130"/>
      <c r="M251" s="79"/>
      <c r="N251" s="79"/>
      <c r="O251" s="79"/>
      <c r="P251" s="130"/>
      <c r="Q251" s="79"/>
    </row>
    <row r="252" spans="1:17" x14ac:dyDescent="0.25">
      <c r="A252" s="98"/>
      <c r="B252" s="80"/>
      <c r="C252" s="80"/>
      <c r="D252" s="80"/>
      <c r="E252" s="84"/>
      <c r="F252" s="84"/>
      <c r="G252" s="84"/>
      <c r="H252" s="80"/>
      <c r="I252" s="164"/>
      <c r="J252" s="106"/>
      <c r="K252" s="130"/>
      <c r="L252" s="130"/>
      <c r="M252" s="79"/>
      <c r="N252" s="79"/>
      <c r="O252" s="79"/>
      <c r="P252" s="130"/>
      <c r="Q252" s="79"/>
    </row>
    <row r="253" spans="1:17" x14ac:dyDescent="0.25">
      <c r="A253" s="98"/>
      <c r="B253" s="80"/>
      <c r="C253" s="80"/>
      <c r="D253" s="80"/>
      <c r="E253" s="80"/>
      <c r="F253" s="82"/>
      <c r="G253" s="94"/>
      <c r="H253" s="80"/>
      <c r="I253" s="157"/>
      <c r="J253" s="82"/>
      <c r="K253" s="107"/>
      <c r="L253" s="107"/>
      <c r="M253" s="82"/>
      <c r="N253" s="82"/>
      <c r="O253" s="82"/>
      <c r="P253" s="107"/>
      <c r="Q253" s="79"/>
    </row>
    <row r="254" spans="1:17" x14ac:dyDescent="0.25">
      <c r="A254" s="98"/>
      <c r="B254" s="79"/>
      <c r="C254" s="79"/>
      <c r="D254" s="79"/>
      <c r="E254" s="95"/>
      <c r="F254" s="95"/>
      <c r="G254" s="84"/>
      <c r="H254" s="80"/>
      <c r="I254" s="157"/>
      <c r="J254" s="80"/>
      <c r="K254" s="111"/>
      <c r="L254" s="111"/>
      <c r="M254" s="80"/>
      <c r="N254" s="80"/>
      <c r="O254" s="80"/>
      <c r="P254" s="107"/>
      <c r="Q254" s="79"/>
    </row>
    <row r="255" spans="1:17" x14ac:dyDescent="0.25">
      <c r="A255" s="98"/>
      <c r="B255" s="97"/>
      <c r="C255" s="97"/>
      <c r="D255" s="97"/>
      <c r="E255" s="98"/>
      <c r="F255" s="80"/>
      <c r="G255" s="97"/>
      <c r="H255" s="110"/>
      <c r="I255" s="164"/>
      <c r="J255" s="106"/>
      <c r="K255" s="130"/>
      <c r="L255" s="130"/>
      <c r="M255" s="79"/>
      <c r="N255" s="79"/>
      <c r="O255" s="79"/>
      <c r="P255" s="107"/>
      <c r="Q255" s="79"/>
    </row>
    <row r="256" spans="1:17" x14ac:dyDescent="0.25">
      <c r="A256" s="98"/>
      <c r="B256" s="82"/>
      <c r="C256" s="80"/>
      <c r="D256" s="80"/>
      <c r="E256" s="80"/>
      <c r="F256" s="80"/>
      <c r="G256" s="80"/>
      <c r="H256" s="82"/>
      <c r="I256" s="164"/>
      <c r="J256" s="106"/>
      <c r="K256" s="130"/>
      <c r="L256" s="130"/>
      <c r="M256" s="79"/>
      <c r="N256" s="79"/>
      <c r="O256" s="79"/>
      <c r="P256" s="130"/>
      <c r="Q256" s="79"/>
    </row>
    <row r="257" spans="1:17" x14ac:dyDescent="0.25">
      <c r="A257" s="98"/>
      <c r="B257" s="82"/>
      <c r="C257" s="80"/>
      <c r="D257" s="80"/>
      <c r="E257" s="80"/>
      <c r="F257" s="80"/>
      <c r="G257" s="80"/>
      <c r="H257" s="82"/>
      <c r="I257" s="164"/>
      <c r="J257" s="106"/>
      <c r="K257" s="130"/>
      <c r="L257" s="130"/>
      <c r="M257" s="79"/>
      <c r="N257" s="79"/>
      <c r="O257" s="79"/>
      <c r="P257" s="130"/>
      <c r="Q257" s="79"/>
    </row>
    <row r="258" spans="1:17" x14ac:dyDescent="0.25">
      <c r="A258" s="98"/>
      <c r="B258" s="83"/>
      <c r="C258" s="83"/>
      <c r="D258" s="83"/>
      <c r="E258" s="84"/>
      <c r="F258" s="84"/>
      <c r="G258" s="84"/>
      <c r="H258" s="80"/>
      <c r="I258" s="164"/>
      <c r="J258" s="106"/>
      <c r="K258" s="130"/>
      <c r="L258" s="130"/>
      <c r="M258" s="79"/>
      <c r="N258" s="79"/>
      <c r="O258" s="79"/>
      <c r="P258" s="130"/>
      <c r="Q258" s="79"/>
    </row>
    <row r="259" spans="1:17" x14ac:dyDescent="0.25">
      <c r="A259" s="98"/>
      <c r="B259" s="97"/>
      <c r="C259" s="97"/>
      <c r="D259" s="97"/>
      <c r="E259" s="98"/>
      <c r="F259" s="80"/>
      <c r="G259" s="97"/>
      <c r="H259" s="110"/>
      <c r="I259" s="164"/>
      <c r="J259" s="106"/>
      <c r="K259" s="130"/>
      <c r="L259" s="130"/>
      <c r="M259" s="79"/>
      <c r="N259" s="79"/>
      <c r="O259" s="79"/>
      <c r="P259" s="107"/>
      <c r="Q259" s="79"/>
    </row>
    <row r="260" spans="1:17" x14ac:dyDescent="0.25">
      <c r="A260" s="98"/>
      <c r="B260" s="97"/>
      <c r="C260" s="97"/>
      <c r="D260" s="97"/>
      <c r="E260" s="98"/>
      <c r="F260" s="80"/>
      <c r="G260" s="97"/>
      <c r="H260" s="110"/>
      <c r="I260" s="164"/>
      <c r="J260" s="106"/>
      <c r="K260" s="130"/>
      <c r="L260" s="130"/>
      <c r="M260" s="79"/>
      <c r="N260" s="79"/>
      <c r="O260" s="79"/>
      <c r="P260" s="107"/>
      <c r="Q260" s="79"/>
    </row>
    <row r="261" spans="1:17" x14ac:dyDescent="0.25">
      <c r="A261" s="98"/>
      <c r="B261" s="80"/>
      <c r="C261" s="80"/>
      <c r="D261" s="80"/>
      <c r="E261" s="84"/>
      <c r="F261" s="84"/>
      <c r="G261" s="84"/>
      <c r="H261" s="80"/>
      <c r="I261" s="164"/>
      <c r="J261" s="106"/>
      <c r="K261" s="130"/>
      <c r="L261" s="130"/>
      <c r="M261" s="79"/>
      <c r="N261" s="79"/>
      <c r="O261" s="79"/>
      <c r="P261" s="130"/>
      <c r="Q261" s="79"/>
    </row>
    <row r="262" spans="1:17" x14ac:dyDescent="0.25">
      <c r="A262" s="98"/>
      <c r="B262" s="83"/>
      <c r="C262" s="83"/>
      <c r="D262" s="83"/>
      <c r="E262" s="84"/>
      <c r="F262" s="84"/>
      <c r="G262" s="84"/>
      <c r="H262" s="80"/>
      <c r="I262" s="164"/>
      <c r="J262" s="106"/>
      <c r="K262" s="130"/>
      <c r="L262" s="130"/>
      <c r="M262" s="79"/>
      <c r="N262" s="79"/>
      <c r="O262" s="79"/>
      <c r="P262" s="130"/>
      <c r="Q262" s="79"/>
    </row>
    <row r="263" spans="1:17" x14ac:dyDescent="0.25">
      <c r="A263" s="98"/>
      <c r="B263" s="83"/>
      <c r="C263" s="83"/>
      <c r="D263" s="83"/>
      <c r="E263" s="83"/>
      <c r="F263" s="83"/>
      <c r="G263" s="80"/>
      <c r="H263" s="80"/>
      <c r="I263" s="164"/>
      <c r="J263" s="106"/>
      <c r="K263" s="130"/>
      <c r="L263" s="130"/>
      <c r="M263" s="79"/>
      <c r="N263" s="79"/>
      <c r="O263" s="79"/>
      <c r="P263" s="130"/>
      <c r="Q263" s="79"/>
    </row>
    <row r="264" spans="1:17" x14ac:dyDescent="0.25">
      <c r="A264" s="98"/>
      <c r="B264" s="80"/>
      <c r="C264" s="80"/>
      <c r="D264" s="80"/>
      <c r="E264" s="80"/>
      <c r="F264" s="80"/>
      <c r="G264" s="80"/>
      <c r="H264" s="80"/>
      <c r="I264" s="164"/>
      <c r="J264" s="106"/>
      <c r="K264" s="130"/>
      <c r="L264" s="130"/>
      <c r="M264" s="79"/>
      <c r="N264" s="79"/>
      <c r="O264" s="79"/>
      <c r="P264" s="111"/>
      <c r="Q264" s="79"/>
    </row>
    <row r="265" spans="1:17" x14ac:dyDescent="0.25">
      <c r="A265" s="98"/>
      <c r="B265" s="97"/>
      <c r="C265" s="97"/>
      <c r="D265" s="97"/>
      <c r="E265" s="98"/>
      <c r="F265" s="80"/>
      <c r="G265" s="97"/>
      <c r="H265" s="110"/>
      <c r="I265" s="164"/>
      <c r="J265" s="106"/>
      <c r="K265" s="130"/>
      <c r="L265" s="130"/>
      <c r="M265" s="79"/>
      <c r="N265" s="79"/>
      <c r="O265" s="79"/>
      <c r="P265" s="107"/>
      <c r="Q265" s="79"/>
    </row>
    <row r="266" spans="1:17" x14ac:dyDescent="0.25">
      <c r="A266" s="98"/>
      <c r="B266" s="97"/>
      <c r="C266" s="97"/>
      <c r="D266" s="97"/>
      <c r="E266" s="98"/>
      <c r="F266" s="80"/>
      <c r="G266" s="97"/>
      <c r="H266" s="110"/>
      <c r="I266" s="164"/>
      <c r="J266" s="106"/>
      <c r="K266" s="130"/>
      <c r="L266" s="130"/>
      <c r="M266" s="79"/>
      <c r="N266" s="79"/>
      <c r="O266" s="79"/>
      <c r="P266" s="107"/>
      <c r="Q266" s="79"/>
    </row>
    <row r="267" spans="1:17" x14ac:dyDescent="0.25">
      <c r="A267" s="98"/>
      <c r="B267" s="83"/>
      <c r="C267" s="83"/>
      <c r="D267" s="83"/>
      <c r="E267" s="83"/>
      <c r="F267" s="83"/>
      <c r="G267" s="80"/>
      <c r="H267" s="80"/>
      <c r="I267" s="164"/>
      <c r="J267" s="106"/>
      <c r="K267" s="130"/>
      <c r="L267" s="130"/>
      <c r="M267" s="79"/>
      <c r="N267" s="79"/>
      <c r="O267" s="79"/>
      <c r="P267" s="130"/>
      <c r="Q267" s="79"/>
    </row>
    <row r="268" spans="1:17" x14ac:dyDescent="0.25">
      <c r="A268" s="98"/>
      <c r="B268" s="80"/>
      <c r="C268" s="80"/>
      <c r="D268" s="80"/>
      <c r="E268" s="80"/>
      <c r="F268" s="80"/>
      <c r="G268" s="80"/>
      <c r="H268" s="80"/>
      <c r="I268" s="164"/>
      <c r="J268" s="106"/>
      <c r="K268" s="130"/>
      <c r="L268" s="130"/>
      <c r="M268" s="79"/>
      <c r="N268" s="79"/>
      <c r="O268" s="79"/>
      <c r="P268" s="111"/>
      <c r="Q268" s="79"/>
    </row>
    <row r="269" spans="1:17" x14ac:dyDescent="0.25">
      <c r="A269" s="98"/>
      <c r="B269" s="80"/>
      <c r="C269" s="80"/>
      <c r="D269" s="80"/>
      <c r="E269" s="80"/>
      <c r="F269" s="80"/>
      <c r="G269" s="80"/>
      <c r="H269" s="80"/>
      <c r="I269" s="164"/>
      <c r="J269" s="106"/>
      <c r="K269" s="130"/>
      <c r="L269" s="130"/>
      <c r="M269" s="79"/>
      <c r="N269" s="79"/>
      <c r="O269" s="79"/>
      <c r="P269" s="111"/>
      <c r="Q269" s="79"/>
    </row>
    <row r="270" spans="1:17" x14ac:dyDescent="0.25">
      <c r="A270" s="98"/>
      <c r="B270" s="80"/>
      <c r="C270" s="80"/>
      <c r="D270" s="80"/>
      <c r="E270" s="84"/>
      <c r="F270" s="84"/>
      <c r="G270" s="84"/>
      <c r="H270" s="80"/>
      <c r="I270" s="164"/>
      <c r="J270" s="106"/>
      <c r="K270" s="130"/>
      <c r="L270" s="130"/>
      <c r="M270" s="79"/>
      <c r="N270" s="79"/>
      <c r="O270" s="79"/>
      <c r="P270" s="130"/>
      <c r="Q270" s="79"/>
    </row>
    <row r="271" spans="1:17" ht="18.75" x14ac:dyDescent="0.25">
      <c r="A271" s="51"/>
      <c r="B271" s="52"/>
      <c r="C271" s="52"/>
      <c r="D271" s="52"/>
      <c r="E271" s="51"/>
      <c r="F271" s="51"/>
      <c r="G271" s="96"/>
      <c r="H271" s="52"/>
      <c r="I271" s="127"/>
      <c r="J271" s="11"/>
      <c r="K271" s="127"/>
      <c r="L271" s="127"/>
      <c r="M271" s="11"/>
      <c r="N271" s="11"/>
      <c r="O271" s="11"/>
      <c r="P271" s="133"/>
      <c r="Q271" s="20"/>
    </row>
    <row r="272" spans="1:17" ht="15.75" x14ac:dyDescent="0.25">
      <c r="A272" s="21"/>
      <c r="B272" s="21"/>
      <c r="C272" s="21"/>
      <c r="D272" s="21"/>
      <c r="E272" s="8"/>
      <c r="F272" s="8"/>
      <c r="G272" s="21"/>
      <c r="H272" s="21"/>
      <c r="I272" s="128"/>
      <c r="J272" s="21"/>
      <c r="K272" s="128"/>
      <c r="L272" s="128"/>
      <c r="M272" s="21"/>
      <c r="N272" s="21"/>
      <c r="O272" s="21"/>
      <c r="P272" s="128"/>
      <c r="Q272" s="21"/>
    </row>
    <row r="273" spans="1:17" ht="15.75" x14ac:dyDescent="0.25">
      <c r="A273" s="14"/>
      <c r="B273" s="12"/>
      <c r="C273" s="27" t="s">
        <v>27</v>
      </c>
      <c r="D273" s="12"/>
      <c r="E273" s="26"/>
      <c r="F273" s="26"/>
      <c r="G273" s="12"/>
      <c r="H273" s="12"/>
      <c r="I273" s="152"/>
      <c r="J273" s="12"/>
      <c r="K273" s="152"/>
    </row>
    <row r="274" spans="1:17" ht="15.75" x14ac:dyDescent="0.25">
      <c r="A274" s="14"/>
      <c r="B274" s="12"/>
      <c r="C274" s="12" t="s">
        <v>16</v>
      </c>
      <c r="D274" s="12"/>
      <c r="E274" s="26"/>
      <c r="F274" s="26"/>
      <c r="G274" s="12"/>
      <c r="H274" s="12"/>
      <c r="I274" s="152"/>
      <c r="J274" s="12"/>
      <c r="K274" s="152"/>
    </row>
    <row r="275" spans="1:17" ht="15.75" x14ac:dyDescent="0.25">
      <c r="A275" s="14"/>
      <c r="B275" s="12"/>
      <c r="C275" s="27" t="s">
        <v>17</v>
      </c>
      <c r="D275" s="12"/>
      <c r="E275" s="26"/>
      <c r="F275" s="26"/>
      <c r="H275" s="12"/>
      <c r="I275" s="152"/>
      <c r="J275" s="12"/>
      <c r="K275" s="152"/>
    </row>
    <row r="276" spans="1:17" ht="15.75" x14ac:dyDescent="0.25">
      <c r="A276" s="14"/>
      <c r="B276" s="12"/>
      <c r="C276" s="27" t="s">
        <v>31</v>
      </c>
      <c r="D276" s="12"/>
      <c r="E276" s="26"/>
      <c r="F276" s="26"/>
      <c r="H276" s="12"/>
      <c r="I276" s="152"/>
      <c r="J276" s="12"/>
      <c r="K276" s="152"/>
    </row>
    <row r="277" spans="1:17" ht="15.75" x14ac:dyDescent="0.25">
      <c r="A277" s="14"/>
      <c r="B277" s="12"/>
      <c r="C277" s="27" t="s">
        <v>32</v>
      </c>
      <c r="D277" s="12"/>
      <c r="E277" s="26"/>
      <c r="F277" s="26"/>
      <c r="H277" s="12"/>
      <c r="I277" s="152"/>
      <c r="J277" s="12"/>
      <c r="K277" s="152"/>
    </row>
    <row r="279" spans="1:17" x14ac:dyDescent="0.25">
      <c r="B279" s="1" t="s">
        <v>20</v>
      </c>
      <c r="D279" s="251" t="s">
        <v>21</v>
      </c>
      <c r="E279" s="251"/>
      <c r="F279" s="1" t="s">
        <v>22</v>
      </c>
    </row>
    <row r="280" spans="1:17" x14ac:dyDescent="0.25">
      <c r="B280" s="1" t="s">
        <v>34</v>
      </c>
      <c r="D280" s="251" t="s">
        <v>21</v>
      </c>
      <c r="E280" s="251"/>
      <c r="F280" s="1" t="s">
        <v>22</v>
      </c>
    </row>
    <row r="281" spans="1:17" x14ac:dyDescent="0.25">
      <c r="E281" s="1"/>
      <c r="F281" s="1"/>
      <c r="K281" s="117"/>
      <c r="L281" s="117"/>
      <c r="M281" s="19"/>
      <c r="O281" s="1"/>
      <c r="P281" s="129"/>
      <c r="Q281" s="1"/>
    </row>
    <row r="282" spans="1:17" x14ac:dyDescent="0.25">
      <c r="F282" s="1"/>
    </row>
  </sheetData>
  <sortState ref="B16:P126">
    <sortCondition descending="1" ref="P16:P126"/>
  </sortState>
  <mergeCells count="35">
    <mergeCell ref="F130:I130"/>
    <mergeCell ref="J130:L130"/>
    <mergeCell ref="F131:I131"/>
    <mergeCell ref="J131:L131"/>
    <mergeCell ref="F132:I132"/>
    <mergeCell ref="J132:L132"/>
    <mergeCell ref="F127:I127"/>
    <mergeCell ref="J127:L127"/>
    <mergeCell ref="F128:I128"/>
    <mergeCell ref="J128:L128"/>
    <mergeCell ref="F129:I129"/>
    <mergeCell ref="J129:L129"/>
    <mergeCell ref="K14:L14"/>
    <mergeCell ref="M14:N14"/>
    <mergeCell ref="C10:D10"/>
    <mergeCell ref="A3:Q3"/>
    <mergeCell ref="A4:Q4"/>
    <mergeCell ref="A5:Q5"/>
    <mergeCell ref="E10:J10"/>
    <mergeCell ref="Q14:Q15"/>
    <mergeCell ref="O14:O15"/>
    <mergeCell ref="P14:P15"/>
    <mergeCell ref="F14:F15"/>
    <mergeCell ref="G14:G15"/>
    <mergeCell ref="H14:H15"/>
    <mergeCell ref="I14:I15"/>
    <mergeCell ref="J14:J15"/>
    <mergeCell ref="D279:E279"/>
    <mergeCell ref="D280:E280"/>
    <mergeCell ref="A14:A15"/>
    <mergeCell ref="B14:B15"/>
    <mergeCell ref="C14:C15"/>
    <mergeCell ref="D14:D15"/>
    <mergeCell ref="E14:E15"/>
    <mergeCell ref="A134:Q1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51"/>
  <sheetViews>
    <sheetView topLeftCell="A95" zoomScale="75" zoomScaleNormal="75" workbookViewId="0">
      <selection activeCell="A101" sqref="A101:Q115"/>
    </sheetView>
  </sheetViews>
  <sheetFormatPr defaultRowHeight="15" x14ac:dyDescent="0.25"/>
  <cols>
    <col min="1" max="1" width="9.140625" style="1"/>
    <col min="2" max="2" width="13.85546875" style="1" customWidth="1"/>
    <col min="3" max="3" width="14" style="1" customWidth="1"/>
    <col min="4" max="4" width="16.5703125" style="1" customWidth="1"/>
    <col min="5" max="5" width="13.42578125" style="19" customWidth="1"/>
    <col min="6" max="6" width="13" style="19" customWidth="1"/>
    <col min="7" max="7" width="18" style="1" customWidth="1"/>
    <col min="8" max="8" width="21.42578125" style="1" customWidth="1"/>
    <col min="9" max="9" width="9.140625" style="129"/>
    <col min="10" max="10" width="9.140625" style="1"/>
    <col min="11" max="12" width="11.28515625" style="129" customWidth="1"/>
    <col min="13" max="13" width="11.5703125" style="1" customWidth="1"/>
    <col min="14" max="14" width="11.7109375" style="1" customWidth="1"/>
    <col min="15" max="15" width="13.7109375" style="19" customWidth="1"/>
    <col min="16" max="16" width="14.5703125" style="117" customWidth="1"/>
    <col min="17" max="17" width="15.7109375" style="19" customWidth="1"/>
    <col min="18" max="16384" width="9.140625" style="1"/>
  </cols>
  <sheetData>
    <row r="3" spans="1:18" ht="18.75" x14ac:dyDescent="0.25">
      <c r="A3" s="248" t="s">
        <v>464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</row>
    <row r="4" spans="1:18" ht="18.75" x14ac:dyDescent="0.25">
      <c r="A4" s="248" t="s">
        <v>18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</row>
    <row r="5" spans="1:18" ht="18.75" x14ac:dyDescent="0.25">
      <c r="A5" s="248" t="s">
        <v>19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</row>
    <row r="6" spans="1:18" ht="15" customHeight="1" x14ac:dyDescent="0.25"/>
    <row r="7" spans="1:18" ht="15.75" customHeight="1" x14ac:dyDescent="0.25">
      <c r="A7" s="2" t="s">
        <v>0</v>
      </c>
      <c r="B7" s="16"/>
      <c r="C7" s="16"/>
      <c r="D7" s="16"/>
      <c r="E7" s="18"/>
      <c r="F7" s="18"/>
      <c r="G7" s="17" t="s">
        <v>37</v>
      </c>
      <c r="H7" s="17"/>
      <c r="I7" s="148"/>
      <c r="J7" s="15"/>
      <c r="K7" s="148"/>
      <c r="L7" s="148"/>
      <c r="M7" s="15"/>
      <c r="N7" s="15"/>
    </row>
    <row r="8" spans="1:18" ht="15.75" x14ac:dyDescent="0.25">
      <c r="A8" s="2" t="s">
        <v>1</v>
      </c>
      <c r="B8" s="9"/>
      <c r="C8" s="9"/>
      <c r="D8" s="9"/>
      <c r="G8" s="9" t="s">
        <v>439</v>
      </c>
      <c r="H8" s="9"/>
      <c r="K8" s="149"/>
      <c r="L8" s="149"/>
      <c r="M8" s="3"/>
      <c r="N8" s="4"/>
    </row>
    <row r="9" spans="1:18" ht="15.75" x14ac:dyDescent="0.25">
      <c r="A9" s="2" t="s">
        <v>2</v>
      </c>
      <c r="B9" s="9"/>
      <c r="C9" s="9"/>
      <c r="D9" s="9"/>
      <c r="G9" s="24" t="s">
        <v>829</v>
      </c>
      <c r="H9" s="24"/>
      <c r="I9" s="150"/>
      <c r="J9" s="25"/>
      <c r="K9" s="150"/>
      <c r="L9" s="150"/>
      <c r="M9" s="25"/>
      <c r="N9" s="25"/>
    </row>
    <row r="10" spans="1:18" ht="15.75" x14ac:dyDescent="0.25">
      <c r="A10" s="2" t="s">
        <v>3</v>
      </c>
      <c r="B10" s="9"/>
      <c r="C10" s="267" t="s">
        <v>391</v>
      </c>
      <c r="D10" s="268"/>
      <c r="E10" s="254"/>
      <c r="F10" s="254"/>
      <c r="G10" s="254"/>
      <c r="H10" s="254"/>
      <c r="I10" s="254"/>
      <c r="J10" s="254"/>
    </row>
    <row r="11" spans="1:18" ht="22.5" x14ac:dyDescent="0.3">
      <c r="A11" s="2" t="s">
        <v>4</v>
      </c>
      <c r="B11" s="9"/>
      <c r="C11" s="9"/>
      <c r="D11" s="9"/>
      <c r="G11" s="9"/>
      <c r="H11" s="9"/>
      <c r="J11" s="146">
        <v>100</v>
      </c>
      <c r="K11" s="151"/>
      <c r="L11" s="151"/>
      <c r="M11" s="4"/>
      <c r="N11" s="4"/>
    </row>
    <row r="12" spans="1:18" ht="15.75" x14ac:dyDescent="0.25">
      <c r="A12" s="5"/>
      <c r="B12" s="9"/>
      <c r="C12" s="9"/>
      <c r="D12" s="9"/>
      <c r="G12" s="9"/>
      <c r="H12" s="9"/>
    </row>
    <row r="14" spans="1:18" ht="36" customHeight="1" x14ac:dyDescent="0.25">
      <c r="A14" s="255" t="s">
        <v>5</v>
      </c>
      <c r="B14" s="255" t="s">
        <v>6</v>
      </c>
      <c r="C14" s="255" t="s">
        <v>7</v>
      </c>
      <c r="D14" s="255" t="s">
        <v>8</v>
      </c>
      <c r="E14" s="249" t="s">
        <v>24</v>
      </c>
      <c r="F14" s="249" t="s">
        <v>25</v>
      </c>
      <c r="G14" s="255" t="s">
        <v>9</v>
      </c>
      <c r="H14" s="255" t="s">
        <v>10</v>
      </c>
      <c r="I14" s="269" t="s">
        <v>11</v>
      </c>
      <c r="J14" s="271" t="s">
        <v>26</v>
      </c>
      <c r="K14" s="263" t="s">
        <v>12</v>
      </c>
      <c r="L14" s="264"/>
      <c r="M14" s="263" t="s">
        <v>13</v>
      </c>
      <c r="N14" s="264"/>
      <c r="O14" s="259" t="s">
        <v>30</v>
      </c>
      <c r="P14" s="252" t="s">
        <v>33</v>
      </c>
      <c r="Q14" s="265" t="s">
        <v>14</v>
      </c>
    </row>
    <row r="15" spans="1:18" ht="87.75" customHeight="1" x14ac:dyDescent="0.25">
      <c r="A15" s="256"/>
      <c r="B15" s="256"/>
      <c r="C15" s="256"/>
      <c r="D15" s="256"/>
      <c r="E15" s="250"/>
      <c r="F15" s="250"/>
      <c r="G15" s="256"/>
      <c r="H15" s="256"/>
      <c r="I15" s="270"/>
      <c r="J15" s="272"/>
      <c r="K15" s="125" t="s">
        <v>23</v>
      </c>
      <c r="L15" s="125" t="s">
        <v>28</v>
      </c>
      <c r="M15" s="7" t="s">
        <v>15</v>
      </c>
      <c r="N15" s="7" t="s">
        <v>29</v>
      </c>
      <c r="O15" s="260"/>
      <c r="P15" s="253"/>
      <c r="Q15" s="266"/>
      <c r="R15" s="6"/>
    </row>
    <row r="16" spans="1:18" x14ac:dyDescent="0.25">
      <c r="A16" s="98" t="s">
        <v>392</v>
      </c>
      <c r="B16" s="109" t="s">
        <v>784</v>
      </c>
      <c r="C16" s="109" t="s">
        <v>81</v>
      </c>
      <c r="D16" s="109" t="s">
        <v>97</v>
      </c>
      <c r="E16" s="98" t="s">
        <v>695</v>
      </c>
      <c r="F16" s="98" t="s">
        <v>398</v>
      </c>
      <c r="G16" s="105" t="s">
        <v>482</v>
      </c>
      <c r="H16" s="98" t="s">
        <v>37</v>
      </c>
      <c r="I16" s="160">
        <v>26.25</v>
      </c>
      <c r="J16" s="160">
        <f t="shared" ref="J16" si="0">20*I16/31.75</f>
        <v>16.535433070866141</v>
      </c>
      <c r="K16" s="163">
        <v>39.97</v>
      </c>
      <c r="L16" s="163">
        <f t="shared" ref="L16" si="1">40*39.97/K16</f>
        <v>40</v>
      </c>
      <c r="M16" s="160">
        <v>10</v>
      </c>
      <c r="N16" s="163">
        <f t="shared" ref="N16" si="2">40*M16/10</f>
        <v>40</v>
      </c>
      <c r="O16" s="163">
        <f t="shared" ref="O16" si="3">N16+L16</f>
        <v>80</v>
      </c>
      <c r="P16" s="160">
        <f t="shared" ref="P16" si="4">O16+J16</f>
        <v>96.535433070866134</v>
      </c>
      <c r="Q16" s="194" t="s">
        <v>827</v>
      </c>
    </row>
    <row r="17" spans="1:17" ht="15.75" customHeight="1" x14ac:dyDescent="0.25">
      <c r="A17" s="98" t="s">
        <v>393</v>
      </c>
      <c r="B17" s="82" t="s">
        <v>384</v>
      </c>
      <c r="C17" s="82" t="s">
        <v>81</v>
      </c>
      <c r="D17" s="82" t="s">
        <v>90</v>
      </c>
      <c r="E17" s="79">
        <v>11</v>
      </c>
      <c r="F17" s="79">
        <v>11</v>
      </c>
      <c r="G17" s="159" t="s">
        <v>360</v>
      </c>
      <c r="H17" s="98" t="s">
        <v>37</v>
      </c>
      <c r="I17" s="157">
        <v>31.75</v>
      </c>
      <c r="J17" s="160">
        <f t="shared" ref="J17:J48" si="5">20*I17/31.75</f>
        <v>20</v>
      </c>
      <c r="K17" s="157">
        <v>44.28</v>
      </c>
      <c r="L17" s="163">
        <f t="shared" ref="L17:L48" si="6">40*39.97/K17</f>
        <v>36.106594399277327</v>
      </c>
      <c r="M17" s="157">
        <v>10</v>
      </c>
      <c r="N17" s="163">
        <f t="shared" ref="N17:N48" si="7">40*M17/10</f>
        <v>40</v>
      </c>
      <c r="O17" s="163">
        <f t="shared" ref="O17:O48" si="8">N17+L17</f>
        <v>76.106594399277327</v>
      </c>
      <c r="P17" s="160">
        <f t="shared" ref="P17:P48" si="9">O17+J17</f>
        <v>96.106594399277327</v>
      </c>
      <c r="Q17" s="194" t="s">
        <v>827</v>
      </c>
    </row>
    <row r="18" spans="1:17" x14ac:dyDescent="0.25">
      <c r="A18" s="98" t="s">
        <v>394</v>
      </c>
      <c r="B18" s="109" t="s">
        <v>101</v>
      </c>
      <c r="C18" s="109" t="s">
        <v>102</v>
      </c>
      <c r="D18" s="109" t="s">
        <v>85</v>
      </c>
      <c r="E18" s="98" t="s">
        <v>689</v>
      </c>
      <c r="F18" s="98" t="s">
        <v>399</v>
      </c>
      <c r="G18" s="105" t="s">
        <v>482</v>
      </c>
      <c r="H18" s="98" t="s">
        <v>37</v>
      </c>
      <c r="I18" s="160">
        <v>27.5</v>
      </c>
      <c r="J18" s="160">
        <f t="shared" si="5"/>
        <v>17.322834645669293</v>
      </c>
      <c r="K18" s="163">
        <v>40.4</v>
      </c>
      <c r="L18" s="163">
        <f t="shared" si="6"/>
        <v>39.574257425742573</v>
      </c>
      <c r="M18" s="157">
        <v>7</v>
      </c>
      <c r="N18" s="163">
        <f t="shared" si="7"/>
        <v>28</v>
      </c>
      <c r="O18" s="163">
        <f t="shared" si="8"/>
        <v>67.574257425742573</v>
      </c>
      <c r="P18" s="160">
        <f t="shared" si="9"/>
        <v>84.897092071411862</v>
      </c>
      <c r="Q18" s="194" t="s">
        <v>826</v>
      </c>
    </row>
    <row r="19" spans="1:17" x14ac:dyDescent="0.25">
      <c r="A19" s="98" t="s">
        <v>395</v>
      </c>
      <c r="B19" s="82" t="s">
        <v>385</v>
      </c>
      <c r="C19" s="82" t="s">
        <v>81</v>
      </c>
      <c r="D19" s="82" t="s">
        <v>94</v>
      </c>
      <c r="E19" s="79">
        <v>10</v>
      </c>
      <c r="F19" s="79">
        <v>10</v>
      </c>
      <c r="G19" s="79" t="s">
        <v>360</v>
      </c>
      <c r="H19" s="98" t="s">
        <v>37</v>
      </c>
      <c r="I19" s="157">
        <v>31.75</v>
      </c>
      <c r="J19" s="160">
        <f t="shared" si="5"/>
        <v>20</v>
      </c>
      <c r="K19" s="157">
        <v>64.680000000000007</v>
      </c>
      <c r="L19" s="163">
        <f t="shared" si="6"/>
        <v>24.718614718614717</v>
      </c>
      <c r="M19" s="157">
        <v>10</v>
      </c>
      <c r="N19" s="163">
        <f t="shared" si="7"/>
        <v>40</v>
      </c>
      <c r="O19" s="163">
        <f t="shared" si="8"/>
        <v>64.718614718614717</v>
      </c>
      <c r="P19" s="160">
        <f t="shared" si="9"/>
        <v>84.718614718614717</v>
      </c>
      <c r="Q19" s="194" t="s">
        <v>826</v>
      </c>
    </row>
    <row r="20" spans="1:17" x14ac:dyDescent="0.25">
      <c r="A20" s="98" t="s">
        <v>472</v>
      </c>
      <c r="B20" s="172" t="s">
        <v>381</v>
      </c>
      <c r="C20" s="173" t="s">
        <v>112</v>
      </c>
      <c r="D20" s="172" t="s">
        <v>87</v>
      </c>
      <c r="E20" s="83">
        <v>10</v>
      </c>
      <c r="F20" s="83">
        <v>10</v>
      </c>
      <c r="G20" s="159" t="s">
        <v>360</v>
      </c>
      <c r="H20" s="98" t="s">
        <v>37</v>
      </c>
      <c r="I20" s="157">
        <v>31.75</v>
      </c>
      <c r="J20" s="160">
        <f t="shared" si="5"/>
        <v>20</v>
      </c>
      <c r="K20" s="157">
        <v>70.959999999999994</v>
      </c>
      <c r="L20" s="163">
        <f t="shared" si="6"/>
        <v>22.531003382187148</v>
      </c>
      <c r="M20" s="157">
        <v>10</v>
      </c>
      <c r="N20" s="163">
        <f t="shared" si="7"/>
        <v>40</v>
      </c>
      <c r="O20" s="163">
        <f t="shared" si="8"/>
        <v>62.531003382187151</v>
      </c>
      <c r="P20" s="160">
        <f t="shared" si="9"/>
        <v>82.531003382187151</v>
      </c>
      <c r="Q20" s="194" t="s">
        <v>826</v>
      </c>
    </row>
    <row r="21" spans="1:17" x14ac:dyDescent="0.25">
      <c r="A21" s="98" t="s">
        <v>396</v>
      </c>
      <c r="B21" s="80" t="s">
        <v>810</v>
      </c>
      <c r="C21" s="80" t="s">
        <v>95</v>
      </c>
      <c r="D21" s="80" t="s">
        <v>258</v>
      </c>
      <c r="E21" s="84" t="s">
        <v>811</v>
      </c>
      <c r="F21" s="84">
        <v>10</v>
      </c>
      <c r="G21" s="84" t="s">
        <v>487</v>
      </c>
      <c r="H21" s="98" t="s">
        <v>37</v>
      </c>
      <c r="I21" s="157">
        <v>25.25</v>
      </c>
      <c r="J21" s="160">
        <f t="shared" si="5"/>
        <v>15.905511811023622</v>
      </c>
      <c r="K21" s="157">
        <v>57.78</v>
      </c>
      <c r="L21" s="163">
        <f t="shared" si="6"/>
        <v>27.670474212530287</v>
      </c>
      <c r="M21" s="157">
        <v>9.5</v>
      </c>
      <c r="N21" s="163">
        <f t="shared" si="7"/>
        <v>38</v>
      </c>
      <c r="O21" s="163">
        <f t="shared" si="8"/>
        <v>65.67047421253028</v>
      </c>
      <c r="P21" s="160">
        <f t="shared" si="9"/>
        <v>81.575986023553895</v>
      </c>
      <c r="Q21" s="194" t="s">
        <v>826</v>
      </c>
    </row>
    <row r="22" spans="1:17" x14ac:dyDescent="0.25">
      <c r="A22" s="98" t="s">
        <v>473</v>
      </c>
      <c r="B22" s="82" t="s">
        <v>382</v>
      </c>
      <c r="C22" s="174" t="s">
        <v>98</v>
      </c>
      <c r="D22" s="175" t="s">
        <v>383</v>
      </c>
      <c r="E22" s="83">
        <v>11</v>
      </c>
      <c r="F22" s="83">
        <v>11</v>
      </c>
      <c r="G22" s="79" t="s">
        <v>360</v>
      </c>
      <c r="H22" s="98" t="s">
        <v>37</v>
      </c>
      <c r="I22" s="157">
        <v>31.75</v>
      </c>
      <c r="J22" s="160">
        <f t="shared" si="5"/>
        <v>20</v>
      </c>
      <c r="K22" s="157">
        <v>71.52</v>
      </c>
      <c r="L22" s="163">
        <f t="shared" si="6"/>
        <v>22.354586129753915</v>
      </c>
      <c r="M22" s="157">
        <v>9.6</v>
      </c>
      <c r="N22" s="163">
        <f t="shared" si="7"/>
        <v>38.4</v>
      </c>
      <c r="O22" s="163">
        <f t="shared" si="8"/>
        <v>60.754586129753918</v>
      </c>
      <c r="P22" s="160">
        <f t="shared" si="9"/>
        <v>80.754586129753918</v>
      </c>
      <c r="Q22" s="194" t="s">
        <v>826</v>
      </c>
    </row>
    <row r="23" spans="1:17" x14ac:dyDescent="0.25">
      <c r="A23" s="98" t="s">
        <v>397</v>
      </c>
      <c r="B23" s="109" t="s">
        <v>814</v>
      </c>
      <c r="C23" s="109" t="s">
        <v>84</v>
      </c>
      <c r="D23" s="109" t="s">
        <v>82</v>
      </c>
      <c r="E23" s="98" t="s">
        <v>720</v>
      </c>
      <c r="F23" s="98" t="s">
        <v>398</v>
      </c>
      <c r="G23" s="105" t="s">
        <v>482</v>
      </c>
      <c r="H23" s="98" t="s">
        <v>37</v>
      </c>
      <c r="I23" s="157">
        <v>26</v>
      </c>
      <c r="J23" s="160">
        <f t="shared" si="5"/>
        <v>16.377952755905511</v>
      </c>
      <c r="K23" s="157">
        <v>66.17</v>
      </c>
      <c r="L23" s="163">
        <f t="shared" si="6"/>
        <v>24.16200695179084</v>
      </c>
      <c r="M23" s="163">
        <v>10</v>
      </c>
      <c r="N23" s="163">
        <f t="shared" si="7"/>
        <v>40</v>
      </c>
      <c r="O23" s="163">
        <f t="shared" si="8"/>
        <v>64.162006951790843</v>
      </c>
      <c r="P23" s="160">
        <f t="shared" si="9"/>
        <v>80.539959707696354</v>
      </c>
      <c r="Q23" s="194" t="s">
        <v>826</v>
      </c>
    </row>
    <row r="24" spans="1:17" x14ac:dyDescent="0.25">
      <c r="A24" s="98" t="s">
        <v>398</v>
      </c>
      <c r="B24" s="109" t="s">
        <v>793</v>
      </c>
      <c r="C24" s="109" t="s">
        <v>100</v>
      </c>
      <c r="D24" s="109" t="s">
        <v>547</v>
      </c>
      <c r="E24" s="98" t="s">
        <v>722</v>
      </c>
      <c r="F24" s="98" t="s">
        <v>398</v>
      </c>
      <c r="G24" s="105" t="s">
        <v>482</v>
      </c>
      <c r="H24" s="98" t="s">
        <v>37</v>
      </c>
      <c r="I24" s="158">
        <v>18.5</v>
      </c>
      <c r="J24" s="160">
        <f t="shared" si="5"/>
        <v>11.653543307086615</v>
      </c>
      <c r="K24" s="158">
        <v>44.15</v>
      </c>
      <c r="L24" s="163">
        <f t="shared" si="6"/>
        <v>36.212910532276332</v>
      </c>
      <c r="M24" s="163">
        <v>8</v>
      </c>
      <c r="N24" s="163">
        <f t="shared" si="7"/>
        <v>32</v>
      </c>
      <c r="O24" s="163">
        <f t="shared" si="8"/>
        <v>68.212910532276339</v>
      </c>
      <c r="P24" s="160">
        <f t="shared" si="9"/>
        <v>79.866453839362947</v>
      </c>
      <c r="Q24" s="194" t="s">
        <v>826</v>
      </c>
    </row>
    <row r="25" spans="1:17" x14ac:dyDescent="0.25">
      <c r="A25" s="98" t="s">
        <v>399</v>
      </c>
      <c r="B25" s="109" t="s">
        <v>808</v>
      </c>
      <c r="C25" s="109" t="s">
        <v>99</v>
      </c>
      <c r="D25" s="109" t="s">
        <v>97</v>
      </c>
      <c r="E25" s="98" t="s">
        <v>689</v>
      </c>
      <c r="F25" s="98" t="s">
        <v>399</v>
      </c>
      <c r="G25" s="105" t="s">
        <v>482</v>
      </c>
      <c r="H25" s="98" t="s">
        <v>37</v>
      </c>
      <c r="I25" s="160">
        <v>30.5</v>
      </c>
      <c r="J25" s="160">
        <f t="shared" si="5"/>
        <v>19.212598425196852</v>
      </c>
      <c r="K25" s="163">
        <v>58.5</v>
      </c>
      <c r="L25" s="163">
        <f t="shared" si="6"/>
        <v>27.329914529914529</v>
      </c>
      <c r="M25" s="163">
        <v>8</v>
      </c>
      <c r="N25" s="163">
        <f t="shared" si="7"/>
        <v>32</v>
      </c>
      <c r="O25" s="163">
        <f t="shared" si="8"/>
        <v>59.329914529914532</v>
      </c>
      <c r="P25" s="160">
        <f t="shared" si="9"/>
        <v>78.542512955111391</v>
      </c>
      <c r="Q25" s="194" t="s">
        <v>826</v>
      </c>
    </row>
    <row r="26" spans="1:17" x14ac:dyDescent="0.25">
      <c r="A26" s="98" t="s">
        <v>400</v>
      </c>
      <c r="B26" s="79" t="s">
        <v>300</v>
      </c>
      <c r="C26" s="82" t="s">
        <v>91</v>
      </c>
      <c r="D26" s="82" t="s">
        <v>90</v>
      </c>
      <c r="E26" s="83">
        <v>9</v>
      </c>
      <c r="F26" s="83">
        <v>9</v>
      </c>
      <c r="G26" s="80" t="s">
        <v>299</v>
      </c>
      <c r="H26" s="98" t="s">
        <v>37</v>
      </c>
      <c r="I26" s="160">
        <v>30.25</v>
      </c>
      <c r="J26" s="160">
        <f t="shared" si="5"/>
        <v>19.055118110236222</v>
      </c>
      <c r="K26" s="163">
        <v>58.26</v>
      </c>
      <c r="L26" s="163">
        <f t="shared" si="6"/>
        <v>27.442499141778235</v>
      </c>
      <c r="M26" s="163">
        <v>8</v>
      </c>
      <c r="N26" s="163">
        <f t="shared" si="7"/>
        <v>32</v>
      </c>
      <c r="O26" s="163">
        <f t="shared" si="8"/>
        <v>59.442499141778235</v>
      </c>
      <c r="P26" s="160">
        <f t="shared" si="9"/>
        <v>78.497617252014464</v>
      </c>
      <c r="Q26" s="194" t="s">
        <v>826</v>
      </c>
    </row>
    <row r="27" spans="1:17" x14ac:dyDescent="0.25">
      <c r="A27" s="98" t="s">
        <v>474</v>
      </c>
      <c r="B27" s="109" t="s">
        <v>809</v>
      </c>
      <c r="C27" s="109" t="s">
        <v>99</v>
      </c>
      <c r="D27" s="109" t="s">
        <v>97</v>
      </c>
      <c r="E27" s="98" t="s">
        <v>687</v>
      </c>
      <c r="F27" s="98" t="s">
        <v>392</v>
      </c>
      <c r="G27" s="105" t="s">
        <v>482</v>
      </c>
      <c r="H27" s="98" t="s">
        <v>37</v>
      </c>
      <c r="I27" s="160">
        <v>25.25</v>
      </c>
      <c r="J27" s="160">
        <f t="shared" si="5"/>
        <v>15.905511811023622</v>
      </c>
      <c r="K27" s="163">
        <v>74.849999999999994</v>
      </c>
      <c r="L27" s="163">
        <f t="shared" si="6"/>
        <v>21.360053440213761</v>
      </c>
      <c r="M27" s="163">
        <v>10</v>
      </c>
      <c r="N27" s="163">
        <f t="shared" si="7"/>
        <v>40</v>
      </c>
      <c r="O27" s="163">
        <f t="shared" si="8"/>
        <v>61.360053440213761</v>
      </c>
      <c r="P27" s="160">
        <f t="shared" si="9"/>
        <v>77.265565251237376</v>
      </c>
      <c r="Q27" s="194" t="s">
        <v>826</v>
      </c>
    </row>
    <row r="28" spans="1:17" x14ac:dyDescent="0.25">
      <c r="A28" s="98" t="s">
        <v>475</v>
      </c>
      <c r="B28" s="79" t="s">
        <v>775</v>
      </c>
      <c r="C28" s="82" t="s">
        <v>99</v>
      </c>
      <c r="D28" s="82" t="s">
        <v>86</v>
      </c>
      <c r="E28" s="83">
        <v>9</v>
      </c>
      <c r="F28" s="83">
        <v>9</v>
      </c>
      <c r="G28" s="80" t="s">
        <v>299</v>
      </c>
      <c r="H28" s="98" t="s">
        <v>37</v>
      </c>
      <c r="I28" s="160">
        <v>30.5</v>
      </c>
      <c r="J28" s="160">
        <f t="shared" si="5"/>
        <v>19.212598425196852</v>
      </c>
      <c r="K28" s="163">
        <v>65.62</v>
      </c>
      <c r="L28" s="163">
        <f t="shared" si="6"/>
        <v>24.364523011277047</v>
      </c>
      <c r="M28" s="163">
        <v>8</v>
      </c>
      <c r="N28" s="163">
        <f t="shared" si="7"/>
        <v>32</v>
      </c>
      <c r="O28" s="163">
        <f t="shared" si="8"/>
        <v>56.364523011277043</v>
      </c>
      <c r="P28" s="160">
        <f t="shared" si="9"/>
        <v>75.577121436473902</v>
      </c>
      <c r="Q28" s="194" t="s">
        <v>826</v>
      </c>
    </row>
    <row r="29" spans="1:17" x14ac:dyDescent="0.25">
      <c r="A29" s="98" t="s">
        <v>401</v>
      </c>
      <c r="B29" s="80" t="s">
        <v>317</v>
      </c>
      <c r="C29" s="80" t="s">
        <v>99</v>
      </c>
      <c r="D29" s="80" t="s">
        <v>94</v>
      </c>
      <c r="E29" s="80">
        <v>11</v>
      </c>
      <c r="F29" s="80">
        <v>11</v>
      </c>
      <c r="G29" s="84" t="s">
        <v>309</v>
      </c>
      <c r="H29" s="98" t="s">
        <v>37</v>
      </c>
      <c r="I29" s="157">
        <v>31</v>
      </c>
      <c r="J29" s="160">
        <f t="shared" si="5"/>
        <v>19.527559055118111</v>
      </c>
      <c r="K29" s="157">
        <v>59.52</v>
      </c>
      <c r="L29" s="163">
        <f t="shared" si="6"/>
        <v>26.861559139784944</v>
      </c>
      <c r="M29" s="157">
        <v>7.2</v>
      </c>
      <c r="N29" s="163">
        <f t="shared" si="7"/>
        <v>28.8</v>
      </c>
      <c r="O29" s="163">
        <f t="shared" si="8"/>
        <v>55.661559139784941</v>
      </c>
      <c r="P29" s="160">
        <f t="shared" si="9"/>
        <v>75.189118194903045</v>
      </c>
      <c r="Q29" s="194" t="s">
        <v>826</v>
      </c>
    </row>
    <row r="30" spans="1:17" x14ac:dyDescent="0.25">
      <c r="A30" s="98" t="s">
        <v>402</v>
      </c>
      <c r="B30" s="176" t="s">
        <v>300</v>
      </c>
      <c r="C30" s="177" t="s">
        <v>209</v>
      </c>
      <c r="D30" s="177" t="s">
        <v>92</v>
      </c>
      <c r="E30" s="80">
        <v>9</v>
      </c>
      <c r="F30" s="80">
        <v>9</v>
      </c>
      <c r="G30" s="84" t="s">
        <v>336</v>
      </c>
      <c r="H30" s="98" t="s">
        <v>37</v>
      </c>
      <c r="I30" s="179">
        <v>25.5</v>
      </c>
      <c r="J30" s="160">
        <f t="shared" si="5"/>
        <v>16.062992125984252</v>
      </c>
      <c r="K30" s="163">
        <v>61.7</v>
      </c>
      <c r="L30" s="163">
        <f t="shared" si="6"/>
        <v>25.912479740680713</v>
      </c>
      <c r="M30" s="163">
        <v>8</v>
      </c>
      <c r="N30" s="163">
        <f t="shared" si="7"/>
        <v>32</v>
      </c>
      <c r="O30" s="163">
        <f t="shared" si="8"/>
        <v>57.912479740680709</v>
      </c>
      <c r="P30" s="160">
        <f t="shared" si="9"/>
        <v>73.975471866664961</v>
      </c>
      <c r="Q30" s="194" t="s">
        <v>826</v>
      </c>
    </row>
    <row r="31" spans="1:17" x14ac:dyDescent="0.25">
      <c r="A31" s="98" t="s">
        <v>403</v>
      </c>
      <c r="B31" s="82" t="s">
        <v>386</v>
      </c>
      <c r="C31" s="82" t="s">
        <v>84</v>
      </c>
      <c r="D31" s="82" t="s">
        <v>108</v>
      </c>
      <c r="E31" s="83">
        <v>10</v>
      </c>
      <c r="F31" s="83">
        <v>10</v>
      </c>
      <c r="G31" s="159" t="s">
        <v>360</v>
      </c>
      <c r="H31" s="98" t="s">
        <v>37</v>
      </c>
      <c r="I31" s="157">
        <v>25</v>
      </c>
      <c r="J31" s="160">
        <f t="shared" si="5"/>
        <v>15.748031496062993</v>
      </c>
      <c r="K31" s="157">
        <v>65.180000000000007</v>
      </c>
      <c r="L31" s="163">
        <f t="shared" si="6"/>
        <v>24.528996624731509</v>
      </c>
      <c r="M31" s="157">
        <v>8.1</v>
      </c>
      <c r="N31" s="163">
        <f t="shared" si="7"/>
        <v>32.4</v>
      </c>
      <c r="O31" s="163">
        <f t="shared" si="8"/>
        <v>56.928996624731511</v>
      </c>
      <c r="P31" s="160">
        <f t="shared" si="9"/>
        <v>72.677028120794503</v>
      </c>
      <c r="Q31" s="194" t="s">
        <v>826</v>
      </c>
    </row>
    <row r="32" spans="1:17" x14ac:dyDescent="0.25">
      <c r="A32" s="98" t="s">
        <v>404</v>
      </c>
      <c r="B32" s="84" t="s">
        <v>356</v>
      </c>
      <c r="C32" s="84" t="s">
        <v>357</v>
      </c>
      <c r="D32" s="84" t="s">
        <v>203</v>
      </c>
      <c r="E32" s="80">
        <v>11</v>
      </c>
      <c r="F32" s="80">
        <v>11</v>
      </c>
      <c r="G32" s="84" t="s">
        <v>336</v>
      </c>
      <c r="H32" s="98" t="s">
        <v>37</v>
      </c>
      <c r="I32" s="160">
        <v>27.5</v>
      </c>
      <c r="J32" s="160">
        <f t="shared" si="5"/>
        <v>17.322834645669293</v>
      </c>
      <c r="K32" s="163">
        <v>67.959999999999994</v>
      </c>
      <c r="L32" s="163">
        <f t="shared" si="6"/>
        <v>23.525603296056506</v>
      </c>
      <c r="M32" s="163">
        <v>7.8</v>
      </c>
      <c r="N32" s="163">
        <f t="shared" si="7"/>
        <v>31.2</v>
      </c>
      <c r="O32" s="163">
        <f t="shared" si="8"/>
        <v>54.725603296056505</v>
      </c>
      <c r="P32" s="160">
        <f t="shared" si="9"/>
        <v>72.048437941725794</v>
      </c>
      <c r="Q32" s="194" t="s">
        <v>826</v>
      </c>
    </row>
    <row r="33" spans="1:17" x14ac:dyDescent="0.25">
      <c r="A33" s="98" t="s">
        <v>405</v>
      </c>
      <c r="B33" s="109" t="s">
        <v>812</v>
      </c>
      <c r="C33" s="109" t="s">
        <v>81</v>
      </c>
      <c r="D33" s="109" t="s">
        <v>813</v>
      </c>
      <c r="E33" s="98" t="s">
        <v>695</v>
      </c>
      <c r="F33" s="98" t="s">
        <v>398</v>
      </c>
      <c r="G33" s="105" t="s">
        <v>482</v>
      </c>
      <c r="H33" s="98" t="s">
        <v>37</v>
      </c>
      <c r="I33" s="160">
        <v>16.5</v>
      </c>
      <c r="J33" s="160">
        <f t="shared" si="5"/>
        <v>10.393700787401574</v>
      </c>
      <c r="K33" s="163">
        <v>56.34</v>
      </c>
      <c r="L33" s="163">
        <f t="shared" si="6"/>
        <v>28.377706780262688</v>
      </c>
      <c r="M33" s="163">
        <v>8</v>
      </c>
      <c r="N33" s="163">
        <f t="shared" si="7"/>
        <v>32</v>
      </c>
      <c r="O33" s="163">
        <f t="shared" si="8"/>
        <v>60.377706780262685</v>
      </c>
      <c r="P33" s="160">
        <f t="shared" si="9"/>
        <v>70.771407567664255</v>
      </c>
      <c r="Q33" s="194" t="s">
        <v>826</v>
      </c>
    </row>
    <row r="34" spans="1:17" x14ac:dyDescent="0.25">
      <c r="A34" s="98" t="s">
        <v>406</v>
      </c>
      <c r="B34" s="84" t="s">
        <v>117</v>
      </c>
      <c r="C34" s="84" t="s">
        <v>81</v>
      </c>
      <c r="D34" s="84" t="s">
        <v>97</v>
      </c>
      <c r="E34" s="80">
        <v>11</v>
      </c>
      <c r="F34" s="80">
        <v>11</v>
      </c>
      <c r="G34" s="84" t="s">
        <v>336</v>
      </c>
      <c r="H34" s="98" t="s">
        <v>37</v>
      </c>
      <c r="I34" s="160">
        <v>30</v>
      </c>
      <c r="J34" s="160">
        <f t="shared" si="5"/>
        <v>18.897637795275589</v>
      </c>
      <c r="K34" s="163">
        <v>75.900000000000006</v>
      </c>
      <c r="L34" s="163">
        <f t="shared" si="6"/>
        <v>21.06455862977602</v>
      </c>
      <c r="M34" s="163">
        <v>7.5</v>
      </c>
      <c r="N34" s="163">
        <f t="shared" si="7"/>
        <v>30</v>
      </c>
      <c r="O34" s="163">
        <f t="shared" si="8"/>
        <v>51.064558629776016</v>
      </c>
      <c r="P34" s="160">
        <f t="shared" si="9"/>
        <v>69.962196425051602</v>
      </c>
      <c r="Q34" s="194" t="s">
        <v>826</v>
      </c>
    </row>
    <row r="35" spans="1:17" x14ac:dyDescent="0.25">
      <c r="A35" s="98" t="s">
        <v>407</v>
      </c>
      <c r="B35" s="84" t="s">
        <v>114</v>
      </c>
      <c r="C35" s="84" t="s">
        <v>219</v>
      </c>
      <c r="D35" s="84" t="s">
        <v>90</v>
      </c>
      <c r="E35" s="80">
        <v>11</v>
      </c>
      <c r="F35" s="80">
        <v>11</v>
      </c>
      <c r="G35" s="84" t="s">
        <v>336</v>
      </c>
      <c r="H35" s="98" t="s">
        <v>37</v>
      </c>
      <c r="I35" s="160">
        <v>27</v>
      </c>
      <c r="J35" s="160">
        <f t="shared" si="5"/>
        <v>17.007874015748033</v>
      </c>
      <c r="K35" s="163">
        <v>67.150000000000006</v>
      </c>
      <c r="L35" s="163">
        <f t="shared" si="6"/>
        <v>23.809381980640353</v>
      </c>
      <c r="M35" s="163">
        <v>7.1</v>
      </c>
      <c r="N35" s="163">
        <f t="shared" si="7"/>
        <v>28.4</v>
      </c>
      <c r="O35" s="163">
        <f t="shared" si="8"/>
        <v>52.209381980640352</v>
      </c>
      <c r="P35" s="160">
        <f t="shared" si="9"/>
        <v>69.217255996388388</v>
      </c>
      <c r="Q35" s="194" t="s">
        <v>826</v>
      </c>
    </row>
    <row r="36" spans="1:17" x14ac:dyDescent="0.25">
      <c r="A36" s="98" t="s">
        <v>408</v>
      </c>
      <c r="B36" s="80" t="s">
        <v>275</v>
      </c>
      <c r="C36" s="80" t="s">
        <v>129</v>
      </c>
      <c r="D36" s="80" t="s">
        <v>93</v>
      </c>
      <c r="E36" s="84" t="s">
        <v>276</v>
      </c>
      <c r="F36" s="80">
        <v>9</v>
      </c>
      <c r="G36" s="84" t="s">
        <v>286</v>
      </c>
      <c r="H36" s="98" t="s">
        <v>37</v>
      </c>
      <c r="I36" s="160">
        <v>9.75</v>
      </c>
      <c r="J36" s="160">
        <f t="shared" si="5"/>
        <v>6.1417322834645667</v>
      </c>
      <c r="K36" s="163">
        <v>67.11</v>
      </c>
      <c r="L36" s="163">
        <f t="shared" si="6"/>
        <v>23.823573237967516</v>
      </c>
      <c r="M36" s="163">
        <v>9.3000000000000007</v>
      </c>
      <c r="N36" s="163">
        <f t="shared" si="7"/>
        <v>37.200000000000003</v>
      </c>
      <c r="O36" s="163">
        <f t="shared" si="8"/>
        <v>61.023573237967518</v>
      </c>
      <c r="P36" s="160">
        <f t="shared" si="9"/>
        <v>67.165305521432089</v>
      </c>
      <c r="Q36" s="194" t="s">
        <v>826</v>
      </c>
    </row>
    <row r="37" spans="1:17" x14ac:dyDescent="0.25">
      <c r="A37" s="98" t="s">
        <v>409</v>
      </c>
      <c r="B37" s="80" t="s">
        <v>777</v>
      </c>
      <c r="C37" s="80" t="s">
        <v>127</v>
      </c>
      <c r="D37" s="80" t="s">
        <v>139</v>
      </c>
      <c r="E37" s="80" t="s">
        <v>740</v>
      </c>
      <c r="F37" s="80">
        <v>9</v>
      </c>
      <c r="G37" s="84" t="s">
        <v>620</v>
      </c>
      <c r="H37" s="98" t="s">
        <v>37</v>
      </c>
      <c r="I37" s="157">
        <v>26.5</v>
      </c>
      <c r="J37" s="160">
        <f t="shared" si="5"/>
        <v>16.69291338582677</v>
      </c>
      <c r="K37" s="157">
        <v>65.349999999999994</v>
      </c>
      <c r="L37" s="163">
        <f t="shared" si="6"/>
        <v>24.465187452180569</v>
      </c>
      <c r="M37" s="157">
        <v>6.5</v>
      </c>
      <c r="N37" s="163">
        <f t="shared" si="7"/>
        <v>26</v>
      </c>
      <c r="O37" s="163">
        <f t="shared" si="8"/>
        <v>50.465187452180572</v>
      </c>
      <c r="P37" s="160">
        <f t="shared" si="9"/>
        <v>67.158100838007343</v>
      </c>
      <c r="Q37" s="194" t="s">
        <v>826</v>
      </c>
    </row>
    <row r="38" spans="1:17" x14ac:dyDescent="0.25">
      <c r="A38" s="98" t="s">
        <v>476</v>
      </c>
      <c r="B38" s="180" t="s">
        <v>801</v>
      </c>
      <c r="C38" s="180" t="s">
        <v>802</v>
      </c>
      <c r="D38" s="180" t="s">
        <v>87</v>
      </c>
      <c r="E38" s="181">
        <v>9</v>
      </c>
      <c r="F38" s="181">
        <v>9</v>
      </c>
      <c r="G38" s="178" t="s">
        <v>515</v>
      </c>
      <c r="H38" s="98" t="s">
        <v>37</v>
      </c>
      <c r="I38" s="160">
        <v>12.25</v>
      </c>
      <c r="J38" s="160">
        <f t="shared" si="5"/>
        <v>7.7165354330708658</v>
      </c>
      <c r="K38" s="163">
        <v>54.36</v>
      </c>
      <c r="L38" s="163">
        <f t="shared" si="6"/>
        <v>29.411331861662987</v>
      </c>
      <c r="M38" s="157">
        <v>7.5</v>
      </c>
      <c r="N38" s="163">
        <f t="shared" si="7"/>
        <v>30</v>
      </c>
      <c r="O38" s="163">
        <f t="shared" si="8"/>
        <v>59.411331861662987</v>
      </c>
      <c r="P38" s="160">
        <f t="shared" si="9"/>
        <v>67.127867294733846</v>
      </c>
      <c r="Q38" s="194" t="s">
        <v>826</v>
      </c>
    </row>
    <row r="39" spans="1:17" x14ac:dyDescent="0.25">
      <c r="A39" s="98" t="s">
        <v>410</v>
      </c>
      <c r="B39" s="82" t="s">
        <v>806</v>
      </c>
      <c r="C39" s="80" t="s">
        <v>166</v>
      </c>
      <c r="D39" s="80" t="s">
        <v>85</v>
      </c>
      <c r="E39" s="84" t="s">
        <v>720</v>
      </c>
      <c r="F39" s="84">
        <v>9</v>
      </c>
      <c r="G39" s="84" t="s">
        <v>807</v>
      </c>
      <c r="H39" s="98" t="s">
        <v>37</v>
      </c>
      <c r="I39" s="160">
        <v>14.25</v>
      </c>
      <c r="J39" s="160">
        <f t="shared" si="5"/>
        <v>8.9763779527559056</v>
      </c>
      <c r="K39" s="163">
        <v>61.5</v>
      </c>
      <c r="L39" s="163">
        <f t="shared" si="6"/>
        <v>25.996747967479674</v>
      </c>
      <c r="M39" s="163">
        <v>8</v>
      </c>
      <c r="N39" s="163">
        <f t="shared" si="7"/>
        <v>32</v>
      </c>
      <c r="O39" s="163">
        <f t="shared" si="8"/>
        <v>57.996747967479678</v>
      </c>
      <c r="P39" s="160">
        <f t="shared" si="9"/>
        <v>66.973125920235589</v>
      </c>
      <c r="Q39" s="194" t="s">
        <v>826</v>
      </c>
    </row>
    <row r="40" spans="1:17" x14ac:dyDescent="0.25">
      <c r="A40" s="98" t="s">
        <v>411</v>
      </c>
      <c r="B40" s="84" t="s">
        <v>115</v>
      </c>
      <c r="C40" s="84" t="s">
        <v>466</v>
      </c>
      <c r="D40" s="84" t="s">
        <v>203</v>
      </c>
      <c r="E40" s="80">
        <v>9</v>
      </c>
      <c r="F40" s="80">
        <v>9</v>
      </c>
      <c r="G40" s="80" t="s">
        <v>467</v>
      </c>
      <c r="H40" s="98" t="s">
        <v>37</v>
      </c>
      <c r="I40" s="160">
        <v>20.25</v>
      </c>
      <c r="J40" s="160">
        <f t="shared" si="5"/>
        <v>12.755905511811024</v>
      </c>
      <c r="K40" s="163">
        <v>69.790000000000006</v>
      </c>
      <c r="L40" s="163">
        <f t="shared" si="6"/>
        <v>22.908726178535606</v>
      </c>
      <c r="M40" s="163">
        <v>7.7</v>
      </c>
      <c r="N40" s="163">
        <f t="shared" si="7"/>
        <v>30.8</v>
      </c>
      <c r="O40" s="163">
        <f t="shared" si="8"/>
        <v>53.708726178535606</v>
      </c>
      <c r="P40" s="160">
        <f t="shared" si="9"/>
        <v>66.464631690346636</v>
      </c>
      <c r="Q40" s="194" t="s">
        <v>826</v>
      </c>
    </row>
    <row r="41" spans="1:17" x14ac:dyDescent="0.25">
      <c r="A41" s="98" t="s">
        <v>412</v>
      </c>
      <c r="B41" s="82" t="s">
        <v>161</v>
      </c>
      <c r="C41" s="80" t="s">
        <v>88</v>
      </c>
      <c r="D41" s="80" t="s">
        <v>94</v>
      </c>
      <c r="E41" s="80">
        <v>11</v>
      </c>
      <c r="F41" s="80">
        <v>11</v>
      </c>
      <c r="G41" s="80" t="s">
        <v>160</v>
      </c>
      <c r="H41" s="98" t="s">
        <v>37</v>
      </c>
      <c r="I41" s="160">
        <v>27</v>
      </c>
      <c r="J41" s="160">
        <f t="shared" si="5"/>
        <v>17.007874015748033</v>
      </c>
      <c r="K41" s="163">
        <v>56.78</v>
      </c>
      <c r="L41" s="163">
        <f t="shared" si="6"/>
        <v>28.157802042972875</v>
      </c>
      <c r="M41" s="163">
        <v>5.2</v>
      </c>
      <c r="N41" s="163">
        <f t="shared" si="7"/>
        <v>20.8</v>
      </c>
      <c r="O41" s="163">
        <f t="shared" si="8"/>
        <v>48.957802042972872</v>
      </c>
      <c r="P41" s="160">
        <f t="shared" si="9"/>
        <v>65.965676058720902</v>
      </c>
      <c r="Q41" s="194" t="s">
        <v>826</v>
      </c>
    </row>
    <row r="42" spans="1:17" x14ac:dyDescent="0.25">
      <c r="A42" s="98" t="s">
        <v>413</v>
      </c>
      <c r="B42" s="82" t="s">
        <v>329</v>
      </c>
      <c r="C42" s="83" t="s">
        <v>88</v>
      </c>
      <c r="D42" s="83" t="s">
        <v>94</v>
      </c>
      <c r="E42" s="80">
        <v>9</v>
      </c>
      <c r="F42" s="80">
        <v>9</v>
      </c>
      <c r="G42" s="94" t="s">
        <v>328</v>
      </c>
      <c r="H42" s="98" t="s">
        <v>37</v>
      </c>
      <c r="I42" s="160">
        <v>16.75</v>
      </c>
      <c r="J42" s="160">
        <f t="shared" si="5"/>
        <v>10.551181102362206</v>
      </c>
      <c r="K42" s="163">
        <v>74.83</v>
      </c>
      <c r="L42" s="163">
        <f t="shared" si="6"/>
        <v>21.365762394761457</v>
      </c>
      <c r="M42" s="163">
        <v>8.5</v>
      </c>
      <c r="N42" s="163">
        <f t="shared" si="7"/>
        <v>34</v>
      </c>
      <c r="O42" s="163">
        <f t="shared" si="8"/>
        <v>55.365762394761461</v>
      </c>
      <c r="P42" s="160">
        <f t="shared" si="9"/>
        <v>65.916943497123668</v>
      </c>
      <c r="Q42" s="194" t="s">
        <v>826</v>
      </c>
    </row>
    <row r="43" spans="1:17" x14ac:dyDescent="0.25">
      <c r="A43" s="98" t="s">
        <v>414</v>
      </c>
      <c r="B43" s="82" t="s">
        <v>355</v>
      </c>
      <c r="C43" s="82" t="s">
        <v>146</v>
      </c>
      <c r="D43" s="82" t="s">
        <v>139</v>
      </c>
      <c r="E43" s="80">
        <v>11</v>
      </c>
      <c r="F43" s="80">
        <v>11</v>
      </c>
      <c r="G43" s="84" t="s">
        <v>336</v>
      </c>
      <c r="H43" s="98" t="s">
        <v>37</v>
      </c>
      <c r="I43" s="160">
        <v>24</v>
      </c>
      <c r="J43" s="160">
        <f t="shared" si="5"/>
        <v>15.118110236220472</v>
      </c>
      <c r="K43" s="163">
        <v>75.930000000000007</v>
      </c>
      <c r="L43" s="163">
        <f t="shared" si="6"/>
        <v>21.056236006848412</v>
      </c>
      <c r="M43" s="163">
        <v>7.4</v>
      </c>
      <c r="N43" s="163">
        <f t="shared" si="7"/>
        <v>29.6</v>
      </c>
      <c r="O43" s="163">
        <f t="shared" si="8"/>
        <v>50.656236006848417</v>
      </c>
      <c r="P43" s="160">
        <f t="shared" si="9"/>
        <v>65.774346243068891</v>
      </c>
      <c r="Q43" s="194" t="s">
        <v>826</v>
      </c>
    </row>
    <row r="44" spans="1:17" x14ac:dyDescent="0.25">
      <c r="A44" s="98" t="s">
        <v>415</v>
      </c>
      <c r="B44" s="109" t="s">
        <v>787</v>
      </c>
      <c r="C44" s="109" t="s">
        <v>788</v>
      </c>
      <c r="D44" s="109" t="s">
        <v>87</v>
      </c>
      <c r="E44" s="98" t="s">
        <v>695</v>
      </c>
      <c r="F44" s="98" t="s">
        <v>398</v>
      </c>
      <c r="G44" s="105" t="s">
        <v>482</v>
      </c>
      <c r="H44" s="98" t="s">
        <v>37</v>
      </c>
      <c r="I44" s="160">
        <v>16.5</v>
      </c>
      <c r="J44" s="160">
        <f t="shared" si="5"/>
        <v>10.393700787401574</v>
      </c>
      <c r="K44" s="163">
        <v>59.2</v>
      </c>
      <c r="L44" s="163">
        <f t="shared" si="6"/>
        <v>27.006756756756754</v>
      </c>
      <c r="M44" s="157">
        <v>7</v>
      </c>
      <c r="N44" s="163">
        <f t="shared" si="7"/>
        <v>28</v>
      </c>
      <c r="O44" s="163">
        <f t="shared" si="8"/>
        <v>55.006756756756758</v>
      </c>
      <c r="P44" s="160">
        <f t="shared" si="9"/>
        <v>65.400457544158328</v>
      </c>
      <c r="Q44" s="194" t="s">
        <v>826</v>
      </c>
    </row>
    <row r="45" spans="1:17" x14ac:dyDescent="0.25">
      <c r="A45" s="98" t="s">
        <v>416</v>
      </c>
      <c r="B45" s="80" t="s">
        <v>251</v>
      </c>
      <c r="C45" s="80" t="s">
        <v>88</v>
      </c>
      <c r="D45" s="80" t="s">
        <v>87</v>
      </c>
      <c r="E45" s="84">
        <v>10</v>
      </c>
      <c r="F45" s="84">
        <v>10</v>
      </c>
      <c r="G45" s="84" t="s">
        <v>211</v>
      </c>
      <c r="H45" s="98" t="s">
        <v>37</v>
      </c>
      <c r="I45" s="160">
        <v>19.25</v>
      </c>
      <c r="J45" s="160">
        <f t="shared" si="5"/>
        <v>12.125984251968504</v>
      </c>
      <c r="K45" s="163">
        <v>69.64</v>
      </c>
      <c r="L45" s="163">
        <f t="shared" si="6"/>
        <v>22.958070074669727</v>
      </c>
      <c r="M45" s="163">
        <v>7.5</v>
      </c>
      <c r="N45" s="163">
        <f t="shared" si="7"/>
        <v>30</v>
      </c>
      <c r="O45" s="163">
        <f t="shared" si="8"/>
        <v>52.958070074669727</v>
      </c>
      <c r="P45" s="160">
        <f t="shared" si="9"/>
        <v>65.084054326638238</v>
      </c>
      <c r="Q45" s="194" t="s">
        <v>826</v>
      </c>
    </row>
    <row r="46" spans="1:17" x14ac:dyDescent="0.25">
      <c r="A46" s="98" t="s">
        <v>417</v>
      </c>
      <c r="B46" s="80" t="s">
        <v>318</v>
      </c>
      <c r="C46" s="80" t="s">
        <v>102</v>
      </c>
      <c r="D46" s="80" t="s">
        <v>80</v>
      </c>
      <c r="E46" s="80">
        <v>11</v>
      </c>
      <c r="F46" s="80">
        <v>11</v>
      </c>
      <c r="G46" s="84" t="s">
        <v>309</v>
      </c>
      <c r="H46" s="98" t="s">
        <v>37</v>
      </c>
      <c r="I46" s="157">
        <v>19.75</v>
      </c>
      <c r="J46" s="160">
        <f t="shared" si="5"/>
        <v>12.440944881889763</v>
      </c>
      <c r="K46" s="157">
        <v>70.19</v>
      </c>
      <c r="L46" s="163">
        <f t="shared" si="6"/>
        <v>22.778173528992735</v>
      </c>
      <c r="M46" s="157">
        <v>6.6</v>
      </c>
      <c r="N46" s="163">
        <f t="shared" si="7"/>
        <v>26.4</v>
      </c>
      <c r="O46" s="163">
        <f t="shared" si="8"/>
        <v>49.17817352899273</v>
      </c>
      <c r="P46" s="160">
        <f t="shared" si="9"/>
        <v>61.619118410882493</v>
      </c>
      <c r="Q46" s="194" t="s">
        <v>828</v>
      </c>
    </row>
    <row r="47" spans="1:17" x14ac:dyDescent="0.25">
      <c r="A47" s="98" t="s">
        <v>418</v>
      </c>
      <c r="B47" s="82" t="s">
        <v>789</v>
      </c>
      <c r="C47" s="82" t="s">
        <v>128</v>
      </c>
      <c r="D47" s="82" t="s">
        <v>78</v>
      </c>
      <c r="E47" s="84">
        <v>10</v>
      </c>
      <c r="F47" s="84">
        <v>10</v>
      </c>
      <c r="G47" s="84" t="s">
        <v>779</v>
      </c>
      <c r="H47" s="98" t="s">
        <v>37</v>
      </c>
      <c r="I47" s="157">
        <v>17.5</v>
      </c>
      <c r="J47" s="160">
        <f t="shared" si="5"/>
        <v>11.023622047244094</v>
      </c>
      <c r="K47" s="157">
        <v>73.28</v>
      </c>
      <c r="L47" s="163">
        <f t="shared" si="6"/>
        <v>21.817685589519648</v>
      </c>
      <c r="M47" s="157">
        <v>7</v>
      </c>
      <c r="N47" s="163">
        <f t="shared" si="7"/>
        <v>28</v>
      </c>
      <c r="O47" s="163">
        <f t="shared" si="8"/>
        <v>49.817685589519648</v>
      </c>
      <c r="P47" s="160">
        <f t="shared" si="9"/>
        <v>60.841307636763744</v>
      </c>
      <c r="Q47" s="194" t="s">
        <v>828</v>
      </c>
    </row>
    <row r="48" spans="1:17" x14ac:dyDescent="0.25">
      <c r="A48" s="98" t="s">
        <v>419</v>
      </c>
      <c r="B48" s="80" t="s">
        <v>277</v>
      </c>
      <c r="C48" s="80" t="s">
        <v>100</v>
      </c>
      <c r="D48" s="80" t="s">
        <v>86</v>
      </c>
      <c r="E48" s="84" t="s">
        <v>278</v>
      </c>
      <c r="F48" s="80">
        <v>10</v>
      </c>
      <c r="G48" s="84" t="s">
        <v>286</v>
      </c>
      <c r="H48" s="98" t="s">
        <v>37</v>
      </c>
      <c r="I48" s="160">
        <v>11.5</v>
      </c>
      <c r="J48" s="160">
        <f t="shared" si="5"/>
        <v>7.2440944881889759</v>
      </c>
      <c r="K48" s="163">
        <v>63.68</v>
      </c>
      <c r="L48" s="163">
        <f t="shared" si="6"/>
        <v>25.106783919597991</v>
      </c>
      <c r="M48" s="163">
        <v>7.1</v>
      </c>
      <c r="N48" s="163">
        <f t="shared" si="7"/>
        <v>28.4</v>
      </c>
      <c r="O48" s="163">
        <f t="shared" si="8"/>
        <v>53.506783919597993</v>
      </c>
      <c r="P48" s="160">
        <f t="shared" si="9"/>
        <v>60.750878407786971</v>
      </c>
      <c r="Q48" s="194" t="s">
        <v>828</v>
      </c>
    </row>
    <row r="49" spans="1:17" x14ac:dyDescent="0.25">
      <c r="A49" s="98" t="s">
        <v>420</v>
      </c>
      <c r="B49" s="180" t="s">
        <v>815</v>
      </c>
      <c r="C49" s="178" t="s">
        <v>171</v>
      </c>
      <c r="D49" s="178" t="s">
        <v>138</v>
      </c>
      <c r="E49" s="181">
        <v>9</v>
      </c>
      <c r="F49" s="181">
        <v>9</v>
      </c>
      <c r="G49" s="178" t="s">
        <v>515</v>
      </c>
      <c r="H49" s="98" t="s">
        <v>37</v>
      </c>
      <c r="I49" s="160">
        <v>10.25</v>
      </c>
      <c r="J49" s="160">
        <f t="shared" ref="J49:J80" si="10">20*I49/31.75</f>
        <v>6.4566929133858268</v>
      </c>
      <c r="K49" s="157">
        <v>60.99</v>
      </c>
      <c r="L49" s="163">
        <f t="shared" ref="L49:L75" si="11">40*39.97/K49</f>
        <v>26.214133464502375</v>
      </c>
      <c r="M49" s="157">
        <v>7</v>
      </c>
      <c r="N49" s="163">
        <f t="shared" ref="N49:N75" si="12">40*M49/10</f>
        <v>28</v>
      </c>
      <c r="O49" s="163">
        <f t="shared" ref="O49:O80" si="13">N49+L49</f>
        <v>54.214133464502375</v>
      </c>
      <c r="P49" s="160">
        <f t="shared" ref="P49:P80" si="14">O49+J49</f>
        <v>60.670826377888204</v>
      </c>
      <c r="Q49" s="194" t="s">
        <v>828</v>
      </c>
    </row>
    <row r="50" spans="1:17" x14ac:dyDescent="0.25">
      <c r="A50" s="98" t="s">
        <v>421</v>
      </c>
      <c r="B50" s="178" t="s">
        <v>791</v>
      </c>
      <c r="C50" s="178" t="s">
        <v>792</v>
      </c>
      <c r="D50" s="178" t="s">
        <v>86</v>
      </c>
      <c r="E50" s="181">
        <v>9</v>
      </c>
      <c r="F50" s="181">
        <v>9</v>
      </c>
      <c r="G50" s="182" t="s">
        <v>500</v>
      </c>
      <c r="H50" s="98" t="s">
        <v>37</v>
      </c>
      <c r="I50" s="160">
        <v>13.25</v>
      </c>
      <c r="J50" s="160">
        <f t="shared" si="10"/>
        <v>8.3464566929133852</v>
      </c>
      <c r="K50" s="163">
        <v>63.4</v>
      </c>
      <c r="L50" s="163">
        <f t="shared" si="11"/>
        <v>25.217665615141957</v>
      </c>
      <c r="M50" s="157">
        <v>6.5</v>
      </c>
      <c r="N50" s="163">
        <f t="shared" si="12"/>
        <v>26</v>
      </c>
      <c r="O50" s="163">
        <f t="shared" si="13"/>
        <v>51.217665615141954</v>
      </c>
      <c r="P50" s="160">
        <f t="shared" si="14"/>
        <v>59.564122308055339</v>
      </c>
      <c r="Q50" s="194" t="s">
        <v>828</v>
      </c>
    </row>
    <row r="51" spans="1:17" x14ac:dyDescent="0.25">
      <c r="A51" s="98" t="s">
        <v>422</v>
      </c>
      <c r="B51" s="84" t="s">
        <v>353</v>
      </c>
      <c r="C51" s="84" t="s">
        <v>81</v>
      </c>
      <c r="D51" s="84" t="s">
        <v>90</v>
      </c>
      <c r="E51" s="80">
        <v>11</v>
      </c>
      <c r="F51" s="80">
        <v>11</v>
      </c>
      <c r="G51" s="84" t="s">
        <v>336</v>
      </c>
      <c r="H51" s="98" t="s">
        <v>37</v>
      </c>
      <c r="I51" s="160">
        <v>16</v>
      </c>
      <c r="J51" s="160">
        <f t="shared" si="10"/>
        <v>10.078740157480315</v>
      </c>
      <c r="K51" s="163">
        <v>76.349999999999994</v>
      </c>
      <c r="L51" s="163">
        <f t="shared" si="11"/>
        <v>20.940406024885398</v>
      </c>
      <c r="M51" s="163">
        <v>6.8</v>
      </c>
      <c r="N51" s="163">
        <f t="shared" si="12"/>
        <v>27.2</v>
      </c>
      <c r="O51" s="163">
        <f t="shared" si="13"/>
        <v>48.140406024885394</v>
      </c>
      <c r="P51" s="160">
        <f t="shared" si="14"/>
        <v>58.219146182365705</v>
      </c>
      <c r="Q51" s="194" t="s">
        <v>828</v>
      </c>
    </row>
    <row r="52" spans="1:17" x14ac:dyDescent="0.25">
      <c r="A52" s="98" t="s">
        <v>423</v>
      </c>
      <c r="B52" s="80" t="s">
        <v>803</v>
      </c>
      <c r="C52" s="80" t="s">
        <v>105</v>
      </c>
      <c r="D52" s="80" t="s">
        <v>110</v>
      </c>
      <c r="E52" s="80" t="s">
        <v>740</v>
      </c>
      <c r="F52" s="80">
        <v>9</v>
      </c>
      <c r="G52" s="84" t="s">
        <v>620</v>
      </c>
      <c r="H52" s="98" t="s">
        <v>37</v>
      </c>
      <c r="I52" s="158">
        <v>11.75</v>
      </c>
      <c r="J52" s="160">
        <f t="shared" si="10"/>
        <v>7.4015748031496065</v>
      </c>
      <c r="K52" s="158">
        <v>65.349999999999994</v>
      </c>
      <c r="L52" s="163">
        <f t="shared" si="11"/>
        <v>24.465187452180569</v>
      </c>
      <c r="M52" s="157">
        <v>6</v>
      </c>
      <c r="N52" s="163">
        <f t="shared" si="12"/>
        <v>24</v>
      </c>
      <c r="O52" s="163">
        <f t="shared" si="13"/>
        <v>48.465187452180572</v>
      </c>
      <c r="P52" s="160">
        <f t="shared" si="14"/>
        <v>55.86676225533018</v>
      </c>
      <c r="Q52" s="194" t="s">
        <v>828</v>
      </c>
    </row>
    <row r="53" spans="1:17" x14ac:dyDescent="0.25">
      <c r="A53" s="98" t="s">
        <v>424</v>
      </c>
      <c r="B53" s="180" t="s">
        <v>776</v>
      </c>
      <c r="C53" s="178" t="s">
        <v>88</v>
      </c>
      <c r="D53" s="178" t="s">
        <v>78</v>
      </c>
      <c r="E53" s="181">
        <v>10</v>
      </c>
      <c r="F53" s="181">
        <v>10</v>
      </c>
      <c r="G53" s="178" t="s">
        <v>515</v>
      </c>
      <c r="H53" s="98" t="s">
        <v>37</v>
      </c>
      <c r="I53" s="157">
        <v>13.5</v>
      </c>
      <c r="J53" s="160">
        <f t="shared" si="10"/>
        <v>8.5039370078740166</v>
      </c>
      <c r="K53" s="157">
        <v>78.37</v>
      </c>
      <c r="L53" s="163">
        <f t="shared" si="11"/>
        <v>20.400663519203775</v>
      </c>
      <c r="M53" s="163">
        <v>6.5</v>
      </c>
      <c r="N53" s="163">
        <f t="shared" si="12"/>
        <v>26</v>
      </c>
      <c r="O53" s="163">
        <f t="shared" si="13"/>
        <v>46.400663519203775</v>
      </c>
      <c r="P53" s="160">
        <f t="shared" si="14"/>
        <v>54.90460052707779</v>
      </c>
      <c r="Q53" s="194" t="s">
        <v>828</v>
      </c>
    </row>
    <row r="54" spans="1:17" x14ac:dyDescent="0.25">
      <c r="A54" s="98" t="s">
        <v>425</v>
      </c>
      <c r="B54" s="82" t="s">
        <v>387</v>
      </c>
      <c r="C54" s="82" t="s">
        <v>270</v>
      </c>
      <c r="D54" s="82" t="s">
        <v>94</v>
      </c>
      <c r="E54" s="79">
        <v>9</v>
      </c>
      <c r="F54" s="79">
        <v>9</v>
      </c>
      <c r="G54" s="79" t="s">
        <v>360</v>
      </c>
      <c r="H54" s="98" t="s">
        <v>37</v>
      </c>
      <c r="I54" s="157">
        <v>26.25</v>
      </c>
      <c r="J54" s="160">
        <f t="shared" si="10"/>
        <v>16.535433070866141</v>
      </c>
      <c r="K54" s="157">
        <v>55.41</v>
      </c>
      <c r="L54" s="163">
        <f t="shared" si="11"/>
        <v>28.853997473380257</v>
      </c>
      <c r="M54" s="157">
        <v>2.1</v>
      </c>
      <c r="N54" s="163">
        <f t="shared" si="12"/>
        <v>8.4</v>
      </c>
      <c r="O54" s="163">
        <f t="shared" si="13"/>
        <v>37.253997473380259</v>
      </c>
      <c r="P54" s="160">
        <f t="shared" si="14"/>
        <v>53.7894305442464</v>
      </c>
      <c r="Q54" s="194" t="s">
        <v>828</v>
      </c>
    </row>
    <row r="55" spans="1:17" x14ac:dyDescent="0.25">
      <c r="A55" s="98" t="s">
        <v>426</v>
      </c>
      <c r="B55" s="180" t="s">
        <v>797</v>
      </c>
      <c r="C55" s="178" t="s">
        <v>81</v>
      </c>
      <c r="D55" s="178" t="s">
        <v>97</v>
      </c>
      <c r="E55" s="181">
        <v>10</v>
      </c>
      <c r="F55" s="181">
        <v>10</v>
      </c>
      <c r="G55" s="178" t="s">
        <v>515</v>
      </c>
      <c r="H55" s="98" t="s">
        <v>37</v>
      </c>
      <c r="I55" s="160">
        <v>11.5</v>
      </c>
      <c r="J55" s="160">
        <f t="shared" si="10"/>
        <v>7.2440944881889759</v>
      </c>
      <c r="K55" s="163">
        <v>71.16</v>
      </c>
      <c r="L55" s="163">
        <f t="shared" si="11"/>
        <v>22.467678471051151</v>
      </c>
      <c r="M55" s="157">
        <v>6</v>
      </c>
      <c r="N55" s="163">
        <f t="shared" si="12"/>
        <v>24</v>
      </c>
      <c r="O55" s="163">
        <f t="shared" si="13"/>
        <v>46.467678471051151</v>
      </c>
      <c r="P55" s="160">
        <f t="shared" si="14"/>
        <v>53.711772959240129</v>
      </c>
      <c r="Q55" s="194" t="s">
        <v>828</v>
      </c>
    </row>
    <row r="56" spans="1:17" x14ac:dyDescent="0.25">
      <c r="A56" s="98" t="s">
        <v>427</v>
      </c>
      <c r="B56" s="80" t="s">
        <v>279</v>
      </c>
      <c r="C56" s="80" t="s">
        <v>100</v>
      </c>
      <c r="D56" s="80" t="s">
        <v>94</v>
      </c>
      <c r="E56" s="84" t="s">
        <v>278</v>
      </c>
      <c r="F56" s="80">
        <v>10</v>
      </c>
      <c r="G56" s="84" t="s">
        <v>286</v>
      </c>
      <c r="H56" s="98" t="s">
        <v>37</v>
      </c>
      <c r="I56" s="160">
        <v>20.75</v>
      </c>
      <c r="J56" s="160">
        <f t="shared" si="10"/>
        <v>13.070866141732283</v>
      </c>
      <c r="K56" s="163">
        <v>75.430000000000007</v>
      </c>
      <c r="L56" s="163">
        <f t="shared" si="11"/>
        <v>21.195810685403682</v>
      </c>
      <c r="M56" s="163">
        <v>4.8</v>
      </c>
      <c r="N56" s="163">
        <f t="shared" si="12"/>
        <v>19.2</v>
      </c>
      <c r="O56" s="163">
        <f t="shared" si="13"/>
        <v>40.395810685403681</v>
      </c>
      <c r="P56" s="160">
        <f t="shared" si="14"/>
        <v>53.466676827135963</v>
      </c>
      <c r="Q56" s="194" t="s">
        <v>828</v>
      </c>
    </row>
    <row r="57" spans="1:17" x14ac:dyDescent="0.25">
      <c r="A57" s="98" t="s">
        <v>428</v>
      </c>
      <c r="B57" s="84" t="s">
        <v>198</v>
      </c>
      <c r="C57" s="84" t="s">
        <v>166</v>
      </c>
      <c r="D57" s="84" t="s">
        <v>87</v>
      </c>
      <c r="E57" s="80">
        <v>9</v>
      </c>
      <c r="F57" s="80">
        <v>9</v>
      </c>
      <c r="G57" s="82" t="s">
        <v>160</v>
      </c>
      <c r="H57" s="98" t="s">
        <v>37</v>
      </c>
      <c r="I57" s="160">
        <v>14.75</v>
      </c>
      <c r="J57" s="160">
        <f t="shared" si="10"/>
        <v>9.2913385826771648</v>
      </c>
      <c r="K57" s="163">
        <v>67.5</v>
      </c>
      <c r="L57" s="163">
        <f t="shared" si="11"/>
        <v>23.685925925925925</v>
      </c>
      <c r="M57" s="163">
        <v>5.0999999999999996</v>
      </c>
      <c r="N57" s="163">
        <f t="shared" si="12"/>
        <v>20.399999999999999</v>
      </c>
      <c r="O57" s="163">
        <f t="shared" si="13"/>
        <v>44.08592592592592</v>
      </c>
      <c r="P57" s="160">
        <f t="shared" si="14"/>
        <v>53.377264508603083</v>
      </c>
      <c r="Q57" s="194" t="s">
        <v>828</v>
      </c>
    </row>
    <row r="58" spans="1:17" x14ac:dyDescent="0.25">
      <c r="A58" s="98" t="s">
        <v>429</v>
      </c>
      <c r="B58" s="82" t="s">
        <v>798</v>
      </c>
      <c r="C58" s="82" t="s">
        <v>84</v>
      </c>
      <c r="D58" s="82" t="s">
        <v>799</v>
      </c>
      <c r="E58" s="84">
        <v>11</v>
      </c>
      <c r="F58" s="84">
        <v>11</v>
      </c>
      <c r="G58" s="84" t="s">
        <v>800</v>
      </c>
      <c r="H58" s="98" t="s">
        <v>37</v>
      </c>
      <c r="I58" s="157">
        <v>18.25</v>
      </c>
      <c r="J58" s="160">
        <f t="shared" si="10"/>
        <v>11.496062992125983</v>
      </c>
      <c r="K58" s="163">
        <v>84.4</v>
      </c>
      <c r="L58" s="163">
        <f t="shared" si="11"/>
        <v>18.943127962085306</v>
      </c>
      <c r="M58" s="157">
        <v>5</v>
      </c>
      <c r="N58" s="163">
        <f t="shared" si="12"/>
        <v>20</v>
      </c>
      <c r="O58" s="163">
        <f t="shared" si="13"/>
        <v>38.943127962085306</v>
      </c>
      <c r="P58" s="160">
        <f t="shared" si="14"/>
        <v>50.439190954211291</v>
      </c>
      <c r="Q58" s="194" t="s">
        <v>828</v>
      </c>
    </row>
    <row r="59" spans="1:17" x14ac:dyDescent="0.25">
      <c r="A59" s="98" t="s">
        <v>430</v>
      </c>
      <c r="B59" s="183" t="s">
        <v>794</v>
      </c>
      <c r="C59" s="183" t="s">
        <v>127</v>
      </c>
      <c r="D59" s="183" t="s">
        <v>82</v>
      </c>
      <c r="E59" s="184">
        <v>9</v>
      </c>
      <c r="F59" s="184">
        <v>9</v>
      </c>
      <c r="G59" s="184" t="s">
        <v>497</v>
      </c>
      <c r="H59" s="98" t="s">
        <v>37</v>
      </c>
      <c r="I59" s="157">
        <v>10</v>
      </c>
      <c r="J59" s="160">
        <f t="shared" si="10"/>
        <v>6.2992125984251972</v>
      </c>
      <c r="K59" s="157">
        <v>62.93</v>
      </c>
      <c r="L59" s="163">
        <f t="shared" si="11"/>
        <v>25.406006674082313</v>
      </c>
      <c r="M59" s="163">
        <v>4.5</v>
      </c>
      <c r="N59" s="163">
        <f t="shared" si="12"/>
        <v>18</v>
      </c>
      <c r="O59" s="163">
        <f t="shared" si="13"/>
        <v>43.406006674082313</v>
      </c>
      <c r="P59" s="160">
        <f t="shared" si="14"/>
        <v>49.705219272507513</v>
      </c>
      <c r="Q59" s="194" t="s">
        <v>828</v>
      </c>
    </row>
    <row r="60" spans="1:17" x14ac:dyDescent="0.25">
      <c r="A60" s="98" t="s">
        <v>431</v>
      </c>
      <c r="B60" s="84" t="s">
        <v>204</v>
      </c>
      <c r="C60" s="84" t="s">
        <v>91</v>
      </c>
      <c r="D60" s="84" t="s">
        <v>94</v>
      </c>
      <c r="E60" s="80">
        <v>9</v>
      </c>
      <c r="F60" s="80">
        <v>9</v>
      </c>
      <c r="G60" s="80" t="s">
        <v>160</v>
      </c>
      <c r="H60" s="98" t="s">
        <v>37</v>
      </c>
      <c r="I60" s="160">
        <v>10.5</v>
      </c>
      <c r="J60" s="160">
        <f t="shared" si="10"/>
        <v>6.6141732283464565</v>
      </c>
      <c r="K60" s="163">
        <v>68.94</v>
      </c>
      <c r="L60" s="163">
        <f t="shared" si="11"/>
        <v>23.191180736872642</v>
      </c>
      <c r="M60" s="163">
        <v>4.8</v>
      </c>
      <c r="N60" s="163">
        <f t="shared" si="12"/>
        <v>19.2</v>
      </c>
      <c r="O60" s="163">
        <f t="shared" si="13"/>
        <v>42.391180736872641</v>
      </c>
      <c r="P60" s="160">
        <f t="shared" si="14"/>
        <v>49.005353965219101</v>
      </c>
      <c r="Q60" s="194" t="s">
        <v>828</v>
      </c>
    </row>
    <row r="61" spans="1:17" x14ac:dyDescent="0.25">
      <c r="A61" s="98" t="s">
        <v>432</v>
      </c>
      <c r="B61" s="80" t="s">
        <v>284</v>
      </c>
      <c r="C61" s="80" t="s">
        <v>98</v>
      </c>
      <c r="D61" s="80" t="s">
        <v>285</v>
      </c>
      <c r="E61" s="84" t="s">
        <v>278</v>
      </c>
      <c r="F61" s="80">
        <v>10</v>
      </c>
      <c r="G61" s="84" t="s">
        <v>286</v>
      </c>
      <c r="H61" s="98" t="s">
        <v>37</v>
      </c>
      <c r="I61" s="160">
        <v>12.75</v>
      </c>
      <c r="J61" s="160">
        <f t="shared" si="10"/>
        <v>8.0314960629921259</v>
      </c>
      <c r="K61" s="163">
        <v>91.57</v>
      </c>
      <c r="L61" s="163">
        <f t="shared" si="11"/>
        <v>17.459866768592335</v>
      </c>
      <c r="M61" s="163">
        <v>5.8</v>
      </c>
      <c r="N61" s="163">
        <f t="shared" si="12"/>
        <v>23.2</v>
      </c>
      <c r="O61" s="163">
        <f t="shared" si="13"/>
        <v>40.659866768592337</v>
      </c>
      <c r="P61" s="160">
        <f t="shared" si="14"/>
        <v>48.691362831584463</v>
      </c>
      <c r="Q61" s="194" t="s">
        <v>828</v>
      </c>
    </row>
    <row r="62" spans="1:17" x14ac:dyDescent="0.25">
      <c r="A62" s="98" t="s">
        <v>433</v>
      </c>
      <c r="B62" s="185" t="s">
        <v>450</v>
      </c>
      <c r="C62" s="185" t="s">
        <v>104</v>
      </c>
      <c r="D62" s="185" t="s">
        <v>110</v>
      </c>
      <c r="E62" s="186">
        <v>10</v>
      </c>
      <c r="F62" s="186">
        <v>10</v>
      </c>
      <c r="G62" s="185" t="s">
        <v>142</v>
      </c>
      <c r="H62" s="98" t="s">
        <v>37</v>
      </c>
      <c r="I62" s="187">
        <v>14.5</v>
      </c>
      <c r="J62" s="160">
        <f t="shared" si="10"/>
        <v>9.1338582677165352</v>
      </c>
      <c r="K62" s="187">
        <v>57.17</v>
      </c>
      <c r="L62" s="163">
        <f t="shared" si="11"/>
        <v>27.965716284764735</v>
      </c>
      <c r="M62" s="187">
        <v>2.2999999999999998</v>
      </c>
      <c r="N62" s="163">
        <f t="shared" si="12"/>
        <v>9.1999999999999993</v>
      </c>
      <c r="O62" s="163">
        <f t="shared" si="13"/>
        <v>37.165716284764734</v>
      </c>
      <c r="P62" s="160">
        <f t="shared" si="14"/>
        <v>46.299574552481268</v>
      </c>
      <c r="Q62" s="194" t="s">
        <v>828</v>
      </c>
    </row>
    <row r="63" spans="1:17" x14ac:dyDescent="0.25">
      <c r="A63" s="98" t="s">
        <v>434</v>
      </c>
      <c r="B63" s="84" t="s">
        <v>352</v>
      </c>
      <c r="C63" s="84" t="s">
        <v>127</v>
      </c>
      <c r="D63" s="84" t="s">
        <v>90</v>
      </c>
      <c r="E63" s="80">
        <v>11</v>
      </c>
      <c r="F63" s="80">
        <v>11</v>
      </c>
      <c r="G63" s="84" t="s">
        <v>336</v>
      </c>
      <c r="H63" s="98" t="s">
        <v>37</v>
      </c>
      <c r="I63" s="160">
        <v>13</v>
      </c>
      <c r="J63" s="160">
        <f t="shared" si="10"/>
        <v>8.1889763779527556</v>
      </c>
      <c r="K63" s="163">
        <v>84.93</v>
      </c>
      <c r="L63" s="163">
        <f t="shared" si="11"/>
        <v>18.824914635582243</v>
      </c>
      <c r="M63" s="163">
        <v>4.4000000000000004</v>
      </c>
      <c r="N63" s="163">
        <f t="shared" si="12"/>
        <v>17.600000000000001</v>
      </c>
      <c r="O63" s="163">
        <f t="shared" si="13"/>
        <v>36.42491463558224</v>
      </c>
      <c r="P63" s="160">
        <f t="shared" si="14"/>
        <v>44.613891013534996</v>
      </c>
      <c r="Q63" s="194" t="s">
        <v>828</v>
      </c>
    </row>
    <row r="64" spans="1:17" x14ac:dyDescent="0.25">
      <c r="A64" s="98" t="s">
        <v>435</v>
      </c>
      <c r="B64" s="189" t="s">
        <v>448</v>
      </c>
      <c r="C64" s="185" t="s">
        <v>449</v>
      </c>
      <c r="D64" s="185" t="s">
        <v>94</v>
      </c>
      <c r="E64" s="186">
        <v>9</v>
      </c>
      <c r="F64" s="186">
        <v>9</v>
      </c>
      <c r="G64" s="185" t="s">
        <v>142</v>
      </c>
      <c r="H64" s="98" t="s">
        <v>37</v>
      </c>
      <c r="I64" s="187">
        <v>10.75</v>
      </c>
      <c r="J64" s="160">
        <f t="shared" si="10"/>
        <v>6.771653543307087</v>
      </c>
      <c r="K64" s="190">
        <v>67.56</v>
      </c>
      <c r="L64" s="163">
        <f t="shared" si="11"/>
        <v>23.664890467732384</v>
      </c>
      <c r="M64" s="190">
        <v>3.2</v>
      </c>
      <c r="N64" s="163">
        <f t="shared" si="12"/>
        <v>12.8</v>
      </c>
      <c r="O64" s="163">
        <f t="shared" si="13"/>
        <v>36.464890467732388</v>
      </c>
      <c r="P64" s="160">
        <f t="shared" si="14"/>
        <v>43.236544011039477</v>
      </c>
      <c r="Q64" s="194" t="s">
        <v>828</v>
      </c>
    </row>
    <row r="65" spans="1:17" x14ac:dyDescent="0.25">
      <c r="A65" s="98" t="s">
        <v>436</v>
      </c>
      <c r="B65" s="84" t="s">
        <v>205</v>
      </c>
      <c r="C65" s="84" t="s">
        <v>84</v>
      </c>
      <c r="D65" s="84" t="s">
        <v>116</v>
      </c>
      <c r="E65" s="80">
        <v>10</v>
      </c>
      <c r="F65" s="80">
        <v>10</v>
      </c>
      <c r="G65" s="80" t="s">
        <v>160</v>
      </c>
      <c r="H65" s="98" t="s">
        <v>37</v>
      </c>
      <c r="I65" s="160">
        <v>19</v>
      </c>
      <c r="J65" s="160">
        <f t="shared" si="10"/>
        <v>11.968503937007874</v>
      </c>
      <c r="K65" s="163">
        <v>116.78</v>
      </c>
      <c r="L65" s="163">
        <f t="shared" si="11"/>
        <v>13.690700462407946</v>
      </c>
      <c r="M65" s="163">
        <v>4.2</v>
      </c>
      <c r="N65" s="163">
        <f t="shared" si="12"/>
        <v>16.8</v>
      </c>
      <c r="O65" s="163">
        <f t="shared" si="13"/>
        <v>30.490700462407947</v>
      </c>
      <c r="P65" s="160">
        <f t="shared" si="14"/>
        <v>42.459204399415825</v>
      </c>
      <c r="Q65" s="194" t="s">
        <v>828</v>
      </c>
    </row>
    <row r="66" spans="1:17" x14ac:dyDescent="0.25">
      <c r="A66" s="98" t="s">
        <v>437</v>
      </c>
      <c r="B66" s="80" t="s">
        <v>306</v>
      </c>
      <c r="C66" s="80" t="s">
        <v>104</v>
      </c>
      <c r="D66" s="80" t="s">
        <v>258</v>
      </c>
      <c r="E66" s="80">
        <v>9</v>
      </c>
      <c r="F66" s="80">
        <v>9</v>
      </c>
      <c r="G66" s="80" t="s">
        <v>302</v>
      </c>
      <c r="H66" s="98" t="s">
        <v>37</v>
      </c>
      <c r="I66" s="157">
        <v>4.75</v>
      </c>
      <c r="J66" s="160">
        <f t="shared" si="10"/>
        <v>2.9921259842519685</v>
      </c>
      <c r="K66" s="157">
        <v>79.67</v>
      </c>
      <c r="L66" s="163">
        <f t="shared" si="11"/>
        <v>20.067779590812098</v>
      </c>
      <c r="M66" s="157">
        <v>4.0999999999999996</v>
      </c>
      <c r="N66" s="163">
        <f t="shared" si="12"/>
        <v>16.399999999999999</v>
      </c>
      <c r="O66" s="163">
        <f t="shared" si="13"/>
        <v>36.4677795908121</v>
      </c>
      <c r="P66" s="160">
        <f t="shared" si="14"/>
        <v>39.45990557506407</v>
      </c>
      <c r="Q66" s="194" t="s">
        <v>828</v>
      </c>
    </row>
    <row r="67" spans="1:17" x14ac:dyDescent="0.25">
      <c r="A67" s="98" t="s">
        <v>633</v>
      </c>
      <c r="B67" s="80" t="s">
        <v>282</v>
      </c>
      <c r="C67" s="80" t="s">
        <v>127</v>
      </c>
      <c r="D67" s="80" t="s">
        <v>93</v>
      </c>
      <c r="E67" s="84" t="s">
        <v>278</v>
      </c>
      <c r="F67" s="80">
        <v>10</v>
      </c>
      <c r="G67" s="84" t="s">
        <v>286</v>
      </c>
      <c r="H67" s="98" t="s">
        <v>37</v>
      </c>
      <c r="I67" s="160">
        <v>13.75</v>
      </c>
      <c r="J67" s="160">
        <f t="shared" si="10"/>
        <v>8.6614173228346463</v>
      </c>
      <c r="K67" s="163">
        <v>77.040000000000006</v>
      </c>
      <c r="L67" s="163">
        <f t="shared" si="11"/>
        <v>20.752855659397714</v>
      </c>
      <c r="M67" s="163">
        <v>2.5</v>
      </c>
      <c r="N67" s="163">
        <f t="shared" si="12"/>
        <v>10</v>
      </c>
      <c r="O67" s="163">
        <f t="shared" si="13"/>
        <v>30.752855659397714</v>
      </c>
      <c r="P67" s="160">
        <f t="shared" si="14"/>
        <v>39.414272982232362</v>
      </c>
      <c r="Q67" s="194" t="s">
        <v>828</v>
      </c>
    </row>
    <row r="68" spans="1:17" x14ac:dyDescent="0.25">
      <c r="A68" s="98" t="s">
        <v>634</v>
      </c>
      <c r="B68" s="83" t="s">
        <v>250</v>
      </c>
      <c r="C68" s="83" t="s">
        <v>103</v>
      </c>
      <c r="D68" s="83" t="s">
        <v>94</v>
      </c>
      <c r="E68" s="84">
        <v>9</v>
      </c>
      <c r="F68" s="84">
        <v>9</v>
      </c>
      <c r="G68" s="84" t="s">
        <v>211</v>
      </c>
      <c r="H68" s="98" t="s">
        <v>37</v>
      </c>
      <c r="I68" s="160">
        <v>18.75</v>
      </c>
      <c r="J68" s="160">
        <f t="shared" si="10"/>
        <v>11.811023622047244</v>
      </c>
      <c r="K68" s="163">
        <v>60.38</v>
      </c>
      <c r="L68" s="163">
        <f t="shared" si="11"/>
        <v>26.478966545213645</v>
      </c>
      <c r="M68" s="163">
        <v>0</v>
      </c>
      <c r="N68" s="163">
        <f t="shared" si="12"/>
        <v>0</v>
      </c>
      <c r="O68" s="163">
        <f t="shared" si="13"/>
        <v>26.478966545213645</v>
      </c>
      <c r="P68" s="160">
        <f t="shared" si="14"/>
        <v>38.289990167260889</v>
      </c>
      <c r="Q68" s="194" t="s">
        <v>828</v>
      </c>
    </row>
    <row r="69" spans="1:17" x14ac:dyDescent="0.25">
      <c r="A69" s="98" t="s">
        <v>635</v>
      </c>
      <c r="B69" s="82" t="s">
        <v>253</v>
      </c>
      <c r="C69" s="80" t="s">
        <v>99</v>
      </c>
      <c r="D69" s="80" t="s">
        <v>93</v>
      </c>
      <c r="E69" s="84">
        <v>9</v>
      </c>
      <c r="F69" s="84">
        <v>9</v>
      </c>
      <c r="G69" s="84" t="s">
        <v>211</v>
      </c>
      <c r="H69" s="98" t="s">
        <v>37</v>
      </c>
      <c r="I69" s="160">
        <v>18.25</v>
      </c>
      <c r="J69" s="160">
        <f t="shared" si="10"/>
        <v>11.496062992125983</v>
      </c>
      <c r="K69" s="163">
        <v>59.74</v>
      </c>
      <c r="L69" s="163">
        <f t="shared" si="11"/>
        <v>26.762638098426514</v>
      </c>
      <c r="M69" s="163">
        <v>0</v>
      </c>
      <c r="N69" s="163">
        <f t="shared" si="12"/>
        <v>0</v>
      </c>
      <c r="O69" s="163">
        <f t="shared" si="13"/>
        <v>26.762638098426514</v>
      </c>
      <c r="P69" s="160">
        <f t="shared" si="14"/>
        <v>38.258701090552499</v>
      </c>
      <c r="Q69" s="194" t="s">
        <v>828</v>
      </c>
    </row>
    <row r="70" spans="1:17" x14ac:dyDescent="0.25">
      <c r="A70" s="98" t="s">
        <v>636</v>
      </c>
      <c r="B70" s="82" t="s">
        <v>252</v>
      </c>
      <c r="C70" s="80" t="s">
        <v>128</v>
      </c>
      <c r="D70" s="80" t="s">
        <v>93</v>
      </c>
      <c r="E70" s="84">
        <v>11</v>
      </c>
      <c r="F70" s="84">
        <v>11</v>
      </c>
      <c r="G70" s="84" t="s">
        <v>211</v>
      </c>
      <c r="H70" s="98" t="s">
        <v>37</v>
      </c>
      <c r="I70" s="160">
        <v>2</v>
      </c>
      <c r="J70" s="160">
        <f t="shared" si="10"/>
        <v>1.2598425196850394</v>
      </c>
      <c r="K70" s="163">
        <v>71.37</v>
      </c>
      <c r="L70" s="163">
        <f t="shared" si="11"/>
        <v>22.401569286815185</v>
      </c>
      <c r="M70" s="163">
        <v>3.2</v>
      </c>
      <c r="N70" s="163">
        <f t="shared" si="12"/>
        <v>12.8</v>
      </c>
      <c r="O70" s="163">
        <f t="shared" si="13"/>
        <v>35.201569286815186</v>
      </c>
      <c r="P70" s="160">
        <f t="shared" si="14"/>
        <v>36.461411806500223</v>
      </c>
      <c r="Q70" s="194" t="s">
        <v>828</v>
      </c>
    </row>
    <row r="71" spans="1:17" x14ac:dyDescent="0.25">
      <c r="A71" s="98" t="s">
        <v>637</v>
      </c>
      <c r="B71" s="83" t="s">
        <v>254</v>
      </c>
      <c r="C71" s="83" t="s">
        <v>146</v>
      </c>
      <c r="D71" s="83" t="s">
        <v>164</v>
      </c>
      <c r="E71" s="84">
        <v>9</v>
      </c>
      <c r="F71" s="84">
        <v>9</v>
      </c>
      <c r="G71" s="84" t="s">
        <v>211</v>
      </c>
      <c r="H71" s="98" t="s">
        <v>37</v>
      </c>
      <c r="I71" s="160">
        <v>25.75</v>
      </c>
      <c r="J71" s="160">
        <f t="shared" si="10"/>
        <v>16.220472440944881</v>
      </c>
      <c r="K71" s="163">
        <v>118.71</v>
      </c>
      <c r="L71" s="163">
        <f t="shared" si="11"/>
        <v>13.468115575772892</v>
      </c>
      <c r="M71" s="163">
        <v>0</v>
      </c>
      <c r="N71" s="163">
        <f t="shared" si="12"/>
        <v>0</v>
      </c>
      <c r="O71" s="163">
        <f t="shared" si="13"/>
        <v>13.468115575772892</v>
      </c>
      <c r="P71" s="160">
        <f t="shared" si="14"/>
        <v>29.688588016717773</v>
      </c>
      <c r="Q71" s="194" t="s">
        <v>828</v>
      </c>
    </row>
    <row r="72" spans="1:17" x14ac:dyDescent="0.25">
      <c r="A72" s="98" t="s">
        <v>638</v>
      </c>
      <c r="B72" s="80" t="s">
        <v>280</v>
      </c>
      <c r="C72" s="80" t="s">
        <v>281</v>
      </c>
      <c r="D72" s="80" t="s">
        <v>78</v>
      </c>
      <c r="E72" s="84" t="s">
        <v>278</v>
      </c>
      <c r="F72" s="80">
        <v>10</v>
      </c>
      <c r="G72" s="84" t="s">
        <v>286</v>
      </c>
      <c r="H72" s="98" t="s">
        <v>37</v>
      </c>
      <c r="I72" s="160">
        <v>10.5</v>
      </c>
      <c r="J72" s="160">
        <f t="shared" si="10"/>
        <v>6.6141732283464565</v>
      </c>
      <c r="K72" s="163">
        <v>96.8</v>
      </c>
      <c r="L72" s="163">
        <f t="shared" si="11"/>
        <v>16.516528925619834</v>
      </c>
      <c r="M72" s="163">
        <v>1.3</v>
      </c>
      <c r="N72" s="163">
        <f t="shared" si="12"/>
        <v>5.2</v>
      </c>
      <c r="O72" s="163">
        <f t="shared" si="13"/>
        <v>21.716528925619834</v>
      </c>
      <c r="P72" s="160">
        <f t="shared" si="14"/>
        <v>28.330702153966289</v>
      </c>
      <c r="Q72" s="194" t="s">
        <v>828</v>
      </c>
    </row>
    <row r="73" spans="1:17" x14ac:dyDescent="0.25">
      <c r="A73" s="98" t="s">
        <v>639</v>
      </c>
      <c r="B73" s="80" t="s">
        <v>255</v>
      </c>
      <c r="C73" s="80" t="s">
        <v>91</v>
      </c>
      <c r="D73" s="80" t="s">
        <v>106</v>
      </c>
      <c r="E73" s="84">
        <v>10</v>
      </c>
      <c r="F73" s="84">
        <v>10</v>
      </c>
      <c r="G73" s="84" t="s">
        <v>211</v>
      </c>
      <c r="H73" s="98" t="s">
        <v>37</v>
      </c>
      <c r="I73" s="160">
        <v>6.75</v>
      </c>
      <c r="J73" s="160">
        <f t="shared" si="10"/>
        <v>4.2519685039370083</v>
      </c>
      <c r="K73" s="163">
        <v>86.27</v>
      </c>
      <c r="L73" s="163">
        <f t="shared" si="11"/>
        <v>18.532514199605888</v>
      </c>
      <c r="M73" s="163">
        <v>1.1000000000000001</v>
      </c>
      <c r="N73" s="163">
        <f t="shared" si="12"/>
        <v>4.4000000000000004</v>
      </c>
      <c r="O73" s="163">
        <f t="shared" si="13"/>
        <v>22.93251419960589</v>
      </c>
      <c r="P73" s="160">
        <f t="shared" si="14"/>
        <v>27.184482703542898</v>
      </c>
      <c r="Q73" s="194" t="s">
        <v>828</v>
      </c>
    </row>
    <row r="74" spans="1:17" x14ac:dyDescent="0.25">
      <c r="A74" s="98" t="s">
        <v>640</v>
      </c>
      <c r="B74" s="80" t="s">
        <v>256</v>
      </c>
      <c r="C74" s="80" t="s">
        <v>88</v>
      </c>
      <c r="D74" s="80" t="s">
        <v>257</v>
      </c>
      <c r="E74" s="84">
        <v>9</v>
      </c>
      <c r="F74" s="84">
        <v>9</v>
      </c>
      <c r="G74" s="84" t="s">
        <v>211</v>
      </c>
      <c r="H74" s="98" t="s">
        <v>37</v>
      </c>
      <c r="I74" s="160">
        <v>9.25</v>
      </c>
      <c r="J74" s="160">
        <f t="shared" si="10"/>
        <v>5.8267716535433074</v>
      </c>
      <c r="K74" s="163">
        <v>81.89</v>
      </c>
      <c r="L74" s="163">
        <f t="shared" si="11"/>
        <v>19.523751373794113</v>
      </c>
      <c r="M74" s="163">
        <v>0</v>
      </c>
      <c r="N74" s="163">
        <f t="shared" si="12"/>
        <v>0</v>
      </c>
      <c r="O74" s="163">
        <f t="shared" si="13"/>
        <v>19.523751373794113</v>
      </c>
      <c r="P74" s="160">
        <f t="shared" si="14"/>
        <v>25.35052302733742</v>
      </c>
      <c r="Q74" s="194" t="s">
        <v>828</v>
      </c>
    </row>
    <row r="75" spans="1:17" x14ac:dyDescent="0.25">
      <c r="A75" s="98" t="s">
        <v>641</v>
      </c>
      <c r="B75" s="82" t="s">
        <v>101</v>
      </c>
      <c r="C75" s="84" t="s">
        <v>111</v>
      </c>
      <c r="D75" s="84" t="s">
        <v>138</v>
      </c>
      <c r="E75" s="80">
        <v>9</v>
      </c>
      <c r="F75" s="80">
        <v>9</v>
      </c>
      <c r="G75" s="84" t="s">
        <v>142</v>
      </c>
      <c r="H75" s="98" t="s">
        <v>37</v>
      </c>
      <c r="I75" s="160">
        <v>12.25</v>
      </c>
      <c r="J75" s="160">
        <f t="shared" si="10"/>
        <v>7.7165354330708658</v>
      </c>
      <c r="K75" s="163">
        <v>113.87</v>
      </c>
      <c r="L75" s="163">
        <f t="shared" si="11"/>
        <v>14.040572582769824</v>
      </c>
      <c r="M75" s="163">
        <v>0.8</v>
      </c>
      <c r="N75" s="163">
        <f t="shared" si="12"/>
        <v>3.2</v>
      </c>
      <c r="O75" s="163">
        <f t="shared" si="13"/>
        <v>17.240572582769826</v>
      </c>
      <c r="P75" s="160">
        <f t="shared" si="14"/>
        <v>24.957108015840692</v>
      </c>
      <c r="Q75" s="194" t="s">
        <v>828</v>
      </c>
    </row>
    <row r="76" spans="1:17" x14ac:dyDescent="0.25">
      <c r="A76" s="98" t="s">
        <v>642</v>
      </c>
      <c r="B76" s="109" t="s">
        <v>790</v>
      </c>
      <c r="C76" s="109" t="s">
        <v>98</v>
      </c>
      <c r="D76" s="109" t="s">
        <v>94</v>
      </c>
      <c r="E76" s="98" t="s">
        <v>687</v>
      </c>
      <c r="F76" s="98" t="s">
        <v>400</v>
      </c>
      <c r="G76" s="105" t="s">
        <v>482</v>
      </c>
      <c r="H76" s="98" t="s">
        <v>37</v>
      </c>
      <c r="I76" s="160">
        <v>26.25</v>
      </c>
      <c r="J76" s="160">
        <f t="shared" si="10"/>
        <v>16.535433070866141</v>
      </c>
      <c r="K76" s="163">
        <v>0</v>
      </c>
      <c r="L76" s="163">
        <v>0</v>
      </c>
      <c r="M76" s="163">
        <v>0</v>
      </c>
      <c r="N76" s="163">
        <v>0</v>
      </c>
      <c r="O76" s="163">
        <f t="shared" si="13"/>
        <v>0</v>
      </c>
      <c r="P76" s="160">
        <f t="shared" si="14"/>
        <v>16.535433070866141</v>
      </c>
      <c r="Q76" s="194" t="s">
        <v>828</v>
      </c>
    </row>
    <row r="77" spans="1:17" x14ac:dyDescent="0.25">
      <c r="A77" s="98" t="s">
        <v>643</v>
      </c>
      <c r="B77" s="80" t="s">
        <v>819</v>
      </c>
      <c r="C77" s="80" t="s">
        <v>128</v>
      </c>
      <c r="D77" s="80" t="s">
        <v>547</v>
      </c>
      <c r="E77" s="84">
        <v>11</v>
      </c>
      <c r="F77" s="84">
        <v>11</v>
      </c>
      <c r="G77" s="84" t="s">
        <v>820</v>
      </c>
      <c r="H77" s="98" t="s">
        <v>37</v>
      </c>
      <c r="I77" s="160">
        <v>25</v>
      </c>
      <c r="J77" s="160">
        <f t="shared" si="10"/>
        <v>15.748031496062993</v>
      </c>
      <c r="K77" s="157">
        <v>0</v>
      </c>
      <c r="L77" s="163">
        <v>0</v>
      </c>
      <c r="M77" s="163">
        <v>0</v>
      </c>
      <c r="N77" s="163">
        <v>0</v>
      </c>
      <c r="O77" s="163">
        <f t="shared" si="13"/>
        <v>0</v>
      </c>
      <c r="P77" s="160">
        <f t="shared" si="14"/>
        <v>15.748031496062993</v>
      </c>
      <c r="Q77" s="194" t="s">
        <v>828</v>
      </c>
    </row>
    <row r="78" spans="1:17" x14ac:dyDescent="0.25">
      <c r="A78" s="98" t="s">
        <v>644</v>
      </c>
      <c r="B78" s="80" t="s">
        <v>283</v>
      </c>
      <c r="C78" s="80" t="s">
        <v>88</v>
      </c>
      <c r="D78" s="80" t="s">
        <v>165</v>
      </c>
      <c r="E78" s="84" t="s">
        <v>278</v>
      </c>
      <c r="F78" s="80">
        <v>10</v>
      </c>
      <c r="G78" s="84" t="s">
        <v>286</v>
      </c>
      <c r="H78" s="98" t="s">
        <v>37</v>
      </c>
      <c r="I78" s="160">
        <v>24.5</v>
      </c>
      <c r="J78" s="160">
        <f t="shared" si="10"/>
        <v>15.433070866141732</v>
      </c>
      <c r="K78" s="163">
        <v>0</v>
      </c>
      <c r="L78" s="163">
        <v>0</v>
      </c>
      <c r="M78" s="163">
        <v>0</v>
      </c>
      <c r="N78" s="163">
        <v>0</v>
      </c>
      <c r="O78" s="163">
        <f t="shared" si="13"/>
        <v>0</v>
      </c>
      <c r="P78" s="160">
        <f t="shared" si="14"/>
        <v>15.433070866141732</v>
      </c>
      <c r="Q78" s="194" t="s">
        <v>828</v>
      </c>
    </row>
    <row r="79" spans="1:17" x14ac:dyDescent="0.25">
      <c r="A79" s="98" t="s">
        <v>645</v>
      </c>
      <c r="B79" s="84" t="s">
        <v>222</v>
      </c>
      <c r="C79" s="84" t="s">
        <v>79</v>
      </c>
      <c r="D79" s="84" t="s">
        <v>125</v>
      </c>
      <c r="E79" s="80">
        <v>11</v>
      </c>
      <c r="F79" s="80">
        <v>11</v>
      </c>
      <c r="G79" s="84" t="s">
        <v>336</v>
      </c>
      <c r="H79" s="98" t="s">
        <v>37</v>
      </c>
      <c r="I79" s="160">
        <v>22.5</v>
      </c>
      <c r="J79" s="160">
        <f t="shared" si="10"/>
        <v>14.173228346456693</v>
      </c>
      <c r="K79" s="163">
        <v>0</v>
      </c>
      <c r="L79" s="163">
        <v>0</v>
      </c>
      <c r="M79" s="163">
        <v>0</v>
      </c>
      <c r="N79" s="163">
        <v>0</v>
      </c>
      <c r="O79" s="163">
        <f t="shared" si="13"/>
        <v>0</v>
      </c>
      <c r="P79" s="160">
        <f t="shared" si="14"/>
        <v>14.173228346456693</v>
      </c>
      <c r="Q79" s="194" t="s">
        <v>828</v>
      </c>
    </row>
    <row r="80" spans="1:17" x14ac:dyDescent="0.25">
      <c r="A80" s="98" t="s">
        <v>646</v>
      </c>
      <c r="B80" s="80" t="s">
        <v>319</v>
      </c>
      <c r="C80" s="80" t="s">
        <v>166</v>
      </c>
      <c r="D80" s="80" t="s">
        <v>320</v>
      </c>
      <c r="E80" s="80">
        <v>9</v>
      </c>
      <c r="F80" s="80">
        <v>9</v>
      </c>
      <c r="G80" s="84" t="s">
        <v>309</v>
      </c>
      <c r="H80" s="98" t="s">
        <v>37</v>
      </c>
      <c r="I80" s="157">
        <v>20.5</v>
      </c>
      <c r="J80" s="160">
        <f t="shared" si="10"/>
        <v>12.913385826771654</v>
      </c>
      <c r="K80" s="157">
        <v>0</v>
      </c>
      <c r="L80" s="163">
        <v>0</v>
      </c>
      <c r="M80" s="163">
        <v>0</v>
      </c>
      <c r="N80" s="163">
        <v>0</v>
      </c>
      <c r="O80" s="163">
        <f t="shared" si="13"/>
        <v>0</v>
      </c>
      <c r="P80" s="160">
        <f t="shared" si="14"/>
        <v>12.913385826771654</v>
      </c>
      <c r="Q80" s="194" t="s">
        <v>828</v>
      </c>
    </row>
    <row r="81" spans="1:17" x14ac:dyDescent="0.25">
      <c r="A81" s="98" t="s">
        <v>647</v>
      </c>
      <c r="B81" s="82" t="s">
        <v>773</v>
      </c>
      <c r="C81" s="82" t="s">
        <v>127</v>
      </c>
      <c r="D81" s="82" t="s">
        <v>87</v>
      </c>
      <c r="E81" s="82" t="s">
        <v>774</v>
      </c>
      <c r="F81" s="82">
        <v>11</v>
      </c>
      <c r="G81" s="82" t="s">
        <v>493</v>
      </c>
      <c r="H81" s="98" t="s">
        <v>37</v>
      </c>
      <c r="I81" s="157">
        <v>20.25</v>
      </c>
      <c r="J81" s="160">
        <f t="shared" ref="J81:J100" si="15">20*I81/31.75</f>
        <v>12.755905511811024</v>
      </c>
      <c r="K81" s="157">
        <v>0</v>
      </c>
      <c r="L81" s="163">
        <v>0</v>
      </c>
      <c r="M81" s="163">
        <v>0</v>
      </c>
      <c r="N81" s="163">
        <v>0</v>
      </c>
      <c r="O81" s="163">
        <f t="shared" ref="O81:O100" si="16">N81+L81</f>
        <v>0</v>
      </c>
      <c r="P81" s="160">
        <f t="shared" ref="P81:P100" si="17">O81+J81</f>
        <v>12.755905511811024</v>
      </c>
      <c r="Q81" s="194" t="s">
        <v>828</v>
      </c>
    </row>
    <row r="82" spans="1:17" x14ac:dyDescent="0.25">
      <c r="A82" s="98" t="s">
        <v>648</v>
      </c>
      <c r="B82" s="84" t="s">
        <v>207</v>
      </c>
      <c r="C82" s="84" t="s">
        <v>91</v>
      </c>
      <c r="D82" s="84" t="s">
        <v>172</v>
      </c>
      <c r="E82" s="80">
        <v>10</v>
      </c>
      <c r="F82" s="80">
        <v>10</v>
      </c>
      <c r="G82" s="80" t="s">
        <v>160</v>
      </c>
      <c r="H82" s="98" t="s">
        <v>37</v>
      </c>
      <c r="I82" s="160">
        <v>18</v>
      </c>
      <c r="J82" s="160">
        <f t="shared" si="15"/>
        <v>11.338582677165354</v>
      </c>
      <c r="K82" s="163">
        <v>0</v>
      </c>
      <c r="L82" s="163">
        <v>0</v>
      </c>
      <c r="M82" s="163">
        <v>0</v>
      </c>
      <c r="N82" s="163">
        <v>0</v>
      </c>
      <c r="O82" s="163">
        <f t="shared" si="16"/>
        <v>0</v>
      </c>
      <c r="P82" s="160">
        <f t="shared" si="17"/>
        <v>11.338582677165354</v>
      </c>
      <c r="Q82" s="194" t="s">
        <v>828</v>
      </c>
    </row>
    <row r="83" spans="1:17" x14ac:dyDescent="0.25">
      <c r="A83" s="98" t="s">
        <v>649</v>
      </c>
      <c r="B83" s="84" t="s">
        <v>206</v>
      </c>
      <c r="C83" s="84" t="s">
        <v>99</v>
      </c>
      <c r="D83" s="84" t="s">
        <v>85</v>
      </c>
      <c r="E83" s="80">
        <v>10</v>
      </c>
      <c r="F83" s="80">
        <v>10</v>
      </c>
      <c r="G83" s="80" t="s">
        <v>160</v>
      </c>
      <c r="H83" s="98" t="s">
        <v>37</v>
      </c>
      <c r="I83" s="160">
        <v>18</v>
      </c>
      <c r="J83" s="160">
        <f t="shared" si="15"/>
        <v>11.338582677165354</v>
      </c>
      <c r="K83" s="163">
        <v>0</v>
      </c>
      <c r="L83" s="163">
        <v>0</v>
      </c>
      <c r="M83" s="163">
        <v>0</v>
      </c>
      <c r="N83" s="163">
        <v>0</v>
      </c>
      <c r="O83" s="163">
        <f t="shared" si="16"/>
        <v>0</v>
      </c>
      <c r="P83" s="160">
        <f t="shared" si="17"/>
        <v>11.338582677165354</v>
      </c>
      <c r="Q83" s="194" t="s">
        <v>828</v>
      </c>
    </row>
    <row r="84" spans="1:17" x14ac:dyDescent="0.25">
      <c r="A84" s="98" t="s">
        <v>650</v>
      </c>
      <c r="B84" s="84" t="s">
        <v>197</v>
      </c>
      <c r="C84" s="84" t="s">
        <v>107</v>
      </c>
      <c r="D84" s="84" t="s">
        <v>94</v>
      </c>
      <c r="E84" s="80">
        <v>9</v>
      </c>
      <c r="F84" s="80">
        <v>9</v>
      </c>
      <c r="G84" s="80" t="s">
        <v>160</v>
      </c>
      <c r="H84" s="98" t="s">
        <v>37</v>
      </c>
      <c r="I84" s="160">
        <v>17</v>
      </c>
      <c r="J84" s="160">
        <f t="shared" si="15"/>
        <v>10.708661417322835</v>
      </c>
      <c r="K84" s="163">
        <v>0</v>
      </c>
      <c r="L84" s="163">
        <v>0</v>
      </c>
      <c r="M84" s="163">
        <v>0</v>
      </c>
      <c r="N84" s="163">
        <v>0</v>
      </c>
      <c r="O84" s="163">
        <f t="shared" si="16"/>
        <v>0</v>
      </c>
      <c r="P84" s="160">
        <f t="shared" si="17"/>
        <v>10.708661417322835</v>
      </c>
      <c r="Q84" s="194" t="s">
        <v>828</v>
      </c>
    </row>
    <row r="85" spans="1:17" x14ac:dyDescent="0.25">
      <c r="A85" s="98" t="s">
        <v>651</v>
      </c>
      <c r="B85" s="183" t="s">
        <v>783</v>
      </c>
      <c r="C85" s="183" t="s">
        <v>219</v>
      </c>
      <c r="D85" s="183" t="s">
        <v>94</v>
      </c>
      <c r="E85" s="184">
        <v>9</v>
      </c>
      <c r="F85" s="184">
        <v>9</v>
      </c>
      <c r="G85" s="184" t="s">
        <v>497</v>
      </c>
      <c r="H85" s="98" t="s">
        <v>37</v>
      </c>
      <c r="I85" s="157">
        <v>17</v>
      </c>
      <c r="J85" s="160">
        <f t="shared" si="15"/>
        <v>10.708661417322835</v>
      </c>
      <c r="K85" s="163">
        <v>0</v>
      </c>
      <c r="L85" s="163">
        <v>0</v>
      </c>
      <c r="M85" s="163">
        <v>0</v>
      </c>
      <c r="N85" s="163">
        <v>0</v>
      </c>
      <c r="O85" s="163">
        <f t="shared" si="16"/>
        <v>0</v>
      </c>
      <c r="P85" s="160">
        <f t="shared" si="17"/>
        <v>10.708661417322835</v>
      </c>
      <c r="Q85" s="194" t="s">
        <v>828</v>
      </c>
    </row>
    <row r="86" spans="1:17" x14ac:dyDescent="0.25">
      <c r="A86" s="98" t="s">
        <v>652</v>
      </c>
      <c r="B86" s="83" t="s">
        <v>817</v>
      </c>
      <c r="C86" s="83" t="s">
        <v>818</v>
      </c>
      <c r="D86" s="83" t="s">
        <v>87</v>
      </c>
      <c r="E86" s="84">
        <v>11</v>
      </c>
      <c r="F86" s="84">
        <v>11</v>
      </c>
      <c r="G86" s="84" t="s">
        <v>820</v>
      </c>
      <c r="H86" s="98" t="s">
        <v>37</v>
      </c>
      <c r="I86" s="191">
        <v>17</v>
      </c>
      <c r="J86" s="160">
        <f t="shared" si="15"/>
        <v>10.708661417322835</v>
      </c>
      <c r="K86" s="157">
        <v>0</v>
      </c>
      <c r="L86" s="163">
        <v>0</v>
      </c>
      <c r="M86" s="163">
        <v>0</v>
      </c>
      <c r="N86" s="163">
        <v>0</v>
      </c>
      <c r="O86" s="163">
        <f t="shared" si="16"/>
        <v>0</v>
      </c>
      <c r="P86" s="160">
        <f t="shared" si="17"/>
        <v>10.708661417322835</v>
      </c>
      <c r="Q86" s="194" t="s">
        <v>828</v>
      </c>
    </row>
    <row r="87" spans="1:17" x14ac:dyDescent="0.25">
      <c r="A87" s="98" t="s">
        <v>653</v>
      </c>
      <c r="B87" s="84" t="s">
        <v>354</v>
      </c>
      <c r="C87" s="84" t="s">
        <v>84</v>
      </c>
      <c r="D87" s="84" t="s">
        <v>138</v>
      </c>
      <c r="E87" s="80">
        <v>11</v>
      </c>
      <c r="F87" s="80">
        <v>11</v>
      </c>
      <c r="G87" s="84" t="s">
        <v>336</v>
      </c>
      <c r="H87" s="98" t="s">
        <v>37</v>
      </c>
      <c r="I87" s="160">
        <v>16</v>
      </c>
      <c r="J87" s="160">
        <f t="shared" si="15"/>
        <v>10.078740157480315</v>
      </c>
      <c r="K87" s="163">
        <v>0</v>
      </c>
      <c r="L87" s="163">
        <v>0</v>
      </c>
      <c r="M87" s="163">
        <v>0</v>
      </c>
      <c r="N87" s="163">
        <v>0</v>
      </c>
      <c r="O87" s="163">
        <f t="shared" si="16"/>
        <v>0</v>
      </c>
      <c r="P87" s="160">
        <f t="shared" si="17"/>
        <v>10.078740157480315</v>
      </c>
      <c r="Q87" s="194" t="s">
        <v>828</v>
      </c>
    </row>
    <row r="88" spans="1:17" x14ac:dyDescent="0.25">
      <c r="A88" s="98" t="s">
        <v>654</v>
      </c>
      <c r="B88" s="82" t="s">
        <v>450</v>
      </c>
      <c r="C88" s="82" t="s">
        <v>104</v>
      </c>
      <c r="D88" s="82" t="s">
        <v>110</v>
      </c>
      <c r="E88" s="80">
        <v>10</v>
      </c>
      <c r="F88" s="80">
        <v>10</v>
      </c>
      <c r="G88" s="84" t="s">
        <v>820</v>
      </c>
      <c r="H88" s="98" t="s">
        <v>37</v>
      </c>
      <c r="I88" s="95">
        <v>14.5</v>
      </c>
      <c r="J88" s="160">
        <f t="shared" si="15"/>
        <v>9.1338582677165352</v>
      </c>
      <c r="K88" s="157">
        <v>0</v>
      </c>
      <c r="L88" s="163">
        <v>0</v>
      </c>
      <c r="M88" s="163">
        <v>0</v>
      </c>
      <c r="N88" s="163">
        <v>0</v>
      </c>
      <c r="O88" s="163">
        <f t="shared" si="16"/>
        <v>0</v>
      </c>
      <c r="P88" s="160">
        <f t="shared" si="17"/>
        <v>9.1338582677165352</v>
      </c>
      <c r="Q88" s="194" t="s">
        <v>828</v>
      </c>
    </row>
    <row r="89" spans="1:17" x14ac:dyDescent="0.25">
      <c r="A89" s="98" t="s">
        <v>655</v>
      </c>
      <c r="B89" s="80" t="s">
        <v>823</v>
      </c>
      <c r="C89" s="80" t="s">
        <v>96</v>
      </c>
      <c r="D89" s="80" t="s">
        <v>78</v>
      </c>
      <c r="E89" s="80">
        <v>10</v>
      </c>
      <c r="F89" s="80">
        <v>10</v>
      </c>
      <c r="G89" s="84" t="s">
        <v>820</v>
      </c>
      <c r="H89" s="98" t="s">
        <v>37</v>
      </c>
      <c r="I89" s="157">
        <v>13</v>
      </c>
      <c r="J89" s="160">
        <f t="shared" si="15"/>
        <v>8.1889763779527556</v>
      </c>
      <c r="K89" s="157">
        <v>0</v>
      </c>
      <c r="L89" s="163">
        <v>0</v>
      </c>
      <c r="M89" s="163">
        <v>0</v>
      </c>
      <c r="N89" s="163">
        <v>0</v>
      </c>
      <c r="O89" s="163">
        <f t="shared" si="16"/>
        <v>0</v>
      </c>
      <c r="P89" s="160">
        <f t="shared" si="17"/>
        <v>8.1889763779527556</v>
      </c>
      <c r="Q89" s="194" t="s">
        <v>828</v>
      </c>
    </row>
    <row r="90" spans="1:17" x14ac:dyDescent="0.25">
      <c r="A90" s="98" t="s">
        <v>656</v>
      </c>
      <c r="B90" s="183" t="s">
        <v>771</v>
      </c>
      <c r="C90" s="183" t="s">
        <v>81</v>
      </c>
      <c r="D90" s="183" t="s">
        <v>125</v>
      </c>
      <c r="E90" s="184">
        <v>10</v>
      </c>
      <c r="F90" s="184">
        <v>10</v>
      </c>
      <c r="G90" s="184" t="s">
        <v>497</v>
      </c>
      <c r="H90" s="98" t="s">
        <v>37</v>
      </c>
      <c r="I90" s="160">
        <v>12.25</v>
      </c>
      <c r="J90" s="160">
        <f t="shared" si="15"/>
        <v>7.7165354330708658</v>
      </c>
      <c r="K90" s="163">
        <v>0</v>
      </c>
      <c r="L90" s="163">
        <v>0</v>
      </c>
      <c r="M90" s="163">
        <v>0</v>
      </c>
      <c r="N90" s="163">
        <v>0</v>
      </c>
      <c r="O90" s="163">
        <f t="shared" si="16"/>
        <v>0</v>
      </c>
      <c r="P90" s="160">
        <f t="shared" si="17"/>
        <v>7.7165354330708658</v>
      </c>
      <c r="Q90" s="194" t="s">
        <v>828</v>
      </c>
    </row>
    <row r="91" spans="1:17" x14ac:dyDescent="0.25">
      <c r="A91" s="98" t="s">
        <v>657</v>
      </c>
      <c r="B91" s="80" t="s">
        <v>824</v>
      </c>
      <c r="C91" s="80" t="s">
        <v>825</v>
      </c>
      <c r="D91" s="80" t="s">
        <v>90</v>
      </c>
      <c r="E91" s="80">
        <v>10</v>
      </c>
      <c r="F91" s="80">
        <v>10</v>
      </c>
      <c r="G91" s="84" t="s">
        <v>820</v>
      </c>
      <c r="H91" s="98" t="s">
        <v>37</v>
      </c>
      <c r="I91" s="95">
        <v>11.25</v>
      </c>
      <c r="J91" s="160">
        <f t="shared" si="15"/>
        <v>7.0866141732283463</v>
      </c>
      <c r="K91" s="157">
        <v>0</v>
      </c>
      <c r="L91" s="163">
        <v>0</v>
      </c>
      <c r="M91" s="163">
        <v>0</v>
      </c>
      <c r="N91" s="163">
        <v>0</v>
      </c>
      <c r="O91" s="163">
        <f t="shared" si="16"/>
        <v>0</v>
      </c>
      <c r="P91" s="160">
        <f t="shared" si="17"/>
        <v>7.0866141732283463</v>
      </c>
      <c r="Q91" s="194" t="s">
        <v>828</v>
      </c>
    </row>
    <row r="92" spans="1:17" x14ac:dyDescent="0.25">
      <c r="A92" s="98" t="s">
        <v>658</v>
      </c>
      <c r="B92" s="82" t="s">
        <v>778</v>
      </c>
      <c r="C92" s="80" t="s">
        <v>111</v>
      </c>
      <c r="D92" s="80" t="s">
        <v>93</v>
      </c>
      <c r="E92" s="84" t="s">
        <v>733</v>
      </c>
      <c r="F92" s="84" t="s">
        <v>733</v>
      </c>
      <c r="G92" s="84" t="s">
        <v>493</v>
      </c>
      <c r="H92" s="98" t="s">
        <v>37</v>
      </c>
      <c r="I92" s="160">
        <v>11</v>
      </c>
      <c r="J92" s="160">
        <f t="shared" si="15"/>
        <v>6.9291338582677167</v>
      </c>
      <c r="K92" s="163">
        <v>0</v>
      </c>
      <c r="L92" s="163">
        <v>0</v>
      </c>
      <c r="M92" s="163">
        <v>0</v>
      </c>
      <c r="N92" s="163">
        <v>0</v>
      </c>
      <c r="O92" s="163">
        <f t="shared" si="16"/>
        <v>0</v>
      </c>
      <c r="P92" s="160">
        <f t="shared" si="17"/>
        <v>6.9291338582677167</v>
      </c>
      <c r="Q92" s="194" t="s">
        <v>828</v>
      </c>
    </row>
    <row r="93" spans="1:17" x14ac:dyDescent="0.25">
      <c r="A93" s="98" t="s">
        <v>659</v>
      </c>
      <c r="B93" s="80" t="s">
        <v>199</v>
      </c>
      <c r="C93" s="80" t="s">
        <v>84</v>
      </c>
      <c r="D93" s="80" t="s">
        <v>86</v>
      </c>
      <c r="E93" s="80">
        <v>9</v>
      </c>
      <c r="F93" s="80">
        <v>9</v>
      </c>
      <c r="G93" s="80" t="s">
        <v>160</v>
      </c>
      <c r="H93" s="98" t="s">
        <v>37</v>
      </c>
      <c r="I93" s="160">
        <v>10.25</v>
      </c>
      <c r="J93" s="160">
        <f t="shared" si="15"/>
        <v>6.4566929133858268</v>
      </c>
      <c r="K93" s="163">
        <v>0</v>
      </c>
      <c r="L93" s="163">
        <v>0</v>
      </c>
      <c r="M93" s="163">
        <v>0</v>
      </c>
      <c r="N93" s="163">
        <v>0</v>
      </c>
      <c r="O93" s="163">
        <f t="shared" si="16"/>
        <v>0</v>
      </c>
      <c r="P93" s="160">
        <f t="shared" si="17"/>
        <v>6.4566929133858268</v>
      </c>
      <c r="Q93" s="194" t="s">
        <v>828</v>
      </c>
    </row>
    <row r="94" spans="1:17" x14ac:dyDescent="0.25">
      <c r="A94" s="98" t="s">
        <v>660</v>
      </c>
      <c r="B94" s="192" t="s">
        <v>780</v>
      </c>
      <c r="C94" s="192" t="s">
        <v>781</v>
      </c>
      <c r="D94" s="192" t="s">
        <v>782</v>
      </c>
      <c r="E94" s="193">
        <v>9</v>
      </c>
      <c r="F94" s="193">
        <v>9</v>
      </c>
      <c r="G94" s="193" t="s">
        <v>497</v>
      </c>
      <c r="H94" s="98" t="s">
        <v>37</v>
      </c>
      <c r="I94" s="160">
        <v>10.25</v>
      </c>
      <c r="J94" s="160">
        <f t="shared" si="15"/>
        <v>6.4566929133858268</v>
      </c>
      <c r="K94" s="163">
        <v>0</v>
      </c>
      <c r="L94" s="163">
        <v>0</v>
      </c>
      <c r="M94" s="163">
        <v>0</v>
      </c>
      <c r="N94" s="163">
        <v>0</v>
      </c>
      <c r="O94" s="163">
        <f t="shared" si="16"/>
        <v>0</v>
      </c>
      <c r="P94" s="160">
        <f t="shared" si="17"/>
        <v>6.4566929133858268</v>
      </c>
      <c r="Q94" s="194" t="s">
        <v>828</v>
      </c>
    </row>
    <row r="95" spans="1:17" x14ac:dyDescent="0.25">
      <c r="A95" s="98" t="s">
        <v>661</v>
      </c>
      <c r="B95" s="180" t="s">
        <v>804</v>
      </c>
      <c r="C95" s="178" t="s">
        <v>805</v>
      </c>
      <c r="D95" s="178" t="s">
        <v>78</v>
      </c>
      <c r="E95" s="181">
        <v>9</v>
      </c>
      <c r="F95" s="181">
        <v>9</v>
      </c>
      <c r="G95" s="178" t="s">
        <v>515</v>
      </c>
      <c r="H95" s="98" t="s">
        <v>37</v>
      </c>
      <c r="I95" s="160">
        <v>10.25</v>
      </c>
      <c r="J95" s="160">
        <f t="shared" si="15"/>
        <v>6.4566929133858268</v>
      </c>
      <c r="K95" s="163">
        <v>0</v>
      </c>
      <c r="L95" s="163">
        <v>0</v>
      </c>
      <c r="M95" s="163">
        <v>0</v>
      </c>
      <c r="N95" s="163">
        <v>0</v>
      </c>
      <c r="O95" s="163">
        <f t="shared" si="16"/>
        <v>0</v>
      </c>
      <c r="P95" s="160">
        <f t="shared" si="17"/>
        <v>6.4566929133858268</v>
      </c>
      <c r="Q95" s="194" t="s">
        <v>828</v>
      </c>
    </row>
    <row r="96" spans="1:17" x14ac:dyDescent="0.25">
      <c r="A96" s="98" t="s">
        <v>662</v>
      </c>
      <c r="B96" s="82" t="s">
        <v>200</v>
      </c>
      <c r="C96" s="82" t="s">
        <v>201</v>
      </c>
      <c r="D96" s="82" t="s">
        <v>202</v>
      </c>
      <c r="E96" s="80">
        <v>9</v>
      </c>
      <c r="F96" s="80">
        <v>9</v>
      </c>
      <c r="G96" s="80" t="s">
        <v>160</v>
      </c>
      <c r="H96" s="98" t="s">
        <v>37</v>
      </c>
      <c r="I96" s="160">
        <v>9.75</v>
      </c>
      <c r="J96" s="160">
        <f t="shared" si="15"/>
        <v>6.1417322834645667</v>
      </c>
      <c r="K96" s="163">
        <v>0</v>
      </c>
      <c r="L96" s="163">
        <v>0</v>
      </c>
      <c r="M96" s="163">
        <v>0</v>
      </c>
      <c r="N96" s="163">
        <v>0</v>
      </c>
      <c r="O96" s="163">
        <f t="shared" si="16"/>
        <v>0</v>
      </c>
      <c r="P96" s="160">
        <f t="shared" si="17"/>
        <v>6.1417322834645667</v>
      </c>
      <c r="Q96" s="194" t="s">
        <v>828</v>
      </c>
    </row>
    <row r="97" spans="1:19" x14ac:dyDescent="0.25">
      <c r="A97" s="98" t="s">
        <v>663</v>
      </c>
      <c r="B97" s="82" t="s">
        <v>772</v>
      </c>
      <c r="C97" s="80" t="s">
        <v>98</v>
      </c>
      <c r="D97" s="80" t="s">
        <v>89</v>
      </c>
      <c r="E97" s="84" t="s">
        <v>733</v>
      </c>
      <c r="F97" s="80">
        <v>9</v>
      </c>
      <c r="G97" s="84" t="s">
        <v>493</v>
      </c>
      <c r="H97" s="98" t="s">
        <v>37</v>
      </c>
      <c r="I97" s="160">
        <v>7.25</v>
      </c>
      <c r="J97" s="160">
        <f t="shared" si="15"/>
        <v>4.5669291338582676</v>
      </c>
      <c r="K97" s="163">
        <v>0</v>
      </c>
      <c r="L97" s="163">
        <v>0</v>
      </c>
      <c r="M97" s="163">
        <v>0</v>
      </c>
      <c r="N97" s="163">
        <v>0</v>
      </c>
      <c r="O97" s="163">
        <f t="shared" si="16"/>
        <v>0</v>
      </c>
      <c r="P97" s="160">
        <f t="shared" si="17"/>
        <v>4.5669291338582676</v>
      </c>
      <c r="Q97" s="194" t="s">
        <v>828</v>
      </c>
    </row>
    <row r="98" spans="1:19" x14ac:dyDescent="0.25">
      <c r="A98" s="98" t="s">
        <v>664</v>
      </c>
      <c r="B98" s="80" t="s">
        <v>785</v>
      </c>
      <c r="C98" s="80" t="s">
        <v>95</v>
      </c>
      <c r="D98" s="80" t="s">
        <v>786</v>
      </c>
      <c r="E98" s="84" t="s">
        <v>276</v>
      </c>
      <c r="F98" s="80">
        <v>9</v>
      </c>
      <c r="G98" s="84" t="s">
        <v>493</v>
      </c>
      <c r="H98" s="98" t="s">
        <v>37</v>
      </c>
      <c r="I98" s="160">
        <v>7.25</v>
      </c>
      <c r="J98" s="160">
        <f t="shared" si="15"/>
        <v>4.5669291338582676</v>
      </c>
      <c r="K98" s="163">
        <v>0</v>
      </c>
      <c r="L98" s="163">
        <v>0</v>
      </c>
      <c r="M98" s="163">
        <v>0</v>
      </c>
      <c r="N98" s="163">
        <v>0</v>
      </c>
      <c r="O98" s="163">
        <f t="shared" si="16"/>
        <v>0</v>
      </c>
      <c r="P98" s="160">
        <f t="shared" si="17"/>
        <v>4.5669291338582676</v>
      </c>
      <c r="Q98" s="194" t="s">
        <v>828</v>
      </c>
    </row>
    <row r="99" spans="1:19" x14ac:dyDescent="0.25">
      <c r="A99" s="98" t="s">
        <v>665</v>
      </c>
      <c r="B99" s="83" t="s">
        <v>796</v>
      </c>
      <c r="C99" s="83" t="s">
        <v>102</v>
      </c>
      <c r="D99" s="83" t="s">
        <v>87</v>
      </c>
      <c r="E99" s="84" t="s">
        <v>733</v>
      </c>
      <c r="F99" s="80">
        <v>9</v>
      </c>
      <c r="G99" s="84" t="s">
        <v>493</v>
      </c>
      <c r="H99" s="98" t="s">
        <v>37</v>
      </c>
      <c r="I99" s="160">
        <v>6.75</v>
      </c>
      <c r="J99" s="160">
        <f t="shared" si="15"/>
        <v>4.2519685039370083</v>
      </c>
      <c r="K99" s="163">
        <v>0</v>
      </c>
      <c r="L99" s="163">
        <v>0</v>
      </c>
      <c r="M99" s="163">
        <v>0</v>
      </c>
      <c r="N99" s="163">
        <v>0</v>
      </c>
      <c r="O99" s="163">
        <f t="shared" si="16"/>
        <v>0</v>
      </c>
      <c r="P99" s="160">
        <f t="shared" si="17"/>
        <v>4.2519685039370083</v>
      </c>
      <c r="Q99" s="194" t="s">
        <v>828</v>
      </c>
    </row>
    <row r="100" spans="1:19" x14ac:dyDescent="0.25">
      <c r="A100" s="98" t="s">
        <v>666</v>
      </c>
      <c r="B100" s="80" t="s">
        <v>795</v>
      </c>
      <c r="C100" s="80" t="s">
        <v>499</v>
      </c>
      <c r="D100" s="80" t="s">
        <v>80</v>
      </c>
      <c r="E100" s="84" t="s">
        <v>733</v>
      </c>
      <c r="F100" s="80">
        <v>9</v>
      </c>
      <c r="G100" s="84" t="s">
        <v>493</v>
      </c>
      <c r="H100" s="98" t="s">
        <v>37</v>
      </c>
      <c r="I100" s="160">
        <v>6.5</v>
      </c>
      <c r="J100" s="160">
        <f t="shared" si="15"/>
        <v>4.0944881889763778</v>
      </c>
      <c r="K100" s="163">
        <v>0</v>
      </c>
      <c r="L100" s="163">
        <v>0</v>
      </c>
      <c r="M100" s="163">
        <v>0</v>
      </c>
      <c r="N100" s="163">
        <v>0</v>
      </c>
      <c r="O100" s="163">
        <f t="shared" si="16"/>
        <v>0</v>
      </c>
      <c r="P100" s="160">
        <f t="shared" si="17"/>
        <v>4.0944881889763778</v>
      </c>
      <c r="Q100" s="194" t="s">
        <v>828</v>
      </c>
    </row>
    <row r="101" spans="1:19" ht="15.75" x14ac:dyDescent="0.25">
      <c r="A101" s="275"/>
      <c r="B101" s="275" t="s">
        <v>834</v>
      </c>
      <c r="C101" s="275"/>
      <c r="D101" s="275"/>
      <c r="E101" s="275"/>
      <c r="F101" s="275"/>
      <c r="G101" s="275"/>
      <c r="H101" s="275"/>
      <c r="I101" s="275"/>
      <c r="J101" s="275"/>
      <c r="K101" s="275"/>
      <c r="L101" s="274"/>
      <c r="M101" s="274"/>
      <c r="N101" s="274"/>
      <c r="O101" s="274"/>
      <c r="P101" s="274"/>
      <c r="Q101" s="285"/>
      <c r="R101" s="273"/>
      <c r="S101" s="273"/>
    </row>
    <row r="102" spans="1:19" ht="15.75" x14ac:dyDescent="0.25">
      <c r="A102" s="275"/>
      <c r="B102" s="276" t="s">
        <v>835</v>
      </c>
      <c r="C102" s="275"/>
      <c r="D102" s="275"/>
      <c r="E102" s="275"/>
      <c r="F102" s="275"/>
      <c r="G102" s="275"/>
      <c r="H102" s="275"/>
      <c r="I102" s="275"/>
      <c r="J102" s="275"/>
      <c r="K102" s="275"/>
      <c r="L102" s="274"/>
      <c r="M102" s="274"/>
      <c r="N102" s="274"/>
      <c r="O102" s="274"/>
      <c r="P102" s="274"/>
      <c r="Q102" s="285"/>
      <c r="R102" s="273"/>
      <c r="S102" s="273"/>
    </row>
    <row r="103" spans="1:19" ht="15.75" x14ac:dyDescent="0.25">
      <c r="A103" s="275"/>
      <c r="B103" s="275" t="s">
        <v>836</v>
      </c>
      <c r="C103" s="275"/>
      <c r="D103" s="275"/>
      <c r="E103" s="275"/>
      <c r="F103" s="275"/>
      <c r="G103" s="275"/>
      <c r="H103" s="275"/>
      <c r="I103" s="275"/>
      <c r="J103" s="275"/>
      <c r="K103" s="275"/>
      <c r="L103" s="274"/>
      <c r="M103" s="274"/>
      <c r="N103" s="274"/>
      <c r="O103" s="274"/>
      <c r="P103" s="274"/>
      <c r="Q103" s="285"/>
      <c r="R103" s="273"/>
      <c r="S103" s="273"/>
    </row>
    <row r="104" spans="1:19" ht="17.25" customHeight="1" x14ac:dyDescent="0.25">
      <c r="A104" s="275"/>
      <c r="B104" s="276" t="s">
        <v>837</v>
      </c>
      <c r="C104" s="275"/>
      <c r="D104" s="275"/>
      <c r="E104" s="275"/>
      <c r="F104" s="274"/>
      <c r="G104" s="275"/>
      <c r="H104" s="275"/>
      <c r="I104" s="275"/>
      <c r="J104" s="275"/>
      <c r="K104" s="275"/>
      <c r="L104" s="274"/>
      <c r="M104" s="274"/>
      <c r="N104" s="274"/>
      <c r="O104" s="274"/>
      <c r="P104" s="274"/>
      <c r="Q104" s="285"/>
      <c r="R104" s="273"/>
      <c r="S104" s="273"/>
    </row>
    <row r="105" spans="1:19" ht="15.75" x14ac:dyDescent="0.25">
      <c r="A105" s="275"/>
      <c r="B105" s="276" t="s">
        <v>838</v>
      </c>
      <c r="C105" s="275"/>
      <c r="D105" s="275"/>
      <c r="E105" s="275"/>
      <c r="F105" s="274"/>
      <c r="G105" s="275"/>
      <c r="H105" s="275"/>
      <c r="I105" s="275"/>
      <c r="J105" s="275"/>
      <c r="K105" s="275"/>
      <c r="L105" s="274"/>
      <c r="M105" s="274"/>
      <c r="N105" s="274"/>
      <c r="O105" s="274"/>
      <c r="P105" s="274"/>
      <c r="Q105" s="285"/>
      <c r="R105" s="273"/>
      <c r="S105" s="273"/>
    </row>
    <row r="106" spans="1:19" ht="15.75" x14ac:dyDescent="0.25">
      <c r="A106" s="275"/>
      <c r="B106" s="276" t="s">
        <v>839</v>
      </c>
      <c r="C106" s="275"/>
      <c r="D106" s="275"/>
      <c r="E106" s="275"/>
      <c r="F106" s="274"/>
      <c r="G106" s="275"/>
      <c r="H106" s="275"/>
      <c r="I106" s="275"/>
      <c r="J106" s="275"/>
      <c r="K106" s="275"/>
      <c r="L106" s="274"/>
      <c r="M106" s="274"/>
      <c r="N106" s="274"/>
      <c r="O106" s="274"/>
      <c r="P106" s="274"/>
      <c r="Q106" s="285"/>
      <c r="R106" s="273"/>
      <c r="S106" s="273"/>
    </row>
    <row r="107" spans="1:19" ht="16.5" customHeight="1" x14ac:dyDescent="0.25">
      <c r="A107" s="275"/>
      <c r="B107" s="276"/>
      <c r="C107" s="275"/>
      <c r="D107" s="275"/>
      <c r="E107" s="275"/>
      <c r="F107" s="274"/>
      <c r="G107" s="275"/>
      <c r="H107" s="275"/>
      <c r="I107" s="275"/>
      <c r="J107" s="275"/>
      <c r="K107" s="275"/>
      <c r="L107" s="274"/>
      <c r="M107" s="274"/>
      <c r="N107" s="274"/>
      <c r="O107" s="274"/>
      <c r="P107" s="274"/>
      <c r="Q107" s="285"/>
      <c r="R107" s="273"/>
      <c r="S107" s="273"/>
    </row>
    <row r="108" spans="1:19" ht="15.75" x14ac:dyDescent="0.25">
      <c r="A108" s="275" t="s">
        <v>840</v>
      </c>
      <c r="B108" s="275"/>
      <c r="C108" s="275"/>
      <c r="D108" s="275"/>
      <c r="E108" s="275"/>
      <c r="F108" s="280"/>
      <c r="G108" s="280"/>
      <c r="H108" s="280"/>
      <c r="I108" s="280"/>
      <c r="J108" s="284" t="s">
        <v>841</v>
      </c>
      <c r="K108" s="284"/>
      <c r="L108" s="284"/>
      <c r="M108" s="274"/>
      <c r="N108" s="274"/>
      <c r="O108" s="274"/>
      <c r="P108" s="274"/>
      <c r="Q108" s="285"/>
      <c r="R108" s="273"/>
      <c r="S108" s="273"/>
    </row>
    <row r="109" spans="1:19" ht="15.75" x14ac:dyDescent="0.25">
      <c r="A109" s="275" t="s">
        <v>842</v>
      </c>
      <c r="B109" s="275"/>
      <c r="C109" s="274"/>
      <c r="D109" s="277"/>
      <c r="E109" s="277"/>
      <c r="F109" s="282"/>
      <c r="G109" s="282"/>
      <c r="H109" s="282"/>
      <c r="I109" s="289"/>
      <c r="J109" s="284" t="s">
        <v>846</v>
      </c>
      <c r="K109" s="284"/>
      <c r="L109" s="284"/>
      <c r="M109" s="274"/>
      <c r="N109" s="274"/>
      <c r="O109" s="274"/>
      <c r="P109" s="274"/>
      <c r="Q109" s="285"/>
      <c r="R109" s="273"/>
      <c r="S109" s="273"/>
    </row>
    <row r="110" spans="1:19" ht="15.75" x14ac:dyDescent="0.25">
      <c r="A110" s="275"/>
      <c r="B110" s="275"/>
      <c r="C110" s="274"/>
      <c r="D110" s="277"/>
      <c r="E110" s="277"/>
      <c r="F110" s="281"/>
      <c r="G110" s="278"/>
      <c r="H110" s="278"/>
      <c r="I110" s="283"/>
      <c r="J110" s="284" t="s">
        <v>847</v>
      </c>
      <c r="K110" s="284"/>
      <c r="L110" s="284"/>
      <c r="M110" s="274"/>
      <c r="N110" s="274"/>
      <c r="O110" s="274"/>
      <c r="P110" s="274"/>
      <c r="Q110" s="285"/>
      <c r="R110" s="273"/>
      <c r="S110" s="273"/>
    </row>
    <row r="111" spans="1:19" ht="15.75" x14ac:dyDescent="0.25">
      <c r="A111" s="275"/>
      <c r="B111" s="275"/>
      <c r="C111" s="274"/>
      <c r="D111" s="277"/>
      <c r="E111" s="277"/>
      <c r="F111" s="281"/>
      <c r="G111" s="278"/>
      <c r="H111" s="278"/>
      <c r="I111" s="283"/>
      <c r="J111" s="284" t="s">
        <v>848</v>
      </c>
      <c r="K111" s="284"/>
      <c r="L111" s="284"/>
      <c r="M111" s="274"/>
      <c r="N111" s="274"/>
      <c r="O111" s="274"/>
      <c r="P111" s="274"/>
      <c r="Q111" s="285"/>
      <c r="R111" s="273"/>
      <c r="S111" s="273"/>
    </row>
    <row r="112" spans="1:19" ht="15.75" x14ac:dyDescent="0.25">
      <c r="A112" s="275"/>
      <c r="B112" s="275"/>
      <c r="C112" s="274"/>
      <c r="D112" s="277"/>
      <c r="E112" s="277"/>
      <c r="F112" s="281"/>
      <c r="G112" s="278"/>
      <c r="H112" s="278"/>
      <c r="I112" s="283"/>
      <c r="J112" s="284" t="s">
        <v>849</v>
      </c>
      <c r="K112" s="284"/>
      <c r="L112" s="284"/>
      <c r="M112" s="274"/>
      <c r="N112" s="274"/>
      <c r="O112" s="274"/>
      <c r="P112" s="274"/>
      <c r="Q112" s="285"/>
      <c r="R112" s="273"/>
      <c r="S112" s="273"/>
    </row>
    <row r="113" spans="1:19" ht="15.75" x14ac:dyDescent="0.25">
      <c r="A113" s="275"/>
      <c r="B113" s="275"/>
      <c r="C113" s="274"/>
      <c r="D113" s="277"/>
      <c r="E113" s="277"/>
      <c r="F113" s="281"/>
      <c r="G113" s="278"/>
      <c r="H113" s="278"/>
      <c r="I113" s="283"/>
      <c r="J113" s="290" t="s">
        <v>850</v>
      </c>
      <c r="K113" s="290"/>
      <c r="L113" s="290"/>
      <c r="M113" s="274"/>
      <c r="N113" s="274"/>
      <c r="O113" s="274"/>
      <c r="P113" s="274"/>
      <c r="Q113" s="285"/>
      <c r="R113" s="273"/>
      <c r="S113" s="273"/>
    </row>
    <row r="114" spans="1:19" ht="18.75" x14ac:dyDescent="0.25">
      <c r="A114" s="279" t="s">
        <v>843</v>
      </c>
      <c r="B114" s="274"/>
      <c r="C114" s="274"/>
      <c r="D114" s="274"/>
      <c r="E114" s="274"/>
      <c r="F114" s="274"/>
      <c r="G114" s="274"/>
      <c r="H114" s="274"/>
      <c r="I114" s="274"/>
      <c r="J114" s="274"/>
      <c r="K114" s="274"/>
      <c r="L114" s="274"/>
      <c r="M114" s="274" t="s">
        <v>844</v>
      </c>
      <c r="N114" s="274"/>
      <c r="O114" s="274"/>
      <c r="P114" s="274"/>
      <c r="Q114" s="285"/>
      <c r="R114" s="273"/>
      <c r="S114" s="273"/>
    </row>
    <row r="115" spans="1:19" x14ac:dyDescent="0.25">
      <c r="A115" s="286" t="s">
        <v>845</v>
      </c>
      <c r="B115" s="287"/>
      <c r="C115" s="287"/>
      <c r="D115" s="287"/>
      <c r="E115" s="287"/>
      <c r="F115" s="287"/>
      <c r="G115" s="287"/>
      <c r="H115" s="287"/>
      <c r="I115" s="287"/>
      <c r="J115" s="287"/>
      <c r="K115" s="287"/>
      <c r="L115" s="287"/>
      <c r="M115" s="287"/>
      <c r="N115" s="287"/>
      <c r="O115" s="287"/>
      <c r="P115" s="287"/>
      <c r="Q115" s="288"/>
      <c r="R115" s="273"/>
      <c r="S115" s="273"/>
    </row>
    <row r="116" spans="1:19" x14ac:dyDescent="0.25">
      <c r="A116" s="98"/>
      <c r="B116" s="79"/>
      <c r="C116" s="79"/>
      <c r="D116" s="79"/>
      <c r="E116" s="95"/>
      <c r="F116" s="95"/>
      <c r="G116" s="84"/>
      <c r="H116" s="80"/>
      <c r="I116" s="157"/>
      <c r="J116" s="82"/>
      <c r="K116" s="157"/>
      <c r="L116" s="157"/>
      <c r="M116" s="82"/>
      <c r="N116" s="82"/>
      <c r="O116" s="82"/>
      <c r="P116" s="157"/>
      <c r="Q116" s="78"/>
    </row>
    <row r="117" spans="1:19" x14ac:dyDescent="0.25">
      <c r="A117" s="98"/>
      <c r="B117" s="109"/>
      <c r="C117" s="109"/>
      <c r="D117" s="109"/>
      <c r="E117" s="98"/>
      <c r="F117" s="98"/>
      <c r="G117" s="105"/>
      <c r="H117" s="98"/>
      <c r="I117" s="164"/>
      <c r="J117" s="106"/>
      <c r="K117" s="163"/>
      <c r="L117" s="163"/>
      <c r="M117" s="79"/>
      <c r="N117" s="79"/>
      <c r="O117" s="79"/>
      <c r="P117" s="163"/>
      <c r="Q117" s="78"/>
    </row>
    <row r="118" spans="1:19" x14ac:dyDescent="0.25">
      <c r="A118" s="98"/>
      <c r="B118" s="80"/>
      <c r="C118" s="80"/>
      <c r="D118" s="80"/>
      <c r="E118" s="80"/>
      <c r="F118" s="80"/>
      <c r="G118" s="84"/>
      <c r="H118" s="80"/>
      <c r="I118" s="160"/>
      <c r="J118" s="82"/>
      <c r="K118" s="157"/>
      <c r="L118" s="157"/>
      <c r="M118" s="82"/>
      <c r="N118" s="82"/>
      <c r="O118" s="82"/>
      <c r="P118" s="160"/>
      <c r="Q118" s="78"/>
    </row>
    <row r="119" spans="1:19" x14ac:dyDescent="0.25">
      <c r="A119" s="98"/>
      <c r="B119" s="84"/>
      <c r="C119" s="84"/>
      <c r="D119" s="84"/>
      <c r="E119" s="80"/>
      <c r="F119" s="80"/>
      <c r="G119" s="80"/>
      <c r="H119" s="82"/>
      <c r="I119" s="164"/>
      <c r="J119" s="106"/>
      <c r="K119" s="163"/>
      <c r="L119" s="163"/>
      <c r="M119" s="79"/>
      <c r="N119" s="79"/>
      <c r="O119" s="79"/>
      <c r="P119" s="163"/>
      <c r="Q119" s="78"/>
    </row>
    <row r="120" spans="1:19" x14ac:dyDescent="0.25">
      <c r="A120" s="98"/>
      <c r="B120" s="84"/>
      <c r="C120" s="84"/>
      <c r="D120" s="84"/>
      <c r="E120" s="80"/>
      <c r="F120" s="80"/>
      <c r="G120" s="80"/>
      <c r="H120" s="82"/>
      <c r="I120" s="164"/>
      <c r="J120" s="106"/>
      <c r="K120" s="163"/>
      <c r="L120" s="163"/>
      <c r="M120" s="79"/>
      <c r="N120" s="79"/>
      <c r="O120" s="79"/>
      <c r="P120" s="163"/>
      <c r="Q120" s="78"/>
    </row>
    <row r="121" spans="1:19" x14ac:dyDescent="0.25">
      <c r="A121" s="98"/>
      <c r="B121" s="84"/>
      <c r="C121" s="84"/>
      <c r="D121" s="84"/>
      <c r="E121" s="80"/>
      <c r="F121" s="80"/>
      <c r="G121" s="80"/>
      <c r="H121" s="82"/>
      <c r="I121" s="164"/>
      <c r="J121" s="106"/>
      <c r="K121" s="163"/>
      <c r="L121" s="163"/>
      <c r="M121" s="79"/>
      <c r="N121" s="79"/>
      <c r="O121" s="79"/>
      <c r="P121" s="163"/>
      <c r="Q121" s="78"/>
    </row>
    <row r="122" spans="1:19" x14ac:dyDescent="0.25">
      <c r="A122" s="98"/>
      <c r="B122" s="80"/>
      <c r="C122" s="80"/>
      <c r="D122" s="80"/>
      <c r="E122" s="84"/>
      <c r="F122" s="80"/>
      <c r="G122" s="84"/>
      <c r="H122" s="80"/>
      <c r="I122" s="164"/>
      <c r="J122" s="106"/>
      <c r="K122" s="163"/>
      <c r="L122" s="163"/>
      <c r="M122" s="79"/>
      <c r="N122" s="79"/>
      <c r="O122" s="79"/>
      <c r="P122" s="160"/>
      <c r="Q122" s="78"/>
    </row>
    <row r="123" spans="1:19" x14ac:dyDescent="0.25">
      <c r="A123" s="98"/>
      <c r="B123" s="79"/>
      <c r="C123" s="82"/>
      <c r="D123" s="83"/>
      <c r="E123" s="83"/>
      <c r="F123" s="83"/>
      <c r="G123" s="80"/>
      <c r="H123" s="80"/>
      <c r="I123" s="158"/>
      <c r="J123" s="84"/>
      <c r="K123" s="158"/>
      <c r="L123" s="157"/>
      <c r="M123" s="82"/>
      <c r="N123" s="82"/>
      <c r="O123" s="82"/>
      <c r="P123" s="163"/>
      <c r="Q123" s="78"/>
    </row>
    <row r="124" spans="1:19" x14ac:dyDescent="0.25">
      <c r="A124" s="98"/>
      <c r="B124" s="80"/>
      <c r="C124" s="80"/>
      <c r="D124" s="80"/>
      <c r="E124" s="80"/>
      <c r="F124" s="80"/>
      <c r="G124" s="80"/>
      <c r="H124" s="80"/>
      <c r="I124" s="157"/>
      <c r="J124" s="82"/>
      <c r="K124" s="157"/>
      <c r="L124" s="157"/>
      <c r="M124" s="82"/>
      <c r="N124" s="82"/>
      <c r="O124" s="82"/>
      <c r="P124" s="160"/>
      <c r="Q124" s="78"/>
    </row>
    <row r="125" spans="1:19" x14ac:dyDescent="0.25">
      <c r="A125" s="98"/>
      <c r="B125" s="80"/>
      <c r="C125" s="80"/>
      <c r="D125" s="80"/>
      <c r="E125" s="80"/>
      <c r="F125" s="80"/>
      <c r="G125" s="80"/>
      <c r="H125" s="80"/>
      <c r="I125" s="157"/>
      <c r="J125" s="82"/>
      <c r="K125" s="157"/>
      <c r="L125" s="157"/>
      <c r="M125" s="82"/>
      <c r="N125" s="82"/>
      <c r="O125" s="82"/>
      <c r="P125" s="160"/>
      <c r="Q125" s="78"/>
    </row>
    <row r="126" spans="1:19" x14ac:dyDescent="0.25">
      <c r="A126" s="98"/>
      <c r="B126" s="80"/>
      <c r="C126" s="80"/>
      <c r="D126" s="80"/>
      <c r="E126" s="80"/>
      <c r="F126" s="80"/>
      <c r="G126" s="80"/>
      <c r="H126" s="80"/>
      <c r="I126" s="157"/>
      <c r="J126" s="82"/>
      <c r="K126" s="157"/>
      <c r="L126" s="157"/>
      <c r="M126" s="82"/>
      <c r="N126" s="82"/>
      <c r="O126" s="82"/>
      <c r="P126" s="160"/>
      <c r="Q126" s="78"/>
    </row>
    <row r="127" spans="1:19" x14ac:dyDescent="0.25">
      <c r="A127" s="98"/>
      <c r="B127" s="82"/>
      <c r="C127" s="80"/>
      <c r="D127" s="80"/>
      <c r="E127" s="80"/>
      <c r="F127" s="80"/>
      <c r="G127" s="80"/>
      <c r="H127" s="80"/>
      <c r="I127" s="164"/>
      <c r="J127" s="106"/>
      <c r="K127" s="163"/>
      <c r="L127" s="163"/>
      <c r="M127" s="79"/>
      <c r="N127" s="79"/>
      <c r="O127" s="79"/>
      <c r="P127" s="160"/>
      <c r="Q127" s="78"/>
    </row>
    <row r="128" spans="1:19" x14ac:dyDescent="0.25">
      <c r="A128" s="98"/>
      <c r="B128" s="82"/>
      <c r="C128" s="82"/>
      <c r="D128" s="82"/>
      <c r="E128" s="84"/>
      <c r="F128" s="84"/>
      <c r="G128" s="84"/>
      <c r="H128" s="80"/>
      <c r="I128" s="157"/>
      <c r="J128" s="82"/>
      <c r="K128" s="157"/>
      <c r="L128" s="157"/>
      <c r="M128" s="82"/>
      <c r="N128" s="82"/>
      <c r="O128" s="82"/>
      <c r="P128" s="160"/>
      <c r="Q128" s="78"/>
    </row>
    <row r="129" spans="1:17" x14ac:dyDescent="0.25">
      <c r="A129" s="98"/>
      <c r="B129" s="79"/>
      <c r="C129" s="79"/>
      <c r="D129" s="79"/>
      <c r="E129" s="95"/>
      <c r="F129" s="95"/>
      <c r="G129" s="84"/>
      <c r="H129" s="80"/>
      <c r="I129" s="157"/>
      <c r="J129" s="82"/>
      <c r="K129" s="157"/>
      <c r="L129" s="157"/>
      <c r="M129" s="82"/>
      <c r="N129" s="82"/>
      <c r="O129" s="82"/>
      <c r="P129" s="157"/>
      <c r="Q129" s="78"/>
    </row>
    <row r="130" spans="1:17" x14ac:dyDescent="0.25">
      <c r="A130" s="99"/>
      <c r="B130" s="75"/>
      <c r="C130" s="75"/>
      <c r="D130" s="75"/>
      <c r="E130" s="75"/>
      <c r="F130" s="75"/>
      <c r="G130" s="74"/>
      <c r="H130" s="75"/>
      <c r="I130" s="161"/>
      <c r="J130" s="76"/>
      <c r="K130" s="120"/>
      <c r="L130" s="120"/>
      <c r="M130" s="76"/>
      <c r="N130" s="76"/>
      <c r="O130" s="76"/>
      <c r="P130" s="118"/>
      <c r="Q130" s="78"/>
    </row>
    <row r="131" spans="1:17" x14ac:dyDescent="0.25">
      <c r="A131" s="99"/>
      <c r="B131" s="76"/>
      <c r="C131" s="75"/>
      <c r="D131" s="75"/>
      <c r="E131" s="75"/>
      <c r="F131" s="75"/>
      <c r="G131" s="74"/>
      <c r="H131" s="75"/>
      <c r="I131" s="162"/>
      <c r="J131" s="76"/>
      <c r="K131" s="118"/>
      <c r="L131" s="118"/>
      <c r="M131" s="75"/>
      <c r="N131" s="75"/>
      <c r="O131" s="75"/>
      <c r="P131" s="119"/>
      <c r="Q131" s="78"/>
    </row>
    <row r="132" spans="1:17" x14ac:dyDescent="0.25">
      <c r="A132" s="99"/>
      <c r="B132" s="75"/>
      <c r="C132" s="75"/>
      <c r="D132" s="75"/>
      <c r="E132" s="74"/>
      <c r="F132" s="74"/>
      <c r="G132" s="74"/>
      <c r="H132" s="75"/>
      <c r="I132" s="166"/>
      <c r="J132" s="101"/>
      <c r="K132" s="103"/>
      <c r="L132" s="103"/>
      <c r="M132" s="35"/>
      <c r="N132" s="35"/>
      <c r="O132" s="35"/>
      <c r="P132" s="103"/>
      <c r="Q132" s="78"/>
    </row>
    <row r="133" spans="1:17" x14ac:dyDescent="0.25">
      <c r="A133" s="99"/>
      <c r="B133" s="75"/>
      <c r="C133" s="75"/>
      <c r="D133" s="75"/>
      <c r="E133" s="74"/>
      <c r="F133" s="75"/>
      <c r="G133" s="74"/>
      <c r="H133" s="75"/>
      <c r="I133" s="161"/>
      <c r="J133" s="75"/>
      <c r="K133" s="118"/>
      <c r="L133" s="118"/>
      <c r="M133" s="75"/>
      <c r="N133" s="75"/>
      <c r="O133" s="75"/>
      <c r="P133" s="118"/>
      <c r="Q133" s="78"/>
    </row>
    <row r="134" spans="1:17" x14ac:dyDescent="0.25">
      <c r="A134" s="99"/>
      <c r="B134" s="35"/>
      <c r="C134" s="76"/>
      <c r="D134" s="77"/>
      <c r="E134" s="77"/>
      <c r="F134" s="77"/>
      <c r="G134" s="75"/>
      <c r="H134" s="75"/>
      <c r="I134" s="162"/>
      <c r="J134" s="76"/>
      <c r="K134" s="120"/>
      <c r="L134" s="120"/>
      <c r="M134" s="76"/>
      <c r="N134" s="76"/>
      <c r="O134" s="76"/>
      <c r="P134" s="103"/>
      <c r="Q134" s="78"/>
    </row>
    <row r="135" spans="1:17" x14ac:dyDescent="0.25">
      <c r="A135" s="99"/>
      <c r="B135" s="75"/>
      <c r="C135" s="75"/>
      <c r="D135" s="75"/>
      <c r="E135" s="75"/>
      <c r="F135" s="75"/>
      <c r="G135" s="75"/>
      <c r="H135" s="75"/>
      <c r="I135" s="162"/>
      <c r="J135" s="76"/>
      <c r="K135" s="120"/>
      <c r="L135" s="120"/>
      <c r="M135" s="76"/>
      <c r="N135" s="76"/>
      <c r="O135" s="76"/>
      <c r="P135" s="118"/>
      <c r="Q135" s="78"/>
    </row>
    <row r="136" spans="1:17" x14ac:dyDescent="0.25">
      <c r="A136" s="99"/>
      <c r="B136" s="76"/>
      <c r="C136" s="77"/>
      <c r="D136" s="77"/>
      <c r="E136" s="75"/>
      <c r="F136" s="75"/>
      <c r="G136" s="74"/>
      <c r="H136" s="75"/>
      <c r="I136" s="166"/>
      <c r="J136" s="101"/>
      <c r="K136" s="103"/>
      <c r="L136" s="103"/>
      <c r="M136" s="35"/>
      <c r="N136" s="35"/>
      <c r="O136" s="35"/>
      <c r="P136" s="118"/>
      <c r="Q136" s="78"/>
    </row>
    <row r="137" spans="1:17" x14ac:dyDescent="0.25">
      <c r="A137" s="99"/>
      <c r="B137" s="76"/>
      <c r="C137" s="75"/>
      <c r="D137" s="75"/>
      <c r="E137" s="75"/>
      <c r="F137" s="75"/>
      <c r="G137" s="75"/>
      <c r="H137" s="75"/>
      <c r="I137" s="166"/>
      <c r="J137" s="101"/>
      <c r="K137" s="103"/>
      <c r="L137" s="103"/>
      <c r="M137" s="35"/>
      <c r="N137" s="35"/>
      <c r="O137" s="35"/>
      <c r="P137" s="118"/>
      <c r="Q137" s="78"/>
    </row>
    <row r="138" spans="1:17" x14ac:dyDescent="0.25">
      <c r="A138" s="99"/>
      <c r="B138" s="76"/>
      <c r="C138" s="68"/>
      <c r="D138" s="69"/>
      <c r="E138" s="67"/>
      <c r="F138" s="67"/>
      <c r="G138" s="67"/>
      <c r="H138" s="67"/>
      <c r="I138" s="162"/>
      <c r="J138" s="76"/>
      <c r="K138" s="120"/>
      <c r="L138" s="120"/>
      <c r="M138" s="76"/>
      <c r="N138" s="76"/>
      <c r="O138" s="76"/>
      <c r="P138" s="103"/>
      <c r="Q138" s="78"/>
    </row>
    <row r="139" spans="1:17" x14ac:dyDescent="0.25">
      <c r="A139" s="99"/>
      <c r="B139" s="35"/>
      <c r="C139" s="35"/>
      <c r="D139" s="35"/>
      <c r="E139" s="104"/>
      <c r="F139" s="104"/>
      <c r="G139" s="74"/>
      <c r="H139" s="75"/>
      <c r="I139" s="162"/>
      <c r="J139" s="76"/>
      <c r="K139" s="120"/>
      <c r="L139" s="120"/>
      <c r="M139" s="76"/>
      <c r="N139" s="76"/>
      <c r="O139" s="76"/>
      <c r="P139" s="120"/>
      <c r="Q139" s="78"/>
    </row>
    <row r="140" spans="1:17" x14ac:dyDescent="0.25">
      <c r="A140" s="99"/>
      <c r="B140" s="35"/>
      <c r="C140" s="35"/>
      <c r="D140" s="35"/>
      <c r="E140" s="104"/>
      <c r="F140" s="104"/>
      <c r="G140" s="74"/>
      <c r="H140" s="75"/>
      <c r="I140" s="162"/>
      <c r="J140" s="76"/>
      <c r="K140" s="120"/>
      <c r="L140" s="120"/>
      <c r="M140" s="76"/>
      <c r="N140" s="76"/>
      <c r="O140" s="76"/>
      <c r="P140" s="120"/>
      <c r="Q140" s="78"/>
    </row>
    <row r="141" spans="1:17" x14ac:dyDescent="0.25">
      <c r="A141" s="99"/>
      <c r="B141" s="35"/>
      <c r="C141" s="35"/>
      <c r="D141" s="35"/>
      <c r="E141" s="104"/>
      <c r="F141" s="104"/>
      <c r="G141" s="74"/>
      <c r="H141" s="75"/>
      <c r="I141" s="162"/>
      <c r="J141" s="76"/>
      <c r="K141" s="120"/>
      <c r="L141" s="120"/>
      <c r="M141" s="76"/>
      <c r="N141" s="76"/>
      <c r="O141" s="76"/>
      <c r="P141" s="120"/>
      <c r="Q141" s="78"/>
    </row>
    <row r="142" spans="1:17" x14ac:dyDescent="0.25">
      <c r="A142" s="99"/>
      <c r="B142" s="73"/>
      <c r="C142" s="73"/>
      <c r="D142" s="73"/>
      <c r="E142" s="99"/>
      <c r="F142" s="99"/>
      <c r="G142" s="100"/>
      <c r="H142" s="99"/>
      <c r="I142" s="166"/>
      <c r="J142" s="101"/>
      <c r="K142" s="103"/>
      <c r="L142" s="103"/>
      <c r="M142" s="35"/>
      <c r="N142" s="35"/>
      <c r="O142" s="35"/>
      <c r="P142" s="103"/>
      <c r="Q142" s="78"/>
    </row>
    <row r="143" spans="1:17" x14ac:dyDescent="0.25">
      <c r="A143" s="99"/>
      <c r="B143" s="75"/>
      <c r="C143" s="75"/>
      <c r="D143" s="75"/>
      <c r="E143" s="74"/>
      <c r="F143" s="74"/>
      <c r="G143" s="74"/>
      <c r="H143" s="75"/>
      <c r="I143" s="166"/>
      <c r="J143" s="101"/>
      <c r="K143" s="103"/>
      <c r="L143" s="103"/>
      <c r="M143" s="35"/>
      <c r="N143" s="35"/>
      <c r="O143" s="35"/>
      <c r="P143" s="103"/>
      <c r="Q143" s="78"/>
    </row>
    <row r="144" spans="1:17" x14ac:dyDescent="0.25">
      <c r="A144" s="99"/>
      <c r="B144" s="75"/>
      <c r="C144" s="75"/>
      <c r="D144" s="75"/>
      <c r="E144" s="74"/>
      <c r="F144" s="74"/>
      <c r="G144" s="74"/>
      <c r="H144" s="75"/>
      <c r="I144" s="166"/>
      <c r="J144" s="101"/>
      <c r="K144" s="103"/>
      <c r="L144" s="103"/>
      <c r="M144" s="35"/>
      <c r="N144" s="35"/>
      <c r="O144" s="35"/>
      <c r="P144" s="103"/>
      <c r="Q144" s="78"/>
    </row>
    <row r="145" spans="1:17" x14ac:dyDescent="0.25">
      <c r="A145" s="99"/>
      <c r="B145" s="75"/>
      <c r="C145" s="75"/>
      <c r="D145" s="75"/>
      <c r="E145" s="74"/>
      <c r="F145" s="75"/>
      <c r="G145" s="74"/>
      <c r="H145" s="75"/>
      <c r="I145" s="166"/>
      <c r="J145" s="101"/>
      <c r="K145" s="103"/>
      <c r="L145" s="103"/>
      <c r="M145" s="35"/>
      <c r="N145" s="35"/>
      <c r="O145" s="35"/>
      <c r="P145" s="118"/>
      <c r="Q145" s="78"/>
    </row>
    <row r="146" spans="1:17" x14ac:dyDescent="0.25">
      <c r="A146" s="99"/>
      <c r="B146" s="75"/>
      <c r="C146" s="75"/>
      <c r="D146" s="75"/>
      <c r="E146" s="74"/>
      <c r="F146" s="75"/>
      <c r="G146" s="74"/>
      <c r="H146" s="75"/>
      <c r="I146" s="166"/>
      <c r="J146" s="101"/>
      <c r="K146" s="103"/>
      <c r="L146" s="103"/>
      <c r="M146" s="35"/>
      <c r="N146" s="35"/>
      <c r="O146" s="35"/>
      <c r="P146" s="118"/>
      <c r="Q146" s="78"/>
    </row>
    <row r="147" spans="1:17" x14ac:dyDescent="0.25">
      <c r="A147" s="99"/>
      <c r="B147" s="75"/>
      <c r="C147" s="75"/>
      <c r="D147" s="75"/>
      <c r="E147" s="74"/>
      <c r="F147" s="75"/>
      <c r="G147" s="74"/>
      <c r="H147" s="75"/>
      <c r="I147" s="161"/>
      <c r="J147" s="75"/>
      <c r="K147" s="118"/>
      <c r="L147" s="118"/>
      <c r="M147" s="75"/>
      <c r="N147" s="75"/>
      <c r="O147" s="75"/>
      <c r="P147" s="118"/>
      <c r="Q147" s="78"/>
    </row>
    <row r="148" spans="1:17" x14ac:dyDescent="0.25">
      <c r="A148" s="99"/>
      <c r="B148" s="35"/>
      <c r="C148" s="76"/>
      <c r="D148" s="77"/>
      <c r="E148" s="77"/>
      <c r="F148" s="77"/>
      <c r="G148" s="75"/>
      <c r="H148" s="75"/>
      <c r="I148" s="162"/>
      <c r="J148" s="76"/>
      <c r="K148" s="120"/>
      <c r="L148" s="120"/>
      <c r="M148" s="76"/>
      <c r="N148" s="76"/>
      <c r="O148" s="76"/>
      <c r="P148" s="103"/>
      <c r="Q148" s="78"/>
    </row>
    <row r="149" spans="1:17" x14ac:dyDescent="0.25">
      <c r="A149" s="99"/>
      <c r="B149" s="35"/>
      <c r="C149" s="76"/>
      <c r="D149" s="76"/>
      <c r="E149" s="77"/>
      <c r="F149" s="77"/>
      <c r="G149" s="75"/>
      <c r="H149" s="75"/>
      <c r="I149" s="162"/>
      <c r="J149" s="76"/>
      <c r="K149" s="120"/>
      <c r="L149" s="120"/>
      <c r="M149" s="76"/>
      <c r="N149" s="76"/>
      <c r="O149" s="76"/>
      <c r="P149" s="103"/>
      <c r="Q149" s="78"/>
    </row>
    <row r="150" spans="1:17" x14ac:dyDescent="0.25">
      <c r="A150" s="99"/>
      <c r="B150" s="75"/>
      <c r="C150" s="75"/>
      <c r="D150" s="75"/>
      <c r="E150" s="75"/>
      <c r="F150" s="75"/>
      <c r="G150" s="75"/>
      <c r="H150" s="75"/>
      <c r="I150" s="162"/>
      <c r="J150" s="76"/>
      <c r="K150" s="120"/>
      <c r="L150" s="120"/>
      <c r="M150" s="76"/>
      <c r="N150" s="76"/>
      <c r="O150" s="76"/>
      <c r="P150" s="118"/>
      <c r="Q150" s="78"/>
    </row>
    <row r="151" spans="1:17" x14ac:dyDescent="0.25">
      <c r="A151" s="99"/>
      <c r="B151" s="75"/>
      <c r="C151" s="75"/>
      <c r="D151" s="75"/>
      <c r="E151" s="75"/>
      <c r="F151" s="75"/>
      <c r="G151" s="75"/>
      <c r="H151" s="75"/>
      <c r="I151" s="162"/>
      <c r="J151" s="76"/>
      <c r="K151" s="120"/>
      <c r="L151" s="120"/>
      <c r="M151" s="76"/>
      <c r="N151" s="76"/>
      <c r="O151" s="76"/>
      <c r="P151" s="118"/>
      <c r="Q151" s="78"/>
    </row>
    <row r="152" spans="1:17" x14ac:dyDescent="0.25">
      <c r="A152" s="99"/>
      <c r="B152" s="75"/>
      <c r="C152" s="75"/>
      <c r="D152" s="75"/>
      <c r="E152" s="75"/>
      <c r="F152" s="75"/>
      <c r="G152" s="75"/>
      <c r="H152" s="75"/>
      <c r="I152" s="162"/>
      <c r="J152" s="76"/>
      <c r="K152" s="120"/>
      <c r="L152" s="120"/>
      <c r="M152" s="76"/>
      <c r="N152" s="76"/>
      <c r="O152" s="76"/>
      <c r="P152" s="118"/>
      <c r="Q152" s="78"/>
    </row>
    <row r="153" spans="1:17" x14ac:dyDescent="0.25">
      <c r="A153" s="99"/>
      <c r="B153" s="75"/>
      <c r="C153" s="75"/>
      <c r="D153" s="75"/>
      <c r="E153" s="74"/>
      <c r="F153" s="74"/>
      <c r="G153" s="74"/>
      <c r="H153" s="75"/>
      <c r="I153" s="162"/>
      <c r="J153" s="76"/>
      <c r="K153" s="120"/>
      <c r="L153" s="120"/>
      <c r="M153" s="76"/>
      <c r="N153" s="76"/>
      <c r="O153" s="76"/>
      <c r="P153" s="103"/>
      <c r="Q153" s="78"/>
    </row>
    <row r="154" spans="1:17" x14ac:dyDescent="0.25">
      <c r="A154" s="99"/>
      <c r="B154" s="35"/>
      <c r="C154" s="35"/>
      <c r="D154" s="35"/>
      <c r="E154" s="104"/>
      <c r="F154" s="104"/>
      <c r="G154" s="74"/>
      <c r="H154" s="75"/>
      <c r="I154" s="162"/>
      <c r="J154" s="76"/>
      <c r="K154" s="120"/>
      <c r="L154" s="120"/>
      <c r="M154" s="76"/>
      <c r="N154" s="76"/>
      <c r="O154" s="76"/>
      <c r="P154" s="120"/>
      <c r="Q154" s="78"/>
    </row>
    <row r="155" spans="1:17" x14ac:dyDescent="0.25">
      <c r="A155" s="99"/>
      <c r="B155" s="35"/>
      <c r="C155" s="35"/>
      <c r="D155" s="35"/>
      <c r="E155" s="104"/>
      <c r="F155" s="104"/>
      <c r="G155" s="74"/>
      <c r="H155" s="75"/>
      <c r="I155" s="162"/>
      <c r="J155" s="76"/>
      <c r="K155" s="120"/>
      <c r="L155" s="120"/>
      <c r="M155" s="76"/>
      <c r="N155" s="76"/>
      <c r="O155" s="76"/>
      <c r="P155" s="120"/>
      <c r="Q155" s="78"/>
    </row>
    <row r="156" spans="1:17" x14ac:dyDescent="0.25">
      <c r="A156" s="99"/>
      <c r="B156" s="35"/>
      <c r="C156" s="35"/>
      <c r="D156" s="35"/>
      <c r="E156" s="104"/>
      <c r="F156" s="104"/>
      <c r="G156" s="74"/>
      <c r="H156" s="75"/>
      <c r="I156" s="162"/>
      <c r="J156" s="76"/>
      <c r="K156" s="120"/>
      <c r="L156" s="120"/>
      <c r="M156" s="76"/>
      <c r="N156" s="76"/>
      <c r="O156" s="76"/>
      <c r="P156" s="120"/>
      <c r="Q156" s="78"/>
    </row>
    <row r="157" spans="1:17" x14ac:dyDescent="0.25">
      <c r="A157" s="99"/>
      <c r="B157" s="35"/>
      <c r="C157" s="35"/>
      <c r="D157" s="35"/>
      <c r="E157" s="104"/>
      <c r="F157" s="104"/>
      <c r="G157" s="74"/>
      <c r="H157" s="75"/>
      <c r="I157" s="162"/>
      <c r="J157" s="76"/>
      <c r="K157" s="120"/>
      <c r="L157" s="120"/>
      <c r="M157" s="76"/>
      <c r="N157" s="76"/>
      <c r="O157" s="76"/>
      <c r="P157" s="120"/>
      <c r="Q157" s="78"/>
    </row>
    <row r="158" spans="1:17" x14ac:dyDescent="0.25">
      <c r="A158" s="99"/>
      <c r="B158" s="73"/>
      <c r="C158" s="73"/>
      <c r="D158" s="73"/>
      <c r="E158" s="99"/>
      <c r="F158" s="99"/>
      <c r="G158" s="100"/>
      <c r="H158" s="99"/>
      <c r="I158" s="166"/>
      <c r="J158" s="101"/>
      <c r="K158" s="103"/>
      <c r="L158" s="103"/>
      <c r="M158" s="35"/>
      <c r="N158" s="35"/>
      <c r="O158" s="35"/>
      <c r="P158" s="103"/>
      <c r="Q158" s="78"/>
    </row>
    <row r="159" spans="1:17" x14ac:dyDescent="0.25">
      <c r="A159" s="99"/>
      <c r="B159" s="73"/>
      <c r="C159" s="73"/>
      <c r="D159" s="73"/>
      <c r="E159" s="99"/>
      <c r="F159" s="99"/>
      <c r="G159" s="100"/>
      <c r="H159" s="99"/>
      <c r="I159" s="166"/>
      <c r="J159" s="101"/>
      <c r="K159" s="103"/>
      <c r="L159" s="103"/>
      <c r="M159" s="35"/>
      <c r="N159" s="35"/>
      <c r="O159" s="35"/>
      <c r="P159" s="103"/>
      <c r="Q159" s="78"/>
    </row>
    <row r="160" spans="1:17" x14ac:dyDescent="0.25">
      <c r="A160" s="99"/>
      <c r="B160" s="77"/>
      <c r="C160" s="77"/>
      <c r="D160" s="77"/>
      <c r="E160" s="74"/>
      <c r="F160" s="74"/>
      <c r="G160" s="74"/>
      <c r="H160" s="75"/>
      <c r="I160" s="166"/>
      <c r="J160" s="101"/>
      <c r="K160" s="103"/>
      <c r="L160" s="103"/>
      <c r="M160" s="35"/>
      <c r="N160" s="35"/>
      <c r="O160" s="35"/>
      <c r="P160" s="103"/>
      <c r="Q160" s="78"/>
    </row>
    <row r="161" spans="1:17" x14ac:dyDescent="0.25">
      <c r="A161" s="99"/>
      <c r="B161" s="75"/>
      <c r="C161" s="75"/>
      <c r="D161" s="75"/>
      <c r="E161" s="75"/>
      <c r="F161" s="75"/>
      <c r="G161" s="75"/>
      <c r="H161" s="75"/>
      <c r="I161" s="162"/>
      <c r="J161" s="76"/>
      <c r="K161" s="120"/>
      <c r="L161" s="120"/>
      <c r="M161" s="76"/>
      <c r="N161" s="76"/>
      <c r="O161" s="76"/>
      <c r="P161" s="118"/>
      <c r="Q161" s="78"/>
    </row>
    <row r="162" spans="1:17" x14ac:dyDescent="0.25">
      <c r="A162" s="99"/>
      <c r="B162" s="75"/>
      <c r="C162" s="75"/>
      <c r="D162" s="75"/>
      <c r="E162" s="75"/>
      <c r="F162" s="75"/>
      <c r="G162" s="75"/>
      <c r="H162" s="75"/>
      <c r="I162" s="162"/>
      <c r="J162" s="76"/>
      <c r="K162" s="120"/>
      <c r="L162" s="120"/>
      <c r="M162" s="76"/>
      <c r="N162" s="76"/>
      <c r="O162" s="76"/>
      <c r="P162" s="118"/>
      <c r="Q162" s="78"/>
    </row>
    <row r="163" spans="1:17" x14ac:dyDescent="0.25">
      <c r="A163" s="99"/>
      <c r="B163" s="35"/>
      <c r="C163" s="35"/>
      <c r="D163" s="35"/>
      <c r="E163" s="104"/>
      <c r="F163" s="104"/>
      <c r="G163" s="74"/>
      <c r="H163" s="75"/>
      <c r="I163" s="162"/>
      <c r="J163" s="76"/>
      <c r="K163" s="120"/>
      <c r="L163" s="120"/>
      <c r="M163" s="76"/>
      <c r="N163" s="76"/>
      <c r="O163" s="76"/>
      <c r="P163" s="120"/>
      <c r="Q163" s="78"/>
    </row>
    <row r="164" spans="1:17" x14ac:dyDescent="0.25">
      <c r="A164" s="99"/>
      <c r="B164" s="35"/>
      <c r="C164" s="35"/>
      <c r="D164" s="35"/>
      <c r="E164" s="104"/>
      <c r="F164" s="104"/>
      <c r="G164" s="74"/>
      <c r="H164" s="75"/>
      <c r="I164" s="162"/>
      <c r="J164" s="76"/>
      <c r="K164" s="120"/>
      <c r="L164" s="120"/>
      <c r="M164" s="76"/>
      <c r="N164" s="76"/>
      <c r="O164" s="76"/>
      <c r="P164" s="120"/>
      <c r="Q164" s="78"/>
    </row>
    <row r="165" spans="1:17" x14ac:dyDescent="0.25">
      <c r="A165" s="99"/>
      <c r="B165" s="35"/>
      <c r="C165" s="35"/>
      <c r="D165" s="35"/>
      <c r="E165" s="104"/>
      <c r="F165" s="104"/>
      <c r="G165" s="74"/>
      <c r="H165" s="75"/>
      <c r="I165" s="162"/>
      <c r="J165" s="76"/>
      <c r="K165" s="120"/>
      <c r="L165" s="120"/>
      <c r="M165" s="76"/>
      <c r="N165" s="76"/>
      <c r="O165" s="76"/>
      <c r="P165" s="120"/>
      <c r="Q165" s="78"/>
    </row>
    <row r="166" spans="1:17" x14ac:dyDescent="0.25">
      <c r="A166" s="99"/>
      <c r="B166" s="73"/>
      <c r="C166" s="73"/>
      <c r="D166" s="73"/>
      <c r="E166" s="99"/>
      <c r="F166" s="99"/>
      <c r="G166" s="100"/>
      <c r="H166" s="99"/>
      <c r="I166" s="166"/>
      <c r="J166" s="101"/>
      <c r="K166" s="103"/>
      <c r="L166" s="103"/>
      <c r="M166" s="35"/>
      <c r="N166" s="35"/>
      <c r="O166" s="35"/>
      <c r="P166" s="103"/>
      <c r="Q166" s="78"/>
    </row>
    <row r="167" spans="1:17" x14ac:dyDescent="0.25">
      <c r="A167" s="99"/>
      <c r="B167" s="73"/>
      <c r="C167" s="73"/>
      <c r="D167" s="73"/>
      <c r="E167" s="99"/>
      <c r="F167" s="99"/>
      <c r="G167" s="100"/>
      <c r="H167" s="99"/>
      <c r="I167" s="166"/>
      <c r="J167" s="101"/>
      <c r="K167" s="103"/>
      <c r="L167" s="103"/>
      <c r="M167" s="35"/>
      <c r="N167" s="35"/>
      <c r="O167" s="35"/>
      <c r="P167" s="103"/>
      <c r="Q167" s="78"/>
    </row>
    <row r="168" spans="1:17" x14ac:dyDescent="0.25">
      <c r="A168" s="99"/>
      <c r="B168" s="75"/>
      <c r="C168" s="75"/>
      <c r="D168" s="75"/>
      <c r="E168" s="75"/>
      <c r="F168" s="75"/>
      <c r="G168" s="74"/>
      <c r="H168" s="75"/>
      <c r="I168" s="161"/>
      <c r="J168" s="76"/>
      <c r="K168" s="120"/>
      <c r="L168" s="120"/>
      <c r="M168" s="76"/>
      <c r="N168" s="76"/>
      <c r="O168" s="76"/>
      <c r="P168" s="118"/>
      <c r="Q168" s="78"/>
    </row>
    <row r="169" spans="1:17" x14ac:dyDescent="0.25">
      <c r="A169" s="99"/>
      <c r="B169" s="76"/>
      <c r="C169" s="75"/>
      <c r="D169" s="75"/>
      <c r="E169" s="75"/>
      <c r="F169" s="75"/>
      <c r="G169" s="74"/>
      <c r="H169" s="75"/>
      <c r="I169" s="162"/>
      <c r="J169" s="76"/>
      <c r="K169" s="118"/>
      <c r="L169" s="118"/>
      <c r="M169" s="75"/>
      <c r="N169" s="75"/>
      <c r="O169" s="75"/>
      <c r="P169" s="119"/>
      <c r="Q169" s="78"/>
    </row>
    <row r="170" spans="1:17" x14ac:dyDescent="0.25">
      <c r="A170" s="99"/>
      <c r="B170" s="76"/>
      <c r="C170" s="76"/>
      <c r="D170" s="76"/>
      <c r="E170" s="75"/>
      <c r="F170" s="75"/>
      <c r="G170" s="74"/>
      <c r="H170" s="75"/>
      <c r="I170" s="162"/>
      <c r="J170" s="76"/>
      <c r="K170" s="118"/>
      <c r="L170" s="118"/>
      <c r="M170" s="75"/>
      <c r="N170" s="75"/>
      <c r="O170" s="75"/>
      <c r="P170" s="119"/>
      <c r="Q170" s="78"/>
    </row>
    <row r="171" spans="1:17" x14ac:dyDescent="0.25">
      <c r="A171" s="99"/>
      <c r="B171" s="74"/>
      <c r="C171" s="76"/>
      <c r="D171" s="74"/>
      <c r="E171" s="75"/>
      <c r="F171" s="75"/>
      <c r="G171" s="75"/>
      <c r="H171" s="76"/>
      <c r="I171" s="166"/>
      <c r="J171" s="101"/>
      <c r="K171" s="103"/>
      <c r="L171" s="103"/>
      <c r="M171" s="35"/>
      <c r="N171" s="35"/>
      <c r="O171" s="35"/>
      <c r="P171" s="103"/>
      <c r="Q171" s="78"/>
    </row>
    <row r="172" spans="1:17" x14ac:dyDescent="0.25">
      <c r="A172" s="99"/>
      <c r="B172" s="74"/>
      <c r="C172" s="76"/>
      <c r="D172" s="74"/>
      <c r="E172" s="75"/>
      <c r="F172" s="75"/>
      <c r="G172" s="75"/>
      <c r="H172" s="76"/>
      <c r="I172" s="166"/>
      <c r="J172" s="101"/>
      <c r="K172" s="103"/>
      <c r="L172" s="103"/>
      <c r="M172" s="35"/>
      <c r="N172" s="35"/>
      <c r="O172" s="35"/>
      <c r="P172" s="103"/>
      <c r="Q172" s="78"/>
    </row>
    <row r="173" spans="1:17" x14ac:dyDescent="0.25">
      <c r="A173" s="99"/>
      <c r="B173" s="75"/>
      <c r="C173" s="75"/>
      <c r="D173" s="75"/>
      <c r="E173" s="74"/>
      <c r="F173" s="74"/>
      <c r="G173" s="74"/>
      <c r="H173" s="75"/>
      <c r="I173" s="166"/>
      <c r="J173" s="101"/>
      <c r="K173" s="103"/>
      <c r="L173" s="103"/>
      <c r="M173" s="35"/>
      <c r="N173" s="35"/>
      <c r="O173" s="35"/>
      <c r="P173" s="103"/>
      <c r="Q173" s="78"/>
    </row>
    <row r="174" spans="1:17" x14ac:dyDescent="0.25">
      <c r="A174" s="99"/>
      <c r="B174" s="75"/>
      <c r="C174" s="75"/>
      <c r="D174" s="75"/>
      <c r="E174" s="74"/>
      <c r="F174" s="74"/>
      <c r="G174" s="74"/>
      <c r="H174" s="75"/>
      <c r="I174" s="166"/>
      <c r="J174" s="101"/>
      <c r="K174" s="103"/>
      <c r="L174" s="103"/>
      <c r="M174" s="35"/>
      <c r="N174" s="35"/>
      <c r="O174" s="35"/>
      <c r="P174" s="103"/>
      <c r="Q174" s="78"/>
    </row>
    <row r="175" spans="1:17" x14ac:dyDescent="0.25">
      <c r="A175" s="99"/>
      <c r="B175" s="75"/>
      <c r="C175" s="75"/>
      <c r="D175" s="75"/>
      <c r="E175" s="74"/>
      <c r="F175" s="74"/>
      <c r="G175" s="74"/>
      <c r="H175" s="75"/>
      <c r="I175" s="166"/>
      <c r="J175" s="101"/>
      <c r="K175" s="103"/>
      <c r="L175" s="103"/>
      <c r="M175" s="35"/>
      <c r="N175" s="35"/>
      <c r="O175" s="35"/>
      <c r="P175" s="103"/>
      <c r="Q175" s="78"/>
    </row>
    <row r="176" spans="1:17" x14ac:dyDescent="0.25">
      <c r="A176" s="99"/>
      <c r="B176" s="35"/>
      <c r="C176" s="76"/>
      <c r="D176" s="76"/>
      <c r="E176" s="77"/>
      <c r="F176" s="77"/>
      <c r="G176" s="75"/>
      <c r="H176" s="75"/>
      <c r="I176" s="162"/>
      <c r="J176" s="76"/>
      <c r="K176" s="120"/>
      <c r="L176" s="120"/>
      <c r="M176" s="76"/>
      <c r="N176" s="76"/>
      <c r="O176" s="76"/>
      <c r="P176" s="103"/>
      <c r="Q176" s="78"/>
    </row>
    <row r="177" spans="1:17" x14ac:dyDescent="0.25">
      <c r="A177" s="99"/>
      <c r="B177" s="76"/>
      <c r="C177" s="75"/>
      <c r="D177" s="75"/>
      <c r="E177" s="75"/>
      <c r="F177" s="75"/>
      <c r="G177" s="74"/>
      <c r="H177" s="75"/>
      <c r="I177" s="166"/>
      <c r="J177" s="101"/>
      <c r="K177" s="103"/>
      <c r="L177" s="103"/>
      <c r="M177" s="35"/>
      <c r="N177" s="35"/>
      <c r="O177" s="35"/>
      <c r="P177" s="119"/>
      <c r="Q177" s="78"/>
    </row>
    <row r="178" spans="1:17" x14ac:dyDescent="0.25">
      <c r="A178" s="99"/>
      <c r="B178" s="76"/>
      <c r="C178" s="76"/>
      <c r="D178" s="76"/>
      <c r="E178" s="75"/>
      <c r="F178" s="75"/>
      <c r="G178" s="74"/>
      <c r="H178" s="75"/>
      <c r="I178" s="166"/>
      <c r="J178" s="101"/>
      <c r="K178" s="103"/>
      <c r="L178" s="103"/>
      <c r="M178" s="35"/>
      <c r="N178" s="35"/>
      <c r="O178" s="35"/>
      <c r="P178" s="119"/>
      <c r="Q178" s="78"/>
    </row>
    <row r="179" spans="1:17" x14ac:dyDescent="0.25">
      <c r="A179" s="99"/>
      <c r="B179" s="76"/>
      <c r="C179" s="75"/>
      <c r="D179" s="75"/>
      <c r="E179" s="75"/>
      <c r="F179" s="75"/>
      <c r="G179" s="75"/>
      <c r="H179" s="75"/>
      <c r="I179" s="166"/>
      <c r="J179" s="101"/>
      <c r="K179" s="103"/>
      <c r="L179" s="103"/>
      <c r="M179" s="35"/>
      <c r="N179" s="35"/>
      <c r="O179" s="35"/>
      <c r="P179" s="118"/>
      <c r="Q179" s="78"/>
    </row>
    <row r="180" spans="1:17" x14ac:dyDescent="0.25">
      <c r="A180" s="99"/>
      <c r="B180" s="76"/>
      <c r="C180" s="75"/>
      <c r="D180" s="75"/>
      <c r="E180" s="75"/>
      <c r="F180" s="75"/>
      <c r="G180" s="75"/>
      <c r="H180" s="75"/>
      <c r="I180" s="166"/>
      <c r="J180" s="101"/>
      <c r="K180" s="103"/>
      <c r="L180" s="103"/>
      <c r="M180" s="35"/>
      <c r="N180" s="35"/>
      <c r="O180" s="35"/>
      <c r="P180" s="118"/>
      <c r="Q180" s="78"/>
    </row>
    <row r="181" spans="1:17" x14ac:dyDescent="0.25">
      <c r="A181" s="99"/>
      <c r="B181" s="76"/>
      <c r="C181" s="76"/>
      <c r="D181" s="76"/>
      <c r="E181" s="74"/>
      <c r="F181" s="74"/>
      <c r="G181" s="74"/>
      <c r="H181" s="75"/>
      <c r="I181" s="162"/>
      <c r="J181" s="76"/>
      <c r="K181" s="120"/>
      <c r="L181" s="120"/>
      <c r="M181" s="76"/>
      <c r="N181" s="76"/>
      <c r="O181" s="76"/>
      <c r="P181" s="118"/>
      <c r="Q181" s="78"/>
    </row>
    <row r="182" spans="1:17" x14ac:dyDescent="0.25">
      <c r="A182" s="99"/>
      <c r="B182" s="35"/>
      <c r="C182" s="35"/>
      <c r="D182" s="35"/>
      <c r="E182" s="104"/>
      <c r="F182" s="104"/>
      <c r="G182" s="74"/>
      <c r="H182" s="75"/>
      <c r="I182" s="162"/>
      <c r="J182" s="76"/>
      <c r="K182" s="120"/>
      <c r="L182" s="120"/>
      <c r="M182" s="76"/>
      <c r="N182" s="76"/>
      <c r="O182" s="76"/>
      <c r="P182" s="123"/>
      <c r="Q182" s="78"/>
    </row>
    <row r="183" spans="1:17" x14ac:dyDescent="0.25">
      <c r="A183" s="99"/>
      <c r="B183" s="35"/>
      <c r="C183" s="35"/>
      <c r="D183" s="35"/>
      <c r="E183" s="104"/>
      <c r="F183" s="104"/>
      <c r="G183" s="74"/>
      <c r="H183" s="75"/>
      <c r="I183" s="162"/>
      <c r="J183" s="76"/>
      <c r="K183" s="120"/>
      <c r="L183" s="120"/>
      <c r="M183" s="76"/>
      <c r="N183" s="76"/>
      <c r="O183" s="76"/>
      <c r="P183" s="120"/>
      <c r="Q183" s="78"/>
    </row>
    <row r="184" spans="1:17" x14ac:dyDescent="0.25">
      <c r="A184" s="99"/>
      <c r="B184" s="35"/>
      <c r="C184" s="35"/>
      <c r="D184" s="35"/>
      <c r="E184" s="104"/>
      <c r="F184" s="104"/>
      <c r="G184" s="74"/>
      <c r="H184" s="75"/>
      <c r="I184" s="162"/>
      <c r="J184" s="76"/>
      <c r="K184" s="120"/>
      <c r="L184" s="120"/>
      <c r="M184" s="76"/>
      <c r="N184" s="76"/>
      <c r="O184" s="76"/>
      <c r="P184" s="120"/>
      <c r="Q184" s="78"/>
    </row>
    <row r="185" spans="1:17" x14ac:dyDescent="0.25">
      <c r="A185" s="99"/>
      <c r="B185" s="35"/>
      <c r="C185" s="35"/>
      <c r="D185" s="35"/>
      <c r="E185" s="104"/>
      <c r="F185" s="104"/>
      <c r="G185" s="74"/>
      <c r="H185" s="75"/>
      <c r="I185" s="162"/>
      <c r="J185" s="76"/>
      <c r="K185" s="120"/>
      <c r="L185" s="120"/>
      <c r="M185" s="76"/>
      <c r="N185" s="76"/>
      <c r="O185" s="76"/>
      <c r="P185" s="124"/>
      <c r="Q185" s="78"/>
    </row>
    <row r="186" spans="1:17" x14ac:dyDescent="0.25">
      <c r="A186" s="99"/>
      <c r="B186" s="73"/>
      <c r="C186" s="73"/>
      <c r="D186" s="73"/>
      <c r="E186" s="99"/>
      <c r="F186" s="99"/>
      <c r="G186" s="100"/>
      <c r="H186" s="99"/>
      <c r="I186" s="166"/>
      <c r="J186" s="101"/>
      <c r="K186" s="103"/>
      <c r="L186" s="103"/>
      <c r="M186" s="35"/>
      <c r="N186" s="35"/>
      <c r="O186" s="35"/>
      <c r="P186" s="103"/>
      <c r="Q186" s="78"/>
    </row>
    <row r="187" spans="1:17" x14ac:dyDescent="0.25">
      <c r="A187" s="99"/>
      <c r="B187" s="73"/>
      <c r="C187" s="73"/>
      <c r="D187" s="73"/>
      <c r="E187" s="99"/>
      <c r="F187" s="99"/>
      <c r="G187" s="100"/>
      <c r="H187" s="99"/>
      <c r="I187" s="166"/>
      <c r="J187" s="101"/>
      <c r="K187" s="103"/>
      <c r="L187" s="103"/>
      <c r="M187" s="35"/>
      <c r="N187" s="35"/>
      <c r="O187" s="35"/>
      <c r="P187" s="103"/>
      <c r="Q187" s="78"/>
    </row>
    <row r="188" spans="1:17" x14ac:dyDescent="0.25">
      <c r="A188" s="99"/>
      <c r="B188" s="73"/>
      <c r="C188" s="73"/>
      <c r="D188" s="73"/>
      <c r="E188" s="99"/>
      <c r="F188" s="99"/>
      <c r="G188" s="100"/>
      <c r="H188" s="99"/>
      <c r="I188" s="166"/>
      <c r="J188" s="101"/>
      <c r="K188" s="103"/>
      <c r="L188" s="103"/>
      <c r="M188" s="35"/>
      <c r="N188" s="35"/>
      <c r="O188" s="35"/>
      <c r="P188" s="103"/>
      <c r="Q188" s="78"/>
    </row>
    <row r="189" spans="1:17" x14ac:dyDescent="0.25">
      <c r="A189" s="99"/>
      <c r="B189" s="77"/>
      <c r="C189" s="77"/>
      <c r="D189" s="77"/>
      <c r="E189" s="74"/>
      <c r="F189" s="74"/>
      <c r="G189" s="74"/>
      <c r="H189" s="75"/>
      <c r="I189" s="166"/>
      <c r="J189" s="101"/>
      <c r="K189" s="103"/>
      <c r="L189" s="103"/>
      <c r="M189" s="35"/>
      <c r="N189" s="35"/>
      <c r="O189" s="35"/>
      <c r="P189" s="103"/>
      <c r="Q189" s="78"/>
    </row>
    <row r="190" spans="1:17" x14ac:dyDescent="0.25">
      <c r="A190" s="99"/>
      <c r="B190" s="35"/>
      <c r="C190" s="76"/>
      <c r="D190" s="76"/>
      <c r="E190" s="77"/>
      <c r="F190" s="77"/>
      <c r="G190" s="75"/>
      <c r="H190" s="75"/>
      <c r="I190" s="162"/>
      <c r="J190" s="76"/>
      <c r="K190" s="120"/>
      <c r="L190" s="120"/>
      <c r="M190" s="76"/>
      <c r="N190" s="76"/>
      <c r="O190" s="76"/>
      <c r="P190" s="103"/>
      <c r="Q190" s="78"/>
    </row>
    <row r="191" spans="1:17" x14ac:dyDescent="0.25">
      <c r="A191" s="99"/>
      <c r="B191" s="35"/>
      <c r="C191" s="76"/>
      <c r="D191" s="76"/>
      <c r="E191" s="77"/>
      <c r="F191" s="77"/>
      <c r="G191" s="75"/>
      <c r="H191" s="75"/>
      <c r="I191" s="162"/>
      <c r="J191" s="76"/>
      <c r="K191" s="120"/>
      <c r="L191" s="120"/>
      <c r="M191" s="76"/>
      <c r="N191" s="76"/>
      <c r="O191" s="76"/>
      <c r="P191" s="103"/>
      <c r="Q191" s="78"/>
    </row>
    <row r="192" spans="1:17" x14ac:dyDescent="0.25">
      <c r="A192" s="99"/>
      <c r="B192" s="76"/>
      <c r="C192" s="75"/>
      <c r="D192" s="75"/>
      <c r="E192" s="75"/>
      <c r="F192" s="75"/>
      <c r="G192" s="75"/>
      <c r="H192" s="75"/>
      <c r="I192" s="166"/>
      <c r="J192" s="101"/>
      <c r="K192" s="103"/>
      <c r="L192" s="103"/>
      <c r="M192" s="35"/>
      <c r="N192" s="35"/>
      <c r="O192" s="35"/>
      <c r="P192" s="118"/>
      <c r="Q192" s="78"/>
    </row>
    <row r="193" spans="1:17" x14ac:dyDescent="0.25">
      <c r="A193" s="99"/>
      <c r="B193" s="102"/>
      <c r="C193" s="102"/>
      <c r="D193" s="102"/>
      <c r="E193" s="99"/>
      <c r="F193" s="99"/>
      <c r="G193" s="100"/>
      <c r="H193" s="99"/>
      <c r="I193" s="166"/>
      <c r="J193" s="101"/>
      <c r="K193" s="103"/>
      <c r="L193" s="103"/>
      <c r="M193" s="35"/>
      <c r="N193" s="35"/>
      <c r="O193" s="35"/>
      <c r="P193" s="103"/>
      <c r="Q193" s="78"/>
    </row>
    <row r="194" spans="1:17" x14ac:dyDescent="0.25">
      <c r="A194" s="99"/>
      <c r="B194" s="76"/>
      <c r="C194" s="75"/>
      <c r="D194" s="75"/>
      <c r="E194" s="75"/>
      <c r="F194" s="75"/>
      <c r="G194" s="74"/>
      <c r="H194" s="75"/>
      <c r="I194" s="162"/>
      <c r="J194" s="76"/>
      <c r="K194" s="118"/>
      <c r="L194" s="118"/>
      <c r="M194" s="75"/>
      <c r="N194" s="75"/>
      <c r="O194" s="75"/>
      <c r="P194" s="119"/>
      <c r="Q194" s="78"/>
    </row>
    <row r="195" spans="1:17" x14ac:dyDescent="0.25">
      <c r="A195" s="99"/>
      <c r="B195" s="76"/>
      <c r="C195" s="76"/>
      <c r="D195" s="76"/>
      <c r="E195" s="75"/>
      <c r="F195" s="75"/>
      <c r="G195" s="75"/>
      <c r="H195" s="76"/>
      <c r="I195" s="166"/>
      <c r="J195" s="101"/>
      <c r="K195" s="103"/>
      <c r="L195" s="103"/>
      <c r="M195" s="35"/>
      <c r="N195" s="35"/>
      <c r="O195" s="35"/>
      <c r="P195" s="103"/>
      <c r="Q195" s="78"/>
    </row>
    <row r="196" spans="1:17" x14ac:dyDescent="0.25">
      <c r="A196" s="99"/>
      <c r="B196" s="75"/>
      <c r="C196" s="75"/>
      <c r="D196" s="75"/>
      <c r="E196" s="74"/>
      <c r="F196" s="74"/>
      <c r="G196" s="74"/>
      <c r="H196" s="75"/>
      <c r="I196" s="166"/>
      <c r="J196" s="101"/>
      <c r="K196" s="103"/>
      <c r="L196" s="103"/>
      <c r="M196" s="35"/>
      <c r="N196" s="35"/>
      <c r="O196" s="35"/>
      <c r="P196" s="103"/>
      <c r="Q196" s="78"/>
    </row>
    <row r="197" spans="1:17" x14ac:dyDescent="0.25">
      <c r="A197" s="99"/>
      <c r="B197" s="75"/>
      <c r="C197" s="75"/>
      <c r="D197" s="75"/>
      <c r="E197" s="74"/>
      <c r="F197" s="75"/>
      <c r="G197" s="74"/>
      <c r="H197" s="75"/>
      <c r="I197" s="166"/>
      <c r="J197" s="101"/>
      <c r="K197" s="103"/>
      <c r="L197" s="103"/>
      <c r="M197" s="35"/>
      <c r="N197" s="35"/>
      <c r="O197" s="35"/>
      <c r="P197" s="118"/>
      <c r="Q197" s="78"/>
    </row>
    <row r="198" spans="1:17" x14ac:dyDescent="0.25">
      <c r="A198" s="99"/>
      <c r="B198" s="76"/>
      <c r="C198" s="75"/>
      <c r="D198" s="75"/>
      <c r="E198" s="75"/>
      <c r="F198" s="75"/>
      <c r="G198" s="74"/>
      <c r="H198" s="75"/>
      <c r="I198" s="166"/>
      <c r="J198" s="101"/>
      <c r="K198" s="103"/>
      <c r="L198" s="103"/>
      <c r="M198" s="35"/>
      <c r="N198" s="35"/>
      <c r="O198" s="35"/>
      <c r="P198" s="119"/>
      <c r="Q198" s="78"/>
    </row>
    <row r="199" spans="1:17" x14ac:dyDescent="0.25">
      <c r="A199" s="99"/>
      <c r="B199" s="76"/>
      <c r="C199" s="75"/>
      <c r="D199" s="75"/>
      <c r="E199" s="75"/>
      <c r="F199" s="75"/>
      <c r="G199" s="75"/>
      <c r="H199" s="75"/>
      <c r="I199" s="166"/>
      <c r="J199" s="101"/>
      <c r="K199" s="103"/>
      <c r="L199" s="103"/>
      <c r="M199" s="35"/>
      <c r="N199" s="35"/>
      <c r="O199" s="35"/>
      <c r="P199" s="118"/>
      <c r="Q199" s="78"/>
    </row>
    <row r="200" spans="1:17" x14ac:dyDescent="0.25">
      <c r="A200" s="99"/>
      <c r="B200" s="76"/>
      <c r="C200" s="75"/>
      <c r="D200" s="75"/>
      <c r="E200" s="75"/>
      <c r="F200" s="75"/>
      <c r="G200" s="75"/>
      <c r="H200" s="75"/>
      <c r="I200" s="166"/>
      <c r="J200" s="101"/>
      <c r="K200" s="103"/>
      <c r="L200" s="103"/>
      <c r="M200" s="35"/>
      <c r="N200" s="35"/>
      <c r="O200" s="35"/>
      <c r="P200" s="118"/>
      <c r="Q200" s="78"/>
    </row>
    <row r="201" spans="1:17" x14ac:dyDescent="0.25">
      <c r="A201" s="99"/>
      <c r="B201" s="76"/>
      <c r="C201" s="75"/>
      <c r="D201" s="75"/>
      <c r="E201" s="75"/>
      <c r="F201" s="75"/>
      <c r="G201" s="74"/>
      <c r="H201" s="75"/>
      <c r="I201" s="162"/>
      <c r="J201" s="76"/>
      <c r="K201" s="120"/>
      <c r="L201" s="120"/>
      <c r="M201" s="76"/>
      <c r="N201" s="76"/>
      <c r="O201" s="76"/>
      <c r="P201" s="118"/>
      <c r="Q201" s="78"/>
    </row>
    <row r="202" spans="1:17" x14ac:dyDescent="0.25">
      <c r="A202" s="99"/>
      <c r="B202" s="35"/>
      <c r="C202" s="35"/>
      <c r="D202" s="35"/>
      <c r="E202" s="104"/>
      <c r="F202" s="104"/>
      <c r="G202" s="74"/>
      <c r="H202" s="75"/>
      <c r="I202" s="162"/>
      <c r="J202" s="76"/>
      <c r="K202" s="120"/>
      <c r="L202" s="120"/>
      <c r="M202" s="76"/>
      <c r="N202" s="76"/>
      <c r="O202" s="76"/>
      <c r="P202" s="120"/>
      <c r="Q202" s="78"/>
    </row>
    <row r="203" spans="1:17" x14ac:dyDescent="0.25">
      <c r="A203" s="99"/>
      <c r="B203" s="35"/>
      <c r="C203" s="35"/>
      <c r="D203" s="35"/>
      <c r="E203" s="104"/>
      <c r="F203" s="104"/>
      <c r="G203" s="74"/>
      <c r="H203" s="75"/>
      <c r="I203" s="162"/>
      <c r="J203" s="76"/>
      <c r="K203" s="120"/>
      <c r="L203" s="120"/>
      <c r="M203" s="76"/>
      <c r="N203" s="76"/>
      <c r="O203" s="76"/>
      <c r="P203" s="120"/>
      <c r="Q203" s="78"/>
    </row>
    <row r="204" spans="1:17" x14ac:dyDescent="0.25">
      <c r="A204" s="99"/>
      <c r="B204" s="76"/>
      <c r="C204" s="76"/>
      <c r="D204" s="76"/>
      <c r="E204" s="75"/>
      <c r="F204" s="75"/>
      <c r="G204" s="75"/>
      <c r="H204" s="76"/>
      <c r="I204" s="166"/>
      <c r="J204" s="101"/>
      <c r="K204" s="103"/>
      <c r="L204" s="103"/>
      <c r="M204" s="35"/>
      <c r="N204" s="35"/>
      <c r="O204" s="35"/>
      <c r="P204" s="103"/>
      <c r="Q204" s="78"/>
    </row>
    <row r="205" spans="1:17" x14ac:dyDescent="0.25">
      <c r="A205" s="99"/>
      <c r="B205" s="75"/>
      <c r="C205" s="75"/>
      <c r="D205" s="75"/>
      <c r="E205" s="74"/>
      <c r="F205" s="74"/>
      <c r="G205" s="74"/>
      <c r="H205" s="75"/>
      <c r="I205" s="166"/>
      <c r="J205" s="101"/>
      <c r="K205" s="103"/>
      <c r="L205" s="103"/>
      <c r="M205" s="35"/>
      <c r="N205" s="35"/>
      <c r="O205" s="35"/>
      <c r="P205" s="103"/>
      <c r="Q205" s="78"/>
    </row>
    <row r="206" spans="1:17" x14ac:dyDescent="0.25">
      <c r="A206" s="99"/>
      <c r="B206" s="77"/>
      <c r="C206" s="77"/>
      <c r="D206" s="77"/>
      <c r="E206" s="74"/>
      <c r="F206" s="74"/>
      <c r="G206" s="74"/>
      <c r="H206" s="75"/>
      <c r="I206" s="166"/>
      <c r="J206" s="101"/>
      <c r="K206" s="103"/>
      <c r="L206" s="103"/>
      <c r="M206" s="35"/>
      <c r="N206" s="35"/>
      <c r="O206" s="35"/>
      <c r="P206" s="103"/>
      <c r="Q206" s="78"/>
    </row>
    <row r="207" spans="1:17" x14ac:dyDescent="0.25">
      <c r="A207" s="99"/>
      <c r="B207" s="76"/>
      <c r="C207" s="75"/>
      <c r="D207" s="75"/>
      <c r="E207" s="75"/>
      <c r="F207" s="75"/>
      <c r="G207" s="75"/>
      <c r="H207" s="75"/>
      <c r="I207" s="162"/>
      <c r="J207" s="76"/>
      <c r="K207" s="120"/>
      <c r="L207" s="120"/>
      <c r="M207" s="76"/>
      <c r="N207" s="76"/>
      <c r="O207" s="76"/>
      <c r="P207" s="118"/>
      <c r="Q207" s="78"/>
    </row>
    <row r="208" spans="1:17" x14ac:dyDescent="0.25">
      <c r="A208" s="99"/>
      <c r="B208" s="76"/>
      <c r="C208" s="75"/>
      <c r="D208" s="75"/>
      <c r="E208" s="75"/>
      <c r="F208" s="75"/>
      <c r="G208" s="75"/>
      <c r="H208" s="75"/>
      <c r="I208" s="162"/>
      <c r="J208" s="76"/>
      <c r="K208" s="120"/>
      <c r="L208" s="120"/>
      <c r="M208" s="76"/>
      <c r="N208" s="76"/>
      <c r="O208" s="76"/>
      <c r="P208" s="118"/>
      <c r="Q208" s="78"/>
    </row>
    <row r="209" spans="1:17" x14ac:dyDescent="0.25">
      <c r="A209" s="99"/>
      <c r="B209" s="76"/>
      <c r="C209" s="75"/>
      <c r="D209" s="75"/>
      <c r="E209" s="75"/>
      <c r="F209" s="75"/>
      <c r="G209" s="75"/>
      <c r="H209" s="75"/>
      <c r="I209" s="162"/>
      <c r="J209" s="76"/>
      <c r="K209" s="120"/>
      <c r="L209" s="120"/>
      <c r="M209" s="76"/>
      <c r="N209" s="76"/>
      <c r="O209" s="76"/>
      <c r="P209" s="118"/>
      <c r="Q209" s="78"/>
    </row>
    <row r="210" spans="1:17" x14ac:dyDescent="0.25">
      <c r="A210" s="99"/>
      <c r="B210" s="35"/>
      <c r="C210" s="35"/>
      <c r="D210" s="35"/>
      <c r="E210" s="104"/>
      <c r="F210" s="104"/>
      <c r="G210" s="74"/>
      <c r="H210" s="75"/>
      <c r="I210" s="162"/>
      <c r="J210" s="76"/>
      <c r="K210" s="120"/>
      <c r="L210" s="120"/>
      <c r="M210" s="76"/>
      <c r="N210" s="76"/>
      <c r="O210" s="76"/>
      <c r="P210" s="121"/>
      <c r="Q210" s="78"/>
    </row>
    <row r="211" spans="1:17" x14ac:dyDescent="0.25">
      <c r="A211" s="99"/>
      <c r="B211" s="102"/>
      <c r="C211" s="102"/>
      <c r="D211" s="102"/>
      <c r="E211" s="99"/>
      <c r="F211" s="99"/>
      <c r="G211" s="100"/>
      <c r="H211" s="99"/>
      <c r="I211" s="166"/>
      <c r="J211" s="101"/>
      <c r="K211" s="103"/>
      <c r="L211" s="103"/>
      <c r="M211" s="35"/>
      <c r="N211" s="35"/>
      <c r="O211" s="35"/>
      <c r="P211" s="103"/>
      <c r="Q211" s="78"/>
    </row>
    <row r="212" spans="1:17" x14ac:dyDescent="0.25">
      <c r="A212" s="99"/>
      <c r="B212" s="73"/>
      <c r="C212" s="73"/>
      <c r="D212" s="73"/>
      <c r="E212" s="99"/>
      <c r="F212" s="99"/>
      <c r="G212" s="100"/>
      <c r="H212" s="99"/>
      <c r="I212" s="166"/>
      <c r="J212" s="101"/>
      <c r="K212" s="103"/>
      <c r="L212" s="103"/>
      <c r="M212" s="35"/>
      <c r="N212" s="35"/>
      <c r="O212" s="35"/>
      <c r="P212" s="103"/>
      <c r="Q212" s="78"/>
    </row>
    <row r="213" spans="1:17" x14ac:dyDescent="0.25">
      <c r="A213" s="99"/>
      <c r="B213" s="73"/>
      <c r="C213" s="73"/>
      <c r="D213" s="73"/>
      <c r="E213" s="99"/>
      <c r="F213" s="99"/>
      <c r="G213" s="100"/>
      <c r="H213" s="99"/>
      <c r="I213" s="166"/>
      <c r="J213" s="101"/>
      <c r="K213" s="103"/>
      <c r="L213" s="103"/>
      <c r="M213" s="35"/>
      <c r="N213" s="35"/>
      <c r="O213" s="35"/>
      <c r="P213" s="103"/>
      <c r="Q213" s="78"/>
    </row>
    <row r="214" spans="1:17" x14ac:dyDescent="0.25">
      <c r="A214" s="99"/>
      <c r="B214" s="76"/>
      <c r="C214" s="74"/>
      <c r="D214" s="74"/>
      <c r="E214" s="75"/>
      <c r="F214" s="75"/>
      <c r="G214" s="74"/>
      <c r="H214" s="75"/>
      <c r="I214" s="162"/>
      <c r="J214" s="76"/>
      <c r="K214" s="119"/>
      <c r="L214" s="120"/>
      <c r="M214" s="76"/>
      <c r="N214" s="76"/>
      <c r="O214" s="76"/>
      <c r="P214" s="119"/>
      <c r="Q214" s="78"/>
    </row>
    <row r="215" spans="1:17" x14ac:dyDescent="0.25">
      <c r="A215" s="99"/>
      <c r="B215" s="75"/>
      <c r="C215" s="75"/>
      <c r="D215" s="75"/>
      <c r="E215" s="74"/>
      <c r="F215" s="74"/>
      <c r="G215" s="74"/>
      <c r="H215" s="75"/>
      <c r="I215" s="166"/>
      <c r="J215" s="101"/>
      <c r="K215" s="103"/>
      <c r="L215" s="103"/>
      <c r="M215" s="35"/>
      <c r="N215" s="35"/>
      <c r="O215" s="35"/>
      <c r="P215" s="103"/>
      <c r="Q215" s="78"/>
    </row>
    <row r="216" spans="1:17" x14ac:dyDescent="0.25">
      <c r="A216" s="99"/>
      <c r="B216" s="75"/>
      <c r="C216" s="75"/>
      <c r="D216" s="75"/>
      <c r="E216" s="75"/>
      <c r="F216" s="75"/>
      <c r="G216" s="75"/>
      <c r="H216" s="75"/>
      <c r="I216" s="162"/>
      <c r="J216" s="76"/>
      <c r="K216" s="120"/>
      <c r="L216" s="120"/>
      <c r="M216" s="76"/>
      <c r="N216" s="76"/>
      <c r="O216" s="76"/>
      <c r="P216" s="118"/>
      <c r="Q216" s="78"/>
    </row>
    <row r="217" spans="1:17" x14ac:dyDescent="0.25">
      <c r="A217" s="99"/>
      <c r="B217" s="76"/>
      <c r="C217" s="74"/>
      <c r="D217" s="74"/>
      <c r="E217" s="75"/>
      <c r="F217" s="75"/>
      <c r="G217" s="74"/>
      <c r="H217" s="75"/>
      <c r="I217" s="166"/>
      <c r="J217" s="101"/>
      <c r="K217" s="103"/>
      <c r="L217" s="103"/>
      <c r="M217" s="35"/>
      <c r="N217" s="35"/>
      <c r="O217" s="35"/>
      <c r="P217" s="119"/>
      <c r="Q217" s="78"/>
    </row>
    <row r="218" spans="1:17" ht="18.75" customHeight="1" x14ac:dyDescent="0.25">
      <c r="A218" s="99"/>
      <c r="B218" s="76"/>
      <c r="C218" s="75"/>
      <c r="D218" s="75"/>
      <c r="E218" s="75"/>
      <c r="F218" s="75"/>
      <c r="G218" s="75"/>
      <c r="H218" s="75"/>
      <c r="I218" s="162"/>
      <c r="J218" s="76"/>
      <c r="K218" s="120"/>
      <c r="L218" s="120"/>
      <c r="M218" s="76"/>
      <c r="N218" s="76"/>
      <c r="O218" s="76"/>
      <c r="P218" s="118"/>
      <c r="Q218" s="78"/>
    </row>
    <row r="219" spans="1:17" x14ac:dyDescent="0.25">
      <c r="A219" s="99"/>
      <c r="B219" s="74"/>
      <c r="C219" s="74"/>
      <c r="D219" s="74"/>
      <c r="E219" s="75"/>
      <c r="F219" s="75"/>
      <c r="G219" s="74"/>
      <c r="H219" s="75"/>
      <c r="I219" s="162"/>
      <c r="J219" s="76"/>
      <c r="K219" s="119"/>
      <c r="L219" s="120"/>
      <c r="M219" s="76"/>
      <c r="N219" s="76"/>
      <c r="O219" s="76"/>
      <c r="P219" s="119"/>
      <c r="Q219" s="78"/>
    </row>
    <row r="220" spans="1:17" x14ac:dyDescent="0.25">
      <c r="A220" s="99"/>
      <c r="B220" s="35"/>
      <c r="C220" s="76"/>
      <c r="D220" s="76"/>
      <c r="E220" s="77"/>
      <c r="F220" s="77"/>
      <c r="G220" s="75"/>
      <c r="H220" s="75"/>
      <c r="I220" s="162"/>
      <c r="J220" s="76"/>
      <c r="K220" s="120"/>
      <c r="L220" s="120"/>
      <c r="M220" s="76"/>
      <c r="N220" s="76"/>
      <c r="O220" s="76"/>
      <c r="P220" s="103"/>
      <c r="Q220" s="78"/>
    </row>
    <row r="221" spans="1:17" x14ac:dyDescent="0.25">
      <c r="A221" s="99"/>
      <c r="B221" s="74"/>
      <c r="C221" s="74"/>
      <c r="D221" s="74"/>
      <c r="E221" s="75"/>
      <c r="F221" s="75"/>
      <c r="G221" s="74"/>
      <c r="H221" s="75"/>
      <c r="I221" s="166"/>
      <c r="J221" s="101"/>
      <c r="K221" s="103"/>
      <c r="L221" s="103"/>
      <c r="M221" s="35"/>
      <c r="N221" s="35"/>
      <c r="O221" s="35"/>
      <c r="P221" s="119"/>
      <c r="Q221" s="78"/>
    </row>
    <row r="222" spans="1:17" x14ac:dyDescent="0.25">
      <c r="A222" s="99"/>
      <c r="B222" s="76"/>
      <c r="C222" s="75"/>
      <c r="D222" s="75"/>
      <c r="E222" s="75"/>
      <c r="F222" s="75"/>
      <c r="G222" s="75"/>
      <c r="H222" s="75"/>
      <c r="I222" s="162"/>
      <c r="J222" s="76"/>
      <c r="K222" s="120"/>
      <c r="L222" s="120"/>
      <c r="M222" s="76"/>
      <c r="N222" s="76"/>
      <c r="O222" s="76"/>
      <c r="P222" s="118"/>
      <c r="Q222" s="78"/>
    </row>
    <row r="223" spans="1:17" x14ac:dyDescent="0.25">
      <c r="A223" s="99"/>
      <c r="B223" s="35"/>
      <c r="C223" s="35"/>
      <c r="D223" s="35"/>
      <c r="E223" s="104"/>
      <c r="F223" s="104"/>
      <c r="G223" s="74"/>
      <c r="H223" s="75"/>
      <c r="I223" s="162"/>
      <c r="J223" s="76"/>
      <c r="K223" s="120"/>
      <c r="L223" s="120"/>
      <c r="M223" s="76"/>
      <c r="N223" s="76"/>
      <c r="O223" s="76"/>
      <c r="P223" s="121"/>
      <c r="Q223" s="78"/>
    </row>
    <row r="224" spans="1:17" x14ac:dyDescent="0.25">
      <c r="A224" s="99"/>
      <c r="B224" s="35"/>
      <c r="C224" s="35"/>
      <c r="D224" s="35"/>
      <c r="E224" s="104"/>
      <c r="F224" s="104"/>
      <c r="G224" s="74"/>
      <c r="H224" s="75"/>
      <c r="I224" s="162"/>
      <c r="J224" s="76"/>
      <c r="K224" s="120"/>
      <c r="L224" s="120"/>
      <c r="M224" s="76"/>
      <c r="N224" s="76"/>
      <c r="O224" s="76"/>
      <c r="P224" s="123"/>
      <c r="Q224" s="78"/>
    </row>
    <row r="225" spans="1:17" x14ac:dyDescent="0.25">
      <c r="A225" s="99"/>
      <c r="B225" s="35"/>
      <c r="C225" s="35"/>
      <c r="D225" s="35"/>
      <c r="E225" s="104"/>
      <c r="F225" s="104"/>
      <c r="G225" s="74"/>
      <c r="H225" s="75"/>
      <c r="I225" s="162"/>
      <c r="J225" s="76"/>
      <c r="K225" s="120"/>
      <c r="L225" s="120"/>
      <c r="M225" s="76"/>
      <c r="N225" s="76"/>
      <c r="O225" s="76"/>
      <c r="P225" s="121"/>
      <c r="Q225" s="78"/>
    </row>
    <row r="226" spans="1:17" x14ac:dyDescent="0.25">
      <c r="A226" s="99"/>
      <c r="B226" s="35"/>
      <c r="C226" s="35"/>
      <c r="D226" s="35"/>
      <c r="E226" s="104"/>
      <c r="F226" s="104"/>
      <c r="G226" s="74"/>
      <c r="H226" s="75"/>
      <c r="I226" s="162"/>
      <c r="J226" s="76"/>
      <c r="K226" s="120"/>
      <c r="L226" s="120"/>
      <c r="M226" s="76"/>
      <c r="N226" s="76"/>
      <c r="O226" s="76"/>
      <c r="P226" s="120"/>
      <c r="Q226" s="78"/>
    </row>
    <row r="227" spans="1:17" x14ac:dyDescent="0.25">
      <c r="A227" s="99"/>
      <c r="B227" s="74"/>
      <c r="C227" s="74"/>
      <c r="D227" s="74"/>
      <c r="E227" s="75"/>
      <c r="F227" s="75"/>
      <c r="G227" s="74"/>
      <c r="H227" s="75"/>
      <c r="I227" s="162"/>
      <c r="J227" s="76"/>
      <c r="K227" s="119"/>
      <c r="L227" s="120"/>
      <c r="M227" s="76"/>
      <c r="N227" s="76"/>
      <c r="O227" s="76"/>
      <c r="P227" s="119"/>
      <c r="Q227" s="78"/>
    </row>
    <row r="228" spans="1:17" x14ac:dyDescent="0.25">
      <c r="A228" s="99"/>
      <c r="B228" s="74"/>
      <c r="C228" s="74"/>
      <c r="D228" s="74"/>
      <c r="E228" s="75"/>
      <c r="F228" s="75"/>
      <c r="G228" s="74"/>
      <c r="H228" s="75"/>
      <c r="I228" s="162"/>
      <c r="J228" s="76"/>
      <c r="K228" s="119"/>
      <c r="L228" s="120"/>
      <c r="M228" s="76"/>
      <c r="N228" s="76"/>
      <c r="O228" s="76"/>
      <c r="P228" s="119"/>
      <c r="Q228" s="78"/>
    </row>
    <row r="229" spans="1:17" x14ac:dyDescent="0.25">
      <c r="A229" s="99"/>
      <c r="B229" s="76"/>
      <c r="C229" s="76"/>
      <c r="D229" s="76"/>
      <c r="E229" s="75"/>
      <c r="F229" s="75"/>
      <c r="G229" s="76"/>
      <c r="H229" s="76"/>
      <c r="I229" s="166"/>
      <c r="J229" s="101"/>
      <c r="K229" s="103"/>
      <c r="L229" s="103"/>
      <c r="M229" s="35"/>
      <c r="N229" s="35"/>
      <c r="O229" s="35"/>
      <c r="P229" s="103"/>
      <c r="Q229" s="78"/>
    </row>
    <row r="230" spans="1:17" x14ac:dyDescent="0.25">
      <c r="A230" s="99"/>
      <c r="B230" s="75"/>
      <c r="C230" s="75"/>
      <c r="D230" s="75"/>
      <c r="E230" s="74"/>
      <c r="F230" s="74"/>
      <c r="G230" s="74"/>
      <c r="H230" s="75"/>
      <c r="I230" s="166"/>
      <c r="J230" s="101"/>
      <c r="K230" s="103"/>
      <c r="L230" s="103"/>
      <c r="M230" s="35"/>
      <c r="N230" s="35"/>
      <c r="O230" s="35"/>
      <c r="P230" s="103"/>
      <c r="Q230" s="78"/>
    </row>
    <row r="231" spans="1:17" x14ac:dyDescent="0.25">
      <c r="A231" s="99"/>
      <c r="B231" s="75"/>
      <c r="C231" s="75"/>
      <c r="D231" s="75"/>
      <c r="E231" s="74"/>
      <c r="F231" s="74"/>
      <c r="G231" s="74"/>
      <c r="H231" s="75"/>
      <c r="I231" s="166"/>
      <c r="J231" s="101"/>
      <c r="K231" s="103"/>
      <c r="L231" s="103"/>
      <c r="M231" s="35"/>
      <c r="N231" s="35"/>
      <c r="O231" s="35"/>
      <c r="P231" s="103"/>
      <c r="Q231" s="78"/>
    </row>
    <row r="232" spans="1:17" x14ac:dyDescent="0.25">
      <c r="A232" s="99"/>
      <c r="B232" s="74"/>
      <c r="C232" s="74"/>
      <c r="D232" s="74"/>
      <c r="E232" s="75"/>
      <c r="F232" s="75"/>
      <c r="G232" s="74"/>
      <c r="H232" s="75"/>
      <c r="I232" s="166"/>
      <c r="J232" s="101"/>
      <c r="K232" s="103"/>
      <c r="L232" s="103"/>
      <c r="M232" s="35"/>
      <c r="N232" s="35"/>
      <c r="O232" s="35"/>
      <c r="P232" s="119"/>
      <c r="Q232" s="78"/>
    </row>
    <row r="233" spans="1:17" x14ac:dyDescent="0.25">
      <c r="A233" s="99"/>
      <c r="B233" s="74"/>
      <c r="C233" s="74"/>
      <c r="D233" s="74"/>
      <c r="E233" s="75"/>
      <c r="F233" s="75"/>
      <c r="G233" s="74"/>
      <c r="H233" s="75"/>
      <c r="I233" s="166"/>
      <c r="J233" s="101"/>
      <c r="K233" s="103"/>
      <c r="L233" s="103"/>
      <c r="M233" s="35"/>
      <c r="N233" s="35"/>
      <c r="O233" s="35"/>
      <c r="P233" s="119"/>
      <c r="Q233" s="78"/>
    </row>
    <row r="234" spans="1:17" x14ac:dyDescent="0.25">
      <c r="A234" s="99"/>
      <c r="B234" s="76"/>
      <c r="C234" s="76"/>
      <c r="D234" s="76"/>
      <c r="E234" s="75"/>
      <c r="F234" s="75"/>
      <c r="G234" s="75"/>
      <c r="H234" s="75"/>
      <c r="I234" s="162"/>
      <c r="J234" s="76"/>
      <c r="K234" s="120"/>
      <c r="L234" s="120"/>
      <c r="M234" s="76"/>
      <c r="N234" s="76"/>
      <c r="O234" s="76"/>
      <c r="P234" s="119"/>
      <c r="Q234" s="78"/>
    </row>
    <row r="235" spans="1:17" x14ac:dyDescent="0.25">
      <c r="A235" s="99"/>
      <c r="B235" s="35"/>
      <c r="C235" s="35"/>
      <c r="D235" s="35"/>
      <c r="E235" s="104"/>
      <c r="F235" s="104"/>
      <c r="G235" s="74"/>
      <c r="H235" s="75"/>
      <c r="I235" s="162"/>
      <c r="J235" s="76"/>
      <c r="K235" s="120"/>
      <c r="L235" s="120"/>
      <c r="M235" s="76"/>
      <c r="N235" s="76"/>
      <c r="O235" s="76"/>
      <c r="P235" s="120"/>
      <c r="Q235" s="78"/>
    </row>
    <row r="236" spans="1:17" x14ac:dyDescent="0.25">
      <c r="A236" s="99"/>
      <c r="B236" s="35"/>
      <c r="C236" s="35"/>
      <c r="D236" s="35"/>
      <c r="E236" s="104"/>
      <c r="F236" s="104"/>
      <c r="G236" s="74"/>
      <c r="H236" s="75"/>
      <c r="I236" s="162"/>
      <c r="J236" s="76"/>
      <c r="K236" s="120"/>
      <c r="L236" s="120"/>
      <c r="M236" s="76"/>
      <c r="N236" s="76"/>
      <c r="O236" s="76"/>
      <c r="P236" s="120"/>
      <c r="Q236" s="78"/>
    </row>
    <row r="237" spans="1:17" x14ac:dyDescent="0.25">
      <c r="A237" s="99"/>
      <c r="B237" s="73"/>
      <c r="C237" s="73"/>
      <c r="D237" s="73"/>
      <c r="E237" s="99"/>
      <c r="F237" s="99"/>
      <c r="G237" s="100"/>
      <c r="H237" s="99"/>
      <c r="I237" s="166"/>
      <c r="J237" s="101"/>
      <c r="K237" s="103"/>
      <c r="L237" s="103"/>
      <c r="M237" s="35"/>
      <c r="N237" s="35"/>
      <c r="O237" s="35"/>
      <c r="P237" s="103"/>
      <c r="Q237" s="78"/>
    </row>
    <row r="238" spans="1:17" x14ac:dyDescent="0.25">
      <c r="A238" s="99"/>
      <c r="B238" s="73"/>
      <c r="C238" s="73"/>
      <c r="D238" s="73"/>
      <c r="E238" s="99"/>
      <c r="F238" s="99"/>
      <c r="G238" s="100"/>
      <c r="H238" s="99"/>
      <c r="I238" s="166"/>
      <c r="J238" s="101"/>
      <c r="K238" s="103"/>
      <c r="L238" s="103"/>
      <c r="M238" s="35"/>
      <c r="N238" s="35"/>
      <c r="O238" s="35"/>
      <c r="P238" s="103"/>
      <c r="Q238" s="78"/>
    </row>
    <row r="239" spans="1:17" x14ac:dyDescent="0.25">
      <c r="A239" s="99"/>
      <c r="B239" s="75"/>
      <c r="C239" s="75"/>
      <c r="D239" s="75"/>
      <c r="E239" s="74"/>
      <c r="F239" s="74"/>
      <c r="G239" s="74"/>
      <c r="H239" s="75"/>
      <c r="I239" s="166"/>
      <c r="J239" s="101"/>
      <c r="K239" s="103"/>
      <c r="L239" s="103"/>
      <c r="M239" s="35"/>
      <c r="N239" s="35"/>
      <c r="O239" s="35"/>
      <c r="P239" s="103"/>
      <c r="Q239" s="78"/>
    </row>
    <row r="240" spans="1:17" x14ac:dyDescent="0.25">
      <c r="A240" s="99"/>
      <c r="B240" s="35"/>
      <c r="C240" s="35"/>
      <c r="D240" s="35"/>
      <c r="E240" s="104"/>
      <c r="F240" s="104"/>
      <c r="G240" s="74"/>
      <c r="H240" s="75"/>
      <c r="I240" s="162"/>
      <c r="J240" s="76"/>
      <c r="K240" s="120"/>
      <c r="L240" s="120"/>
      <c r="M240" s="76"/>
      <c r="N240" s="76"/>
      <c r="O240" s="76"/>
      <c r="P240" s="120"/>
      <c r="Q240" s="78"/>
    </row>
    <row r="241" spans="1:17" x14ac:dyDescent="0.25">
      <c r="A241" s="99"/>
      <c r="B241" s="73"/>
      <c r="C241" s="73"/>
      <c r="D241" s="73"/>
      <c r="E241" s="99"/>
      <c r="F241" s="99"/>
      <c r="G241" s="100"/>
      <c r="H241" s="99"/>
      <c r="I241" s="166"/>
      <c r="J241" s="101"/>
      <c r="K241" s="103"/>
      <c r="L241" s="103"/>
      <c r="M241" s="35"/>
      <c r="N241" s="35"/>
      <c r="O241" s="35"/>
      <c r="P241" s="103"/>
      <c r="Q241" s="78"/>
    </row>
    <row r="242" spans="1:17" x14ac:dyDescent="0.25">
      <c r="A242" s="99"/>
      <c r="B242" s="73"/>
      <c r="C242" s="73"/>
      <c r="D242" s="73"/>
      <c r="E242" s="99"/>
      <c r="F242" s="99"/>
      <c r="G242" s="100"/>
      <c r="H242" s="99"/>
      <c r="I242" s="166"/>
      <c r="J242" s="101"/>
      <c r="K242" s="103"/>
      <c r="L242" s="103"/>
      <c r="M242" s="35"/>
      <c r="N242" s="35"/>
      <c r="O242" s="35"/>
      <c r="P242" s="103"/>
      <c r="Q242" s="78"/>
    </row>
    <row r="243" spans="1:17" x14ac:dyDescent="0.25">
      <c r="A243" s="99"/>
      <c r="B243" s="73"/>
      <c r="C243" s="73"/>
      <c r="D243" s="73"/>
      <c r="E243" s="99"/>
      <c r="F243" s="99"/>
      <c r="G243" s="100"/>
      <c r="H243" s="99"/>
      <c r="I243" s="166"/>
      <c r="J243" s="101"/>
      <c r="K243" s="103"/>
      <c r="L243" s="103"/>
      <c r="M243" s="35"/>
      <c r="N243" s="35"/>
      <c r="O243" s="35"/>
      <c r="P243" s="103"/>
      <c r="Q243" s="78"/>
    </row>
    <row r="244" spans="1:17" x14ac:dyDescent="0.25">
      <c r="A244" s="99"/>
      <c r="B244" s="35"/>
      <c r="C244" s="76"/>
      <c r="D244" s="76"/>
      <c r="E244" s="77"/>
      <c r="F244" s="77"/>
      <c r="G244" s="75"/>
      <c r="H244" s="75"/>
      <c r="I244" s="162"/>
      <c r="J244" s="76"/>
      <c r="K244" s="120"/>
      <c r="L244" s="120"/>
      <c r="M244" s="76"/>
      <c r="N244" s="76"/>
      <c r="O244" s="76"/>
      <c r="P244" s="103"/>
      <c r="Q244" s="78"/>
    </row>
    <row r="245" spans="1:17" x14ac:dyDescent="0.25">
      <c r="A245" s="99"/>
      <c r="B245" s="35"/>
      <c r="C245" s="76"/>
      <c r="D245" s="76"/>
      <c r="E245" s="77"/>
      <c r="F245" s="77"/>
      <c r="G245" s="75"/>
      <c r="H245" s="75"/>
      <c r="I245" s="162"/>
      <c r="J245" s="76"/>
      <c r="K245" s="120"/>
      <c r="L245" s="120"/>
      <c r="M245" s="76"/>
      <c r="N245" s="76"/>
      <c r="O245" s="76"/>
      <c r="P245" s="103"/>
      <c r="Q245" s="78"/>
    </row>
    <row r="246" spans="1:17" x14ac:dyDescent="0.25">
      <c r="A246" s="99"/>
      <c r="B246" s="73"/>
      <c r="C246" s="73"/>
      <c r="D246" s="73"/>
      <c r="E246" s="99"/>
      <c r="F246" s="99"/>
      <c r="G246" s="100"/>
      <c r="H246" s="99"/>
      <c r="I246" s="166"/>
      <c r="J246" s="101"/>
      <c r="K246" s="103"/>
      <c r="L246" s="103"/>
      <c r="M246" s="35"/>
      <c r="N246" s="35"/>
      <c r="O246" s="35"/>
      <c r="P246" s="103"/>
      <c r="Q246" s="78"/>
    </row>
    <row r="247" spans="1:17" x14ac:dyDescent="0.25">
      <c r="A247" s="99"/>
      <c r="B247" s="73"/>
      <c r="C247" s="73"/>
      <c r="D247" s="73"/>
      <c r="E247" s="99"/>
      <c r="F247" s="99"/>
      <c r="G247" s="100"/>
      <c r="H247" s="99"/>
      <c r="I247" s="166"/>
      <c r="J247" s="101"/>
      <c r="K247" s="103"/>
      <c r="L247" s="103"/>
      <c r="M247" s="35"/>
      <c r="N247" s="35"/>
      <c r="O247" s="35"/>
      <c r="P247" s="103"/>
      <c r="Q247" s="78"/>
    </row>
    <row r="248" spans="1:17" x14ac:dyDescent="0.25">
      <c r="A248" s="99"/>
      <c r="B248" s="73"/>
      <c r="C248" s="73"/>
      <c r="D248" s="73"/>
      <c r="E248" s="99"/>
      <c r="F248" s="99"/>
      <c r="G248" s="100"/>
      <c r="H248" s="99"/>
      <c r="I248" s="166"/>
      <c r="J248" s="101"/>
      <c r="K248" s="103"/>
      <c r="L248" s="103"/>
      <c r="M248" s="35"/>
      <c r="N248" s="35"/>
      <c r="O248" s="35"/>
      <c r="P248" s="103"/>
      <c r="Q248" s="78"/>
    </row>
    <row r="249" spans="1:17" x14ac:dyDescent="0.25">
      <c r="A249" s="99"/>
      <c r="B249" s="73"/>
      <c r="C249" s="73"/>
      <c r="D249" s="73"/>
      <c r="E249" s="99"/>
      <c r="F249" s="99"/>
      <c r="G249" s="100"/>
      <c r="H249" s="99"/>
      <c r="I249" s="166"/>
      <c r="J249" s="101"/>
      <c r="K249" s="103"/>
      <c r="L249" s="103"/>
      <c r="M249" s="35"/>
      <c r="N249" s="35"/>
      <c r="O249" s="35"/>
      <c r="P249" s="103"/>
      <c r="Q249" s="78"/>
    </row>
    <row r="250" spans="1:17" x14ac:dyDescent="0.25">
      <c r="A250" s="99"/>
      <c r="B250" s="73"/>
      <c r="C250" s="73"/>
      <c r="D250" s="73"/>
      <c r="E250" s="99"/>
      <c r="F250" s="99"/>
      <c r="G250" s="100"/>
      <c r="H250" s="99"/>
      <c r="I250" s="166"/>
      <c r="J250" s="101"/>
      <c r="K250" s="103"/>
      <c r="L250" s="103"/>
      <c r="M250" s="35"/>
      <c r="N250" s="35"/>
      <c r="O250" s="35"/>
      <c r="P250" s="103"/>
      <c r="Q250" s="78"/>
    </row>
    <row r="251" spans="1:17" x14ac:dyDescent="0.25">
      <c r="A251" s="99"/>
      <c r="B251" s="73"/>
      <c r="C251" s="73"/>
      <c r="D251" s="73"/>
      <c r="E251" s="99"/>
      <c r="F251" s="99"/>
      <c r="G251" s="100"/>
      <c r="H251" s="99"/>
      <c r="I251" s="166"/>
      <c r="J251" s="101"/>
      <c r="K251" s="103"/>
      <c r="L251" s="103"/>
      <c r="M251" s="35"/>
      <c r="N251" s="35"/>
      <c r="O251" s="35"/>
      <c r="P251" s="103"/>
      <c r="Q251" s="78"/>
    </row>
    <row r="252" spans="1:17" x14ac:dyDescent="0.25">
      <c r="A252" s="99"/>
      <c r="B252" s="73"/>
      <c r="C252" s="73"/>
      <c r="D252" s="73"/>
      <c r="E252" s="99"/>
      <c r="F252" s="99"/>
      <c r="G252" s="100"/>
      <c r="H252" s="99"/>
      <c r="I252" s="166"/>
      <c r="J252" s="101"/>
      <c r="K252" s="103"/>
      <c r="L252" s="103"/>
      <c r="M252" s="35"/>
      <c r="N252" s="35"/>
      <c r="O252" s="35"/>
      <c r="P252" s="103"/>
      <c r="Q252" s="78"/>
    </row>
    <row r="253" spans="1:17" x14ac:dyDescent="0.25">
      <c r="A253" s="99"/>
      <c r="B253" s="73"/>
      <c r="C253" s="73"/>
      <c r="D253" s="73"/>
      <c r="E253" s="99"/>
      <c r="F253" s="99"/>
      <c r="G253" s="100"/>
      <c r="H253" s="99"/>
      <c r="I253" s="166"/>
      <c r="J253" s="101"/>
      <c r="K253" s="103"/>
      <c r="L253" s="103"/>
      <c r="M253" s="35"/>
      <c r="N253" s="35"/>
      <c r="O253" s="35"/>
      <c r="P253" s="103"/>
      <c r="Q253" s="78"/>
    </row>
    <row r="254" spans="1:17" x14ac:dyDescent="0.25">
      <c r="A254" s="99"/>
      <c r="B254" s="73"/>
      <c r="C254" s="73"/>
      <c r="D254" s="73"/>
      <c r="E254" s="99"/>
      <c r="F254" s="99"/>
      <c r="G254" s="100"/>
      <c r="H254" s="99"/>
      <c r="I254" s="166"/>
      <c r="J254" s="101"/>
      <c r="K254" s="103"/>
      <c r="L254" s="103"/>
      <c r="M254" s="35"/>
      <c r="N254" s="35"/>
      <c r="O254" s="35"/>
      <c r="P254" s="103"/>
      <c r="Q254" s="78"/>
    </row>
    <row r="255" spans="1:17" x14ac:dyDescent="0.25">
      <c r="A255" s="99"/>
      <c r="B255" s="73"/>
      <c r="C255" s="73"/>
      <c r="D255" s="73"/>
      <c r="E255" s="99"/>
      <c r="F255" s="99"/>
      <c r="G255" s="100"/>
      <c r="H255" s="99"/>
      <c r="I255" s="166"/>
      <c r="J255" s="101"/>
      <c r="K255" s="103"/>
      <c r="L255" s="103"/>
      <c r="M255" s="35"/>
      <c r="N255" s="35"/>
      <c r="O255" s="35"/>
      <c r="P255" s="103"/>
      <c r="Q255" s="78"/>
    </row>
    <row r="256" spans="1:17" x14ac:dyDescent="0.25">
      <c r="A256" s="99"/>
      <c r="B256" s="73"/>
      <c r="C256" s="73"/>
      <c r="D256" s="73"/>
      <c r="E256" s="99"/>
      <c r="F256" s="99"/>
      <c r="G256" s="100"/>
      <c r="H256" s="99"/>
      <c r="I256" s="166"/>
      <c r="J256" s="101"/>
      <c r="K256" s="103"/>
      <c r="L256" s="103"/>
      <c r="M256" s="35"/>
      <c r="N256" s="35"/>
      <c r="O256" s="35"/>
      <c r="P256" s="103"/>
      <c r="Q256" s="78"/>
    </row>
    <row r="257" spans="1:17" x14ac:dyDescent="0.25">
      <c r="A257" s="99"/>
      <c r="B257" s="76"/>
      <c r="C257" s="75"/>
      <c r="D257" s="75"/>
      <c r="E257" s="75"/>
      <c r="F257" s="75"/>
      <c r="G257" s="75"/>
      <c r="H257" s="75"/>
      <c r="I257" s="162"/>
      <c r="J257" s="76"/>
      <c r="K257" s="120"/>
      <c r="L257" s="120"/>
      <c r="M257" s="76"/>
      <c r="N257" s="76"/>
      <c r="O257" s="76"/>
      <c r="P257" s="118"/>
      <c r="Q257" s="78"/>
    </row>
    <row r="258" spans="1:17" x14ac:dyDescent="0.25">
      <c r="A258" s="99"/>
      <c r="B258" s="35"/>
      <c r="C258" s="35"/>
      <c r="D258" s="35"/>
      <c r="E258" s="104"/>
      <c r="F258" s="104"/>
      <c r="G258" s="74"/>
      <c r="H258" s="75"/>
      <c r="I258" s="162"/>
      <c r="J258" s="76"/>
      <c r="K258" s="120"/>
      <c r="L258" s="120"/>
      <c r="M258" s="76"/>
      <c r="N258" s="76"/>
      <c r="O258" s="76"/>
      <c r="P258" s="122"/>
      <c r="Q258" s="78"/>
    </row>
    <row r="259" spans="1:17" x14ac:dyDescent="0.25">
      <c r="A259" s="99"/>
      <c r="B259" s="77"/>
      <c r="C259" s="77"/>
      <c r="D259" s="77"/>
      <c r="E259" s="74"/>
      <c r="F259" s="74"/>
      <c r="G259" s="74"/>
      <c r="H259" s="75"/>
      <c r="I259" s="166"/>
      <c r="J259" s="101"/>
      <c r="K259" s="103"/>
      <c r="L259" s="103"/>
      <c r="M259" s="35"/>
      <c r="N259" s="35"/>
      <c r="O259" s="35"/>
      <c r="P259" s="103"/>
      <c r="Q259" s="78"/>
    </row>
    <row r="260" spans="1:17" x14ac:dyDescent="0.25">
      <c r="A260" s="99"/>
      <c r="B260" s="75"/>
      <c r="C260" s="75"/>
      <c r="D260" s="75"/>
      <c r="E260" s="74"/>
      <c r="F260" s="74"/>
      <c r="G260" s="74"/>
      <c r="H260" s="75"/>
      <c r="I260" s="166"/>
      <c r="J260" s="101"/>
      <c r="K260" s="103"/>
      <c r="L260" s="103"/>
      <c r="M260" s="35"/>
      <c r="N260" s="35"/>
      <c r="O260" s="35"/>
      <c r="P260" s="103"/>
      <c r="Q260" s="78"/>
    </row>
    <row r="261" spans="1:17" x14ac:dyDescent="0.25">
      <c r="A261" s="99"/>
      <c r="B261" s="76"/>
      <c r="C261" s="75"/>
      <c r="D261" s="75"/>
      <c r="E261" s="75"/>
      <c r="F261" s="75"/>
      <c r="G261" s="75"/>
      <c r="H261" s="75"/>
      <c r="I261" s="162"/>
      <c r="J261" s="76"/>
      <c r="K261" s="120"/>
      <c r="L261" s="120"/>
      <c r="M261" s="76"/>
      <c r="N261" s="76"/>
      <c r="O261" s="76"/>
      <c r="P261" s="118"/>
      <c r="Q261" s="78"/>
    </row>
    <row r="262" spans="1:17" x14ac:dyDescent="0.25">
      <c r="A262" s="99"/>
      <c r="B262" s="73"/>
      <c r="C262" s="73"/>
      <c r="D262" s="73"/>
      <c r="E262" s="99"/>
      <c r="F262" s="99"/>
      <c r="G262" s="100"/>
      <c r="H262" s="99"/>
      <c r="I262" s="166"/>
      <c r="J262" s="101"/>
      <c r="K262" s="103"/>
      <c r="L262" s="103"/>
      <c r="M262" s="35"/>
      <c r="N262" s="35"/>
      <c r="O262" s="35"/>
      <c r="P262" s="103"/>
      <c r="Q262" s="78"/>
    </row>
    <row r="263" spans="1:17" x14ac:dyDescent="0.25">
      <c r="A263" s="99"/>
      <c r="B263" s="73"/>
      <c r="C263" s="73"/>
      <c r="D263" s="73"/>
      <c r="E263" s="99"/>
      <c r="F263" s="99"/>
      <c r="G263" s="100"/>
      <c r="H263" s="99"/>
      <c r="I263" s="166"/>
      <c r="J263" s="101"/>
      <c r="K263" s="103"/>
      <c r="L263" s="103"/>
      <c r="M263" s="35"/>
      <c r="N263" s="35"/>
      <c r="O263" s="35"/>
      <c r="P263" s="103"/>
      <c r="Q263" s="78"/>
    </row>
    <row r="264" spans="1:17" x14ac:dyDescent="0.25">
      <c r="A264" s="99"/>
      <c r="B264" s="73"/>
      <c r="C264" s="73"/>
      <c r="D264" s="73"/>
      <c r="E264" s="99"/>
      <c r="F264" s="99"/>
      <c r="G264" s="100"/>
      <c r="H264" s="99"/>
      <c r="I264" s="166"/>
      <c r="J264" s="101"/>
      <c r="K264" s="103"/>
      <c r="L264" s="103"/>
      <c r="M264" s="35"/>
      <c r="N264" s="35"/>
      <c r="O264" s="35"/>
      <c r="P264" s="103"/>
      <c r="Q264" s="78"/>
    </row>
    <row r="265" spans="1:17" x14ac:dyDescent="0.25">
      <c r="A265" s="99"/>
      <c r="B265" s="73"/>
      <c r="C265" s="73"/>
      <c r="D265" s="73"/>
      <c r="E265" s="99"/>
      <c r="F265" s="99"/>
      <c r="G265" s="100"/>
      <c r="H265" s="99"/>
      <c r="I265" s="166"/>
      <c r="J265" s="101"/>
      <c r="K265" s="103"/>
      <c r="L265" s="103"/>
      <c r="M265" s="35"/>
      <c r="N265" s="35"/>
      <c r="O265" s="35"/>
      <c r="P265" s="103"/>
      <c r="Q265" s="78"/>
    </row>
    <row r="266" spans="1:17" x14ac:dyDescent="0.25">
      <c r="A266" s="99"/>
      <c r="B266" s="73"/>
      <c r="C266" s="73"/>
      <c r="D266" s="73"/>
      <c r="E266" s="99"/>
      <c r="F266" s="99"/>
      <c r="G266" s="100"/>
      <c r="H266" s="99"/>
      <c r="I266" s="166"/>
      <c r="J266" s="101"/>
      <c r="K266" s="103"/>
      <c r="L266" s="103"/>
      <c r="M266" s="35"/>
      <c r="N266" s="35"/>
      <c r="O266" s="35"/>
      <c r="P266" s="103"/>
      <c r="Q266" s="78"/>
    </row>
    <row r="267" spans="1:17" x14ac:dyDescent="0.25">
      <c r="A267" s="99"/>
      <c r="B267" s="76"/>
      <c r="C267" s="75"/>
      <c r="D267" s="75"/>
      <c r="E267" s="75"/>
      <c r="F267" s="75"/>
      <c r="G267" s="75"/>
      <c r="H267" s="76"/>
      <c r="I267" s="166"/>
      <c r="J267" s="101"/>
      <c r="K267" s="103"/>
      <c r="L267" s="103"/>
      <c r="M267" s="35"/>
      <c r="N267" s="35"/>
      <c r="O267" s="35"/>
      <c r="P267" s="103"/>
      <c r="Q267" s="78"/>
    </row>
    <row r="268" spans="1:17" x14ac:dyDescent="0.25">
      <c r="A268" s="99"/>
      <c r="B268" s="76"/>
      <c r="C268" s="75"/>
      <c r="D268" s="75"/>
      <c r="E268" s="75"/>
      <c r="F268" s="75"/>
      <c r="G268" s="75"/>
      <c r="H268" s="76"/>
      <c r="I268" s="166"/>
      <c r="J268" s="101"/>
      <c r="K268" s="103"/>
      <c r="L268" s="103"/>
      <c r="M268" s="35"/>
      <c r="N268" s="35"/>
      <c r="O268" s="35"/>
      <c r="P268" s="103"/>
      <c r="Q268" s="78"/>
    </row>
    <row r="269" spans="1:17" x14ac:dyDescent="0.25">
      <c r="A269" s="99"/>
      <c r="B269" s="76"/>
      <c r="C269" s="75"/>
      <c r="D269" s="75"/>
      <c r="E269" s="75"/>
      <c r="F269" s="75"/>
      <c r="G269" s="75"/>
      <c r="H269" s="76"/>
      <c r="I269" s="166"/>
      <c r="J269" s="101"/>
      <c r="K269" s="103"/>
      <c r="L269" s="103"/>
      <c r="M269" s="35"/>
      <c r="N269" s="35"/>
      <c r="O269" s="35"/>
      <c r="P269" s="103"/>
      <c r="Q269" s="78"/>
    </row>
    <row r="270" spans="1:17" x14ac:dyDescent="0.25">
      <c r="A270" s="99"/>
      <c r="B270" s="73"/>
      <c r="C270" s="73"/>
      <c r="D270" s="73"/>
      <c r="E270" s="99"/>
      <c r="F270" s="99"/>
      <c r="G270" s="100"/>
      <c r="H270" s="99"/>
      <c r="I270" s="166"/>
      <c r="J270" s="101"/>
      <c r="K270" s="103"/>
      <c r="L270" s="103"/>
      <c r="M270" s="35"/>
      <c r="N270" s="35"/>
      <c r="O270" s="35"/>
      <c r="P270" s="103"/>
      <c r="Q270" s="78"/>
    </row>
    <row r="271" spans="1:17" x14ac:dyDescent="0.25">
      <c r="A271" s="99"/>
      <c r="B271" s="73"/>
      <c r="C271" s="73"/>
      <c r="D271" s="73"/>
      <c r="E271" s="99"/>
      <c r="F271" s="99"/>
      <c r="G271" s="100"/>
      <c r="H271" s="99"/>
      <c r="I271" s="166"/>
      <c r="J271" s="101"/>
      <c r="K271" s="103"/>
      <c r="L271" s="103"/>
      <c r="M271" s="35"/>
      <c r="N271" s="35"/>
      <c r="O271" s="35"/>
      <c r="P271" s="103"/>
      <c r="Q271" s="78"/>
    </row>
    <row r="272" spans="1:17" x14ac:dyDescent="0.25">
      <c r="A272" s="99"/>
      <c r="B272" s="73"/>
      <c r="C272" s="73"/>
      <c r="D272" s="73"/>
      <c r="E272" s="99"/>
      <c r="F272" s="99"/>
      <c r="G272" s="100"/>
      <c r="H272" s="99"/>
      <c r="I272" s="166"/>
      <c r="J272" s="101"/>
      <c r="K272" s="103"/>
      <c r="L272" s="103"/>
      <c r="M272" s="35"/>
      <c r="N272" s="35"/>
      <c r="O272" s="35"/>
      <c r="P272" s="103"/>
      <c r="Q272" s="78"/>
    </row>
    <row r="273" spans="1:17" x14ac:dyDescent="0.25">
      <c r="A273" s="99"/>
      <c r="B273" s="73"/>
      <c r="C273" s="73"/>
      <c r="D273" s="73"/>
      <c r="E273" s="99"/>
      <c r="F273" s="99"/>
      <c r="G273" s="100"/>
      <c r="H273" s="99"/>
      <c r="I273" s="166"/>
      <c r="J273" s="101"/>
      <c r="K273" s="103"/>
      <c r="L273" s="103"/>
      <c r="M273" s="35"/>
      <c r="N273" s="35"/>
      <c r="O273" s="35"/>
      <c r="P273" s="103"/>
      <c r="Q273" s="78"/>
    </row>
    <row r="274" spans="1:17" x14ac:dyDescent="0.25">
      <c r="A274" s="99"/>
      <c r="B274" s="73"/>
      <c r="C274" s="73"/>
      <c r="D274" s="73"/>
      <c r="E274" s="99"/>
      <c r="F274" s="99"/>
      <c r="G274" s="100"/>
      <c r="H274" s="99"/>
      <c r="I274" s="166"/>
      <c r="J274" s="101"/>
      <c r="K274" s="103"/>
      <c r="L274" s="103"/>
      <c r="M274" s="35"/>
      <c r="N274" s="35"/>
      <c r="O274" s="35"/>
      <c r="P274" s="103"/>
      <c r="Q274" s="78"/>
    </row>
    <row r="275" spans="1:17" x14ac:dyDescent="0.25">
      <c r="A275" s="99"/>
      <c r="B275" s="73"/>
      <c r="C275" s="73"/>
      <c r="D275" s="73"/>
      <c r="E275" s="99"/>
      <c r="F275" s="99"/>
      <c r="G275" s="100"/>
      <c r="H275" s="99"/>
      <c r="I275" s="166"/>
      <c r="J275" s="101"/>
      <c r="K275" s="103"/>
      <c r="L275" s="103"/>
      <c r="M275" s="35"/>
      <c r="N275" s="35"/>
      <c r="O275" s="35"/>
      <c r="P275" s="103"/>
      <c r="Q275" s="78"/>
    </row>
    <row r="276" spans="1:17" x14ac:dyDescent="0.25">
      <c r="A276" s="99"/>
      <c r="B276" s="35"/>
      <c r="C276" s="76"/>
      <c r="D276" s="77"/>
      <c r="E276" s="77"/>
      <c r="F276" s="77"/>
      <c r="G276" s="75"/>
      <c r="H276" s="75"/>
      <c r="I276" s="162"/>
      <c r="J276" s="76"/>
      <c r="K276" s="120"/>
      <c r="L276" s="120"/>
      <c r="M276" s="76"/>
      <c r="N276" s="76"/>
      <c r="O276" s="76"/>
      <c r="P276" s="103"/>
      <c r="Q276" s="78"/>
    </row>
    <row r="277" spans="1:17" x14ac:dyDescent="0.25">
      <c r="A277" s="99"/>
      <c r="B277" s="35"/>
      <c r="C277" s="76"/>
      <c r="D277" s="77"/>
      <c r="E277" s="77"/>
      <c r="F277" s="77"/>
      <c r="G277" s="75"/>
      <c r="H277" s="75"/>
      <c r="I277" s="162"/>
      <c r="J277" s="76"/>
      <c r="K277" s="120"/>
      <c r="L277" s="120"/>
      <c r="M277" s="76"/>
      <c r="N277" s="76"/>
      <c r="O277" s="76"/>
      <c r="P277" s="103"/>
      <c r="Q277" s="78"/>
    </row>
    <row r="278" spans="1:17" x14ac:dyDescent="0.25">
      <c r="A278" s="99"/>
      <c r="B278" s="76"/>
      <c r="C278" s="75"/>
      <c r="D278" s="75"/>
      <c r="E278" s="75"/>
      <c r="F278" s="75"/>
      <c r="G278" s="75"/>
      <c r="H278" s="76"/>
      <c r="I278" s="166"/>
      <c r="J278" s="101"/>
      <c r="K278" s="103"/>
      <c r="L278" s="103"/>
      <c r="M278" s="35"/>
      <c r="N278" s="35"/>
      <c r="O278" s="35"/>
      <c r="P278" s="103"/>
      <c r="Q278" s="78"/>
    </row>
    <row r="279" spans="1:17" x14ac:dyDescent="0.25">
      <c r="A279" s="99"/>
      <c r="B279" s="76"/>
      <c r="C279" s="75"/>
      <c r="D279" s="75"/>
      <c r="E279" s="75"/>
      <c r="F279" s="75"/>
      <c r="G279" s="75"/>
      <c r="H279" s="76"/>
      <c r="I279" s="166"/>
      <c r="J279" s="101"/>
      <c r="K279" s="103"/>
      <c r="L279" s="103"/>
      <c r="M279" s="35"/>
      <c r="N279" s="35"/>
      <c r="O279" s="35"/>
      <c r="P279" s="103"/>
      <c r="Q279" s="78"/>
    </row>
    <row r="280" spans="1:17" x14ac:dyDescent="0.25">
      <c r="A280" s="99"/>
      <c r="B280" s="76"/>
      <c r="C280" s="75"/>
      <c r="D280" s="75"/>
      <c r="E280" s="75"/>
      <c r="F280" s="75"/>
      <c r="G280" s="75"/>
      <c r="H280" s="76"/>
      <c r="I280" s="166"/>
      <c r="J280" s="101"/>
      <c r="K280" s="103"/>
      <c r="L280" s="103"/>
      <c r="M280" s="35"/>
      <c r="N280" s="35"/>
      <c r="O280" s="35"/>
      <c r="P280" s="103"/>
      <c r="Q280" s="78"/>
    </row>
    <row r="281" spans="1:17" x14ac:dyDescent="0.25">
      <c r="A281" s="99"/>
      <c r="B281" s="76"/>
      <c r="C281" s="75"/>
      <c r="D281" s="75"/>
      <c r="E281" s="75"/>
      <c r="F281" s="75"/>
      <c r="G281" s="75"/>
      <c r="H281" s="76"/>
      <c r="I281" s="166"/>
      <c r="J281" s="101"/>
      <c r="K281" s="103"/>
      <c r="L281" s="103"/>
      <c r="M281" s="35"/>
      <c r="N281" s="35"/>
      <c r="O281" s="35"/>
      <c r="P281" s="103"/>
      <c r="Q281" s="78"/>
    </row>
    <row r="282" spans="1:17" ht="15.75" x14ac:dyDescent="0.25">
      <c r="A282" s="54"/>
      <c r="B282" s="70"/>
      <c r="C282" s="70"/>
      <c r="D282" s="70"/>
      <c r="E282" s="71"/>
      <c r="F282" s="71"/>
      <c r="G282" s="66"/>
      <c r="H282" s="44"/>
      <c r="I282" s="167"/>
      <c r="J282" s="31"/>
      <c r="K282" s="154"/>
      <c r="L282" s="154"/>
      <c r="M282" s="31"/>
      <c r="N282" s="31"/>
      <c r="O282" s="60"/>
      <c r="P282" s="125"/>
      <c r="Q282" s="38"/>
    </row>
    <row r="283" spans="1:17" ht="15.75" x14ac:dyDescent="0.25">
      <c r="A283" s="21"/>
      <c r="B283" s="21"/>
      <c r="C283" s="21"/>
      <c r="D283" s="21"/>
      <c r="E283" s="8"/>
      <c r="F283" s="8"/>
      <c r="G283" s="21"/>
      <c r="H283" s="21"/>
      <c r="I283" s="154"/>
      <c r="J283" s="31"/>
      <c r="K283" s="154"/>
      <c r="L283" s="154"/>
      <c r="M283" s="31"/>
      <c r="N283" s="31"/>
      <c r="O283" s="45"/>
      <c r="P283" s="125"/>
      <c r="Q283" s="38"/>
    </row>
    <row r="284" spans="1:17" ht="15.75" x14ac:dyDescent="0.25">
      <c r="A284" s="14"/>
      <c r="B284" s="12"/>
      <c r="C284" s="27" t="s">
        <v>27</v>
      </c>
      <c r="D284" s="12"/>
      <c r="E284" s="26"/>
      <c r="F284" s="26"/>
      <c r="G284" s="12"/>
      <c r="H284" s="12"/>
      <c r="P284" s="126"/>
      <c r="Q284" s="30"/>
    </row>
    <row r="285" spans="1:17" ht="15.75" x14ac:dyDescent="0.25">
      <c r="A285" s="14"/>
      <c r="B285" s="12"/>
      <c r="C285" s="12" t="s">
        <v>16</v>
      </c>
      <c r="D285" s="12"/>
      <c r="E285" s="26"/>
      <c r="F285" s="26"/>
      <c r="G285" s="12"/>
      <c r="H285" s="12"/>
      <c r="P285" s="126"/>
      <c r="Q285" s="30"/>
    </row>
    <row r="286" spans="1:17" ht="15.75" x14ac:dyDescent="0.25">
      <c r="A286" s="14"/>
      <c r="B286" s="12"/>
      <c r="C286" s="27" t="s">
        <v>17</v>
      </c>
      <c r="D286" s="12"/>
      <c r="E286" s="26"/>
      <c r="F286" s="26"/>
      <c r="H286" s="12"/>
      <c r="P286" s="126"/>
      <c r="Q286" s="30"/>
    </row>
    <row r="287" spans="1:17" ht="15.75" x14ac:dyDescent="0.25">
      <c r="A287" s="14"/>
      <c r="B287" s="12"/>
      <c r="C287" s="27" t="s">
        <v>31</v>
      </c>
      <c r="D287" s="12"/>
      <c r="E287" s="26"/>
      <c r="F287" s="26"/>
      <c r="H287" s="12"/>
      <c r="P287" s="126"/>
      <c r="Q287" s="30"/>
    </row>
    <row r="288" spans="1:17" ht="15.75" x14ac:dyDescent="0.25">
      <c r="A288" s="14"/>
      <c r="B288" s="12"/>
      <c r="C288" s="27" t="s">
        <v>32</v>
      </c>
      <c r="D288" s="12"/>
      <c r="E288" s="26"/>
      <c r="F288" s="26"/>
      <c r="H288" s="12"/>
      <c r="P288" s="126"/>
      <c r="Q288" s="30"/>
    </row>
    <row r="289" spans="2:17" ht="15.75" x14ac:dyDescent="0.25">
      <c r="E289" s="29"/>
      <c r="P289" s="126"/>
      <c r="Q289" s="30"/>
    </row>
    <row r="290" spans="2:17" ht="15.75" x14ac:dyDescent="0.25">
      <c r="B290" s="1" t="s">
        <v>20</v>
      </c>
      <c r="D290" s="251" t="s">
        <v>21</v>
      </c>
      <c r="E290" s="251"/>
      <c r="F290" s="1" t="s">
        <v>22</v>
      </c>
      <c r="P290" s="126"/>
      <c r="Q290" s="30"/>
    </row>
    <row r="291" spans="2:17" ht="15.75" x14ac:dyDescent="0.25">
      <c r="B291" s="1" t="s">
        <v>34</v>
      </c>
      <c r="D291" s="251" t="s">
        <v>21</v>
      </c>
      <c r="E291" s="251"/>
      <c r="F291" s="1" t="s">
        <v>22</v>
      </c>
      <c r="P291" s="126"/>
      <c r="Q291" s="30"/>
    </row>
    <row r="292" spans="2:17" ht="15.75" x14ac:dyDescent="0.25">
      <c r="E292" s="1"/>
      <c r="F292" s="1"/>
      <c r="P292" s="126"/>
      <c r="Q292" s="30"/>
    </row>
    <row r="293" spans="2:17" ht="15.75" x14ac:dyDescent="0.25">
      <c r="E293" s="29"/>
      <c r="F293" s="1"/>
      <c r="P293" s="126"/>
      <c r="Q293" s="30"/>
    </row>
    <row r="294" spans="2:17" ht="15.75" x14ac:dyDescent="0.25">
      <c r="P294" s="126"/>
      <c r="Q294" s="30"/>
    </row>
    <row r="295" spans="2:17" ht="15.75" x14ac:dyDescent="0.25">
      <c r="P295" s="126"/>
      <c r="Q295" s="30"/>
    </row>
    <row r="296" spans="2:17" ht="15.75" x14ac:dyDescent="0.25">
      <c r="P296" s="126"/>
      <c r="Q296" s="30"/>
    </row>
    <row r="297" spans="2:17" ht="15.75" x14ac:dyDescent="0.25">
      <c r="P297" s="126"/>
      <c r="Q297" s="30"/>
    </row>
    <row r="298" spans="2:17" ht="15.75" x14ac:dyDescent="0.25">
      <c r="P298" s="126"/>
      <c r="Q298" s="30"/>
    </row>
    <row r="299" spans="2:17" ht="15.75" x14ac:dyDescent="0.25">
      <c r="P299" s="126"/>
      <c r="Q299" s="30"/>
    </row>
    <row r="300" spans="2:17" ht="15.75" x14ac:dyDescent="0.25">
      <c r="P300" s="126"/>
      <c r="Q300" s="30"/>
    </row>
    <row r="301" spans="2:17" ht="15.75" x14ac:dyDescent="0.25">
      <c r="P301" s="126"/>
      <c r="Q301" s="30"/>
    </row>
    <row r="302" spans="2:17" ht="15.75" x14ac:dyDescent="0.25">
      <c r="P302" s="126"/>
      <c r="Q302" s="30"/>
    </row>
    <row r="303" spans="2:17" ht="15.75" x14ac:dyDescent="0.25">
      <c r="P303" s="126"/>
      <c r="Q303" s="30"/>
    </row>
    <row r="304" spans="2:17" ht="15.75" x14ac:dyDescent="0.25">
      <c r="P304" s="126"/>
      <c r="Q304" s="30"/>
    </row>
    <row r="305" spans="16:17" ht="15.75" x14ac:dyDescent="0.25">
      <c r="P305" s="126"/>
      <c r="Q305" s="30"/>
    </row>
    <row r="306" spans="16:17" ht="15.75" x14ac:dyDescent="0.25">
      <c r="P306" s="126"/>
      <c r="Q306" s="30"/>
    </row>
    <row r="307" spans="16:17" ht="15.75" x14ac:dyDescent="0.25">
      <c r="P307" s="126"/>
      <c r="Q307" s="30"/>
    </row>
    <row r="308" spans="16:17" ht="15.75" x14ac:dyDescent="0.25">
      <c r="P308" s="126"/>
      <c r="Q308" s="30"/>
    </row>
    <row r="309" spans="16:17" ht="15.75" x14ac:dyDescent="0.25">
      <c r="P309" s="126"/>
      <c r="Q309" s="30"/>
    </row>
    <row r="310" spans="16:17" ht="15.75" x14ac:dyDescent="0.25">
      <c r="P310" s="126"/>
      <c r="Q310" s="30"/>
    </row>
    <row r="311" spans="16:17" ht="15.75" x14ac:dyDescent="0.25">
      <c r="P311" s="126"/>
      <c r="Q311" s="30"/>
    </row>
    <row r="312" spans="16:17" ht="15.75" x14ac:dyDescent="0.25">
      <c r="P312" s="126"/>
      <c r="Q312" s="30"/>
    </row>
    <row r="313" spans="16:17" ht="15.75" x14ac:dyDescent="0.25">
      <c r="P313" s="126"/>
      <c r="Q313" s="30"/>
    </row>
    <row r="314" spans="16:17" ht="15.75" x14ac:dyDescent="0.25">
      <c r="P314" s="126"/>
      <c r="Q314" s="30"/>
    </row>
    <row r="315" spans="16:17" ht="15.75" x14ac:dyDescent="0.25">
      <c r="P315" s="126"/>
      <c r="Q315" s="30"/>
    </row>
    <row r="316" spans="16:17" ht="15.75" x14ac:dyDescent="0.25">
      <c r="P316" s="126"/>
      <c r="Q316" s="30"/>
    </row>
    <row r="317" spans="16:17" ht="15.75" x14ac:dyDescent="0.25">
      <c r="P317" s="126"/>
      <c r="Q317" s="30"/>
    </row>
    <row r="318" spans="16:17" ht="15.75" x14ac:dyDescent="0.25">
      <c r="P318" s="126"/>
      <c r="Q318" s="30"/>
    </row>
    <row r="319" spans="16:17" ht="15.75" x14ac:dyDescent="0.25">
      <c r="P319" s="126"/>
      <c r="Q319" s="30"/>
    </row>
    <row r="320" spans="16:17" ht="15.75" x14ac:dyDescent="0.25">
      <c r="P320" s="126"/>
      <c r="Q320" s="30"/>
    </row>
    <row r="321" spans="16:17" ht="15.75" x14ac:dyDescent="0.25">
      <c r="P321" s="126"/>
      <c r="Q321" s="30"/>
    </row>
    <row r="322" spans="16:17" ht="15.75" x14ac:dyDescent="0.25">
      <c r="P322" s="126"/>
      <c r="Q322" s="30"/>
    </row>
    <row r="323" spans="16:17" ht="15.75" x14ac:dyDescent="0.25">
      <c r="P323" s="126"/>
      <c r="Q323" s="30"/>
    </row>
    <row r="324" spans="16:17" ht="15.75" x14ac:dyDescent="0.25">
      <c r="P324" s="126"/>
      <c r="Q324" s="30"/>
    </row>
    <row r="325" spans="16:17" ht="15.75" x14ac:dyDescent="0.25">
      <c r="P325" s="126"/>
      <c r="Q325" s="30"/>
    </row>
    <row r="326" spans="16:17" ht="15.75" x14ac:dyDescent="0.25">
      <c r="P326" s="126"/>
      <c r="Q326" s="30"/>
    </row>
    <row r="327" spans="16:17" ht="15.75" x14ac:dyDescent="0.25">
      <c r="P327" s="126"/>
      <c r="Q327" s="30"/>
    </row>
    <row r="328" spans="16:17" ht="15.75" x14ac:dyDescent="0.25">
      <c r="P328" s="126"/>
      <c r="Q328" s="30"/>
    </row>
    <row r="329" spans="16:17" ht="15.75" x14ac:dyDescent="0.25">
      <c r="P329" s="126"/>
      <c r="Q329" s="30"/>
    </row>
    <row r="330" spans="16:17" ht="15.75" x14ac:dyDescent="0.25">
      <c r="P330" s="126"/>
      <c r="Q330" s="30"/>
    </row>
    <row r="331" spans="16:17" ht="15.75" x14ac:dyDescent="0.25">
      <c r="P331" s="126"/>
      <c r="Q331" s="30"/>
    </row>
    <row r="332" spans="16:17" ht="15.75" x14ac:dyDescent="0.25">
      <c r="P332" s="126"/>
      <c r="Q332" s="30"/>
    </row>
    <row r="333" spans="16:17" ht="15.75" x14ac:dyDescent="0.25">
      <c r="P333" s="126"/>
      <c r="Q333" s="30"/>
    </row>
    <row r="334" spans="16:17" ht="15.75" x14ac:dyDescent="0.25">
      <c r="P334" s="126"/>
      <c r="Q334" s="30"/>
    </row>
    <row r="335" spans="16:17" ht="15.75" x14ac:dyDescent="0.25">
      <c r="P335" s="126"/>
      <c r="Q335" s="30"/>
    </row>
    <row r="336" spans="16:17" ht="15.75" x14ac:dyDescent="0.25">
      <c r="P336" s="126"/>
      <c r="Q336" s="30"/>
    </row>
    <row r="337" spans="16:17" ht="15.75" x14ac:dyDescent="0.25">
      <c r="P337" s="126"/>
      <c r="Q337" s="30"/>
    </row>
    <row r="338" spans="16:17" ht="15.75" x14ac:dyDescent="0.25">
      <c r="P338" s="126"/>
      <c r="Q338" s="30"/>
    </row>
    <row r="339" spans="16:17" ht="18.75" x14ac:dyDescent="0.25">
      <c r="P339" s="127"/>
      <c r="Q339" s="20"/>
    </row>
    <row r="340" spans="16:17" ht="15.75" x14ac:dyDescent="0.25">
      <c r="P340" s="128"/>
      <c r="Q340" s="21"/>
    </row>
    <row r="341" spans="16:17" ht="18.75" x14ac:dyDescent="0.25">
      <c r="P341" s="127"/>
      <c r="Q341" s="20"/>
    </row>
    <row r="342" spans="16:17" ht="15.75" x14ac:dyDescent="0.25">
      <c r="P342" s="128"/>
      <c r="Q342" s="21"/>
    </row>
    <row r="351" spans="16:17" x14ac:dyDescent="0.25">
      <c r="P351" s="129"/>
      <c r="Q351" s="1"/>
    </row>
  </sheetData>
  <sortState ref="B17:P108">
    <sortCondition descending="1" ref="P17:P108"/>
  </sortState>
  <mergeCells count="35">
    <mergeCell ref="J108:L108"/>
    <mergeCell ref="F109:I109"/>
    <mergeCell ref="J109:L109"/>
    <mergeCell ref="F113:I113"/>
    <mergeCell ref="F110:I110"/>
    <mergeCell ref="J110:L110"/>
    <mergeCell ref="F111:I111"/>
    <mergeCell ref="F112:I112"/>
    <mergeCell ref="J112:L112"/>
    <mergeCell ref="J111:L111"/>
    <mergeCell ref="J113:L113"/>
    <mergeCell ref="F108:I108"/>
    <mergeCell ref="A3:Q3"/>
    <mergeCell ref="A4:Q4"/>
    <mergeCell ref="A5:Q5"/>
    <mergeCell ref="E10:J10"/>
    <mergeCell ref="J14:J15"/>
    <mergeCell ref="K14:L14"/>
    <mergeCell ref="M14:N14"/>
    <mergeCell ref="Q14:Q15"/>
    <mergeCell ref="E14:E15"/>
    <mergeCell ref="O14:O15"/>
    <mergeCell ref="P14:P15"/>
    <mergeCell ref="F14:F15"/>
    <mergeCell ref="G14:G15"/>
    <mergeCell ref="H14:H15"/>
    <mergeCell ref="I14:I15"/>
    <mergeCell ref="D290:E290"/>
    <mergeCell ref="D291:E291"/>
    <mergeCell ref="C10:D10"/>
    <mergeCell ref="A14:A15"/>
    <mergeCell ref="B14:B15"/>
    <mergeCell ref="C14:C15"/>
    <mergeCell ref="D14:D15"/>
    <mergeCell ref="A115:Q1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 класс юноши</vt:lpstr>
      <vt:lpstr>7-8 класс девушки</vt:lpstr>
      <vt:lpstr>9-11 класс юноши</vt:lpstr>
      <vt:lpstr>9-11 класс девушки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Учитель</cp:lastModifiedBy>
  <dcterms:created xsi:type="dcterms:W3CDTF">2021-10-13T08:20:37Z</dcterms:created>
  <dcterms:modified xsi:type="dcterms:W3CDTF">2022-12-01T16:54:24Z</dcterms:modified>
</cp:coreProperties>
</file>