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072" activeTab="2"/>
  </bookViews>
  <sheets>
    <sheet name="1-4 ОСЕНЬ" sheetId="2" r:id="rId1"/>
    <sheet name="Меню 5-11" sheetId="4" r:id="rId2"/>
    <sheet name="обед 1-4" sheetId="5" r:id="rId3"/>
  </sheets>
  <calcPr calcId="162913"/>
</workbook>
</file>

<file path=xl/calcChain.xml><?xml version="1.0" encoding="utf-8"?>
<calcChain xmlns="http://schemas.openxmlformats.org/spreadsheetml/2006/main">
  <c r="H60" i="5" l="1"/>
  <c r="C114" i="5" l="1"/>
  <c r="F113" i="5"/>
  <c r="F114" i="5" s="1"/>
  <c r="E113" i="5"/>
  <c r="E114" i="5" s="1"/>
  <c r="D113" i="5"/>
  <c r="Q108" i="5"/>
  <c r="G107" i="5"/>
  <c r="C103" i="5"/>
  <c r="G103" i="5"/>
  <c r="F92" i="5"/>
  <c r="E92" i="5"/>
  <c r="D92" i="5"/>
  <c r="C92" i="5"/>
  <c r="G90" i="5"/>
  <c r="G92" i="5" s="1"/>
  <c r="F82" i="5"/>
  <c r="E82" i="5"/>
  <c r="D82" i="5"/>
  <c r="C82" i="5"/>
  <c r="H79" i="5"/>
  <c r="G78" i="5"/>
  <c r="G82" i="5" s="1"/>
  <c r="G72" i="5"/>
  <c r="F72" i="5"/>
  <c r="E72" i="5"/>
  <c r="D72" i="5"/>
  <c r="C72" i="5"/>
  <c r="G61" i="5"/>
  <c r="F61" i="5"/>
  <c r="E61" i="5"/>
  <c r="D61" i="5"/>
  <c r="C61" i="5"/>
  <c r="Q56" i="5"/>
  <c r="G50" i="5"/>
  <c r="F50" i="5"/>
  <c r="E50" i="5"/>
  <c r="D50" i="5"/>
  <c r="C50" i="5"/>
  <c r="F40" i="5"/>
  <c r="E40" i="5"/>
  <c r="D40" i="5"/>
  <c r="G36" i="5"/>
  <c r="G33" i="5"/>
  <c r="F29" i="5"/>
  <c r="E29" i="5"/>
  <c r="D29" i="5"/>
  <c r="C29" i="5"/>
  <c r="Q24" i="5"/>
  <c r="G23" i="5"/>
  <c r="G29" i="5" s="1"/>
  <c r="G20" i="5"/>
  <c r="F20" i="5"/>
  <c r="E20" i="5"/>
  <c r="D20" i="5"/>
  <c r="C20" i="5"/>
  <c r="H19" i="5"/>
  <c r="G40" i="5" l="1"/>
  <c r="G113" i="5"/>
  <c r="G114" i="5" s="1"/>
  <c r="D114" i="5"/>
  <c r="R104" i="4" l="1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C104" i="4"/>
  <c r="R94" i="4"/>
  <c r="Q94" i="4"/>
  <c r="P94" i="4"/>
  <c r="O94" i="4"/>
  <c r="N94" i="4"/>
  <c r="M94" i="4"/>
  <c r="L94" i="4"/>
  <c r="K94" i="4"/>
  <c r="J94" i="4"/>
  <c r="I94" i="4"/>
  <c r="F94" i="4"/>
  <c r="E94" i="4"/>
  <c r="D94" i="4"/>
  <c r="C94" i="4"/>
  <c r="G93" i="4"/>
  <c r="H92" i="4"/>
  <c r="H94" i="4" s="1"/>
  <c r="G92" i="4"/>
  <c r="G89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R66" i="4"/>
  <c r="Q66" i="4"/>
  <c r="O66" i="4"/>
  <c r="N66" i="4"/>
  <c r="M66" i="4"/>
  <c r="L66" i="4"/>
  <c r="K66" i="4"/>
  <c r="J66" i="4"/>
  <c r="I66" i="4"/>
  <c r="H66" i="4"/>
  <c r="G66" i="4"/>
  <c r="F66" i="4"/>
  <c r="E66" i="4"/>
  <c r="D66" i="4"/>
  <c r="C66" i="4"/>
  <c r="P62" i="4"/>
  <c r="P66" i="4" s="1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R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Q42" i="4"/>
  <c r="Q47" i="4" s="1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R29" i="4"/>
  <c r="Q29" i="4"/>
  <c r="P29" i="4"/>
  <c r="O29" i="4"/>
  <c r="N29" i="4"/>
  <c r="M29" i="4"/>
  <c r="L29" i="4"/>
  <c r="K29" i="4"/>
  <c r="J29" i="4"/>
  <c r="I29" i="4"/>
  <c r="G29" i="4"/>
  <c r="F29" i="4"/>
  <c r="E29" i="4"/>
  <c r="D29" i="4"/>
  <c r="H28" i="4"/>
  <c r="H29" i="4" s="1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G94" i="4" l="1"/>
  <c r="G76" i="2"/>
  <c r="F87" i="2" l="1"/>
  <c r="E87" i="2"/>
  <c r="D87" i="2"/>
  <c r="C87" i="2"/>
  <c r="G29" i="2" l="1"/>
  <c r="P20" i="2" l="1"/>
  <c r="G87" i="2"/>
  <c r="C106" i="2" l="1"/>
  <c r="E106" i="2"/>
  <c r="D106" i="2"/>
  <c r="D96" i="2"/>
  <c r="C96" i="2"/>
  <c r="G95" i="2"/>
  <c r="E96" i="2"/>
  <c r="F96" i="2"/>
  <c r="G91" i="2"/>
  <c r="E77" i="2"/>
  <c r="D77" i="2"/>
  <c r="C77" i="2"/>
  <c r="F77" i="2"/>
  <c r="E66" i="2"/>
  <c r="D66" i="2"/>
  <c r="C66" i="2"/>
  <c r="F66" i="2"/>
  <c r="F56" i="2"/>
  <c r="E56" i="2"/>
  <c r="D56" i="2"/>
  <c r="C56" i="2"/>
  <c r="G56" i="2"/>
  <c r="F47" i="2"/>
  <c r="E47" i="2"/>
  <c r="D47" i="2"/>
  <c r="C47" i="2"/>
  <c r="F38" i="2"/>
  <c r="E38" i="2"/>
  <c r="D38" i="2"/>
  <c r="C38" i="2"/>
  <c r="F29" i="2"/>
  <c r="E29" i="2"/>
  <c r="D29" i="2"/>
  <c r="F20" i="2"/>
  <c r="E20" i="2"/>
  <c r="D20" i="2"/>
  <c r="C20" i="2"/>
  <c r="G17" i="2"/>
  <c r="G77" i="2" l="1"/>
  <c r="G106" i="2"/>
  <c r="G20" i="2"/>
  <c r="G47" i="2"/>
  <c r="G38" i="2"/>
  <c r="G66" i="2"/>
  <c r="G94" i="2"/>
  <c r="G96" i="2" s="1"/>
  <c r="F106" i="2"/>
  <c r="Q42" i="2" l="1"/>
  <c r="P62" i="2" l="1"/>
  <c r="P66" i="2" s="1"/>
  <c r="H106" i="2"/>
  <c r="I106" i="2"/>
  <c r="J106" i="2"/>
  <c r="K106" i="2"/>
  <c r="L106" i="2"/>
  <c r="M106" i="2"/>
  <c r="N106" i="2"/>
  <c r="O106" i="2"/>
  <c r="P106" i="2"/>
  <c r="Q106" i="2"/>
  <c r="R106" i="2"/>
  <c r="I96" i="2"/>
  <c r="J96" i="2"/>
  <c r="K96" i="2"/>
  <c r="L96" i="2"/>
  <c r="M96" i="2"/>
  <c r="N96" i="2"/>
  <c r="O96" i="2"/>
  <c r="P96" i="2"/>
  <c r="Q96" i="2"/>
  <c r="R96" i="2"/>
  <c r="H87" i="2"/>
  <c r="I87" i="2"/>
  <c r="J87" i="2"/>
  <c r="K87" i="2"/>
  <c r="L87" i="2"/>
  <c r="M87" i="2"/>
  <c r="N87" i="2"/>
  <c r="O87" i="2"/>
  <c r="P87" i="2"/>
  <c r="Q87" i="2"/>
  <c r="R87" i="2"/>
  <c r="J77" i="2"/>
  <c r="K77" i="2"/>
  <c r="L77" i="2"/>
  <c r="M77" i="2"/>
  <c r="N77" i="2"/>
  <c r="O77" i="2"/>
  <c r="P77" i="2"/>
  <c r="Q77" i="2"/>
  <c r="R77" i="2"/>
  <c r="H66" i="2"/>
  <c r="I66" i="2"/>
  <c r="J66" i="2"/>
  <c r="K66" i="2"/>
  <c r="L66" i="2"/>
  <c r="M66" i="2"/>
  <c r="N66" i="2"/>
  <c r="O66" i="2"/>
  <c r="Q66" i="2"/>
  <c r="R66" i="2"/>
  <c r="H56" i="2"/>
  <c r="I56" i="2"/>
  <c r="J56" i="2"/>
  <c r="K56" i="2"/>
  <c r="L56" i="2"/>
  <c r="M56" i="2"/>
  <c r="N56" i="2"/>
  <c r="O56" i="2"/>
  <c r="P56" i="2"/>
  <c r="Q56" i="2"/>
  <c r="R56" i="2"/>
  <c r="H47" i="2"/>
  <c r="I47" i="2"/>
  <c r="J47" i="2"/>
  <c r="K47" i="2"/>
  <c r="L47" i="2"/>
  <c r="M47" i="2"/>
  <c r="N47" i="2"/>
  <c r="O47" i="2"/>
  <c r="P47" i="2"/>
  <c r="Q47" i="2"/>
  <c r="R47" i="2"/>
  <c r="H38" i="2"/>
  <c r="I38" i="2"/>
  <c r="J38" i="2"/>
  <c r="K38" i="2"/>
  <c r="L38" i="2"/>
  <c r="M38" i="2"/>
  <c r="N38" i="2"/>
  <c r="O38" i="2"/>
  <c r="P38" i="2"/>
  <c r="Q38" i="2"/>
  <c r="R38" i="2"/>
  <c r="I29" i="2"/>
  <c r="J29" i="2"/>
  <c r="K29" i="2"/>
  <c r="L29" i="2"/>
  <c r="M29" i="2"/>
  <c r="N29" i="2"/>
  <c r="O29" i="2"/>
  <c r="P29" i="2"/>
  <c r="Q29" i="2"/>
  <c r="R29" i="2"/>
  <c r="I20" i="2"/>
  <c r="J20" i="2"/>
  <c r="K20" i="2"/>
  <c r="L20" i="2"/>
  <c r="M20" i="2"/>
  <c r="N20" i="2"/>
  <c r="O20" i="2"/>
  <c r="Q20" i="2"/>
  <c r="R20" i="2"/>
  <c r="H20" i="2" l="1"/>
  <c r="I77" i="2" l="1"/>
  <c r="H77" i="2"/>
  <c r="H94" i="2"/>
  <c r="H96" i="2" s="1"/>
  <c r="H28" i="2"/>
  <c r="H29" i="2" s="1"/>
</calcChain>
</file>

<file path=xl/sharedStrings.xml><?xml version="1.0" encoding="utf-8"?>
<sst xmlns="http://schemas.openxmlformats.org/spreadsheetml/2006/main" count="534" uniqueCount="173">
  <si>
    <t>Б</t>
  </si>
  <si>
    <t>Ж</t>
  </si>
  <si>
    <t>У</t>
  </si>
  <si>
    <t>Хлеб пшеничный</t>
  </si>
  <si>
    <t>Какао с молоком</t>
  </si>
  <si>
    <t>Итого</t>
  </si>
  <si>
    <t>Чай с лимоном</t>
  </si>
  <si>
    <t>В1</t>
  </si>
  <si>
    <t>С</t>
  </si>
  <si>
    <t>А</t>
  </si>
  <si>
    <t>Е</t>
  </si>
  <si>
    <t>В2</t>
  </si>
  <si>
    <t>Кальций (мг)</t>
  </si>
  <si>
    <t>Фосфор (мг)</t>
  </si>
  <si>
    <t>Магний (мг)</t>
  </si>
  <si>
    <t>Железо (мг)</t>
  </si>
  <si>
    <t>Кофейный напиток на молоке</t>
  </si>
  <si>
    <t>Рагу из овощей</t>
  </si>
  <si>
    <t>Соус сметанный</t>
  </si>
  <si>
    <t xml:space="preserve">Тефтели из говядины </t>
  </si>
  <si>
    <t>Картофельное пюре</t>
  </si>
  <si>
    <t xml:space="preserve">Чай с сахаром </t>
  </si>
  <si>
    <t xml:space="preserve">Молоко сгущенное </t>
  </si>
  <si>
    <t>Фруктовый чай</t>
  </si>
  <si>
    <t>Йод (мг)</t>
  </si>
  <si>
    <t>Цинк (мг)</t>
  </si>
  <si>
    <t xml:space="preserve">Пищевая ценность ЗАВТРАК </t>
  </si>
  <si>
    <t>День 1 (понедельник)</t>
  </si>
  <si>
    <t>День 2 (вторник)</t>
  </si>
  <si>
    <t>День  3 (среда)</t>
  </si>
  <si>
    <t>День 4 (четверг)</t>
  </si>
  <si>
    <t>День 5 (пятница)</t>
  </si>
  <si>
    <t>День 6 (понедельник)</t>
  </si>
  <si>
    <t>День 7 (вторник)</t>
  </si>
  <si>
    <t>День 8 (среда)</t>
  </si>
  <si>
    <t>День 9 (четверг)</t>
  </si>
  <si>
    <t>День  10 (пятница)</t>
  </si>
  <si>
    <t xml:space="preserve">Каша жидкая молочная (рисовая) </t>
  </si>
  <si>
    <t>Сок натуральный (яблочный)</t>
  </si>
  <si>
    <t>Хлеб ржаной йодированный</t>
  </si>
  <si>
    <t>Пищевые вещества, г</t>
  </si>
  <si>
    <t>Энергетическая ценность, кКал</t>
  </si>
  <si>
    <t>Витамины, мг</t>
  </si>
  <si>
    <t xml:space="preserve">Минеральные вещества, мг </t>
  </si>
  <si>
    <t>54-1з</t>
  </si>
  <si>
    <t>сыр Российский</t>
  </si>
  <si>
    <t>масло сливочное</t>
  </si>
  <si>
    <t>54-25.1к.</t>
  </si>
  <si>
    <t>Яблоко</t>
  </si>
  <si>
    <t>54-2з</t>
  </si>
  <si>
    <t>54-9м</t>
  </si>
  <si>
    <t xml:space="preserve">Жаркое по-домашнему   </t>
  </si>
  <si>
    <t>54-19гн</t>
  </si>
  <si>
    <t>Икра свекольная</t>
  </si>
  <si>
    <t>54-5м</t>
  </si>
  <si>
    <t>54-23гн</t>
  </si>
  <si>
    <t>54-3з</t>
  </si>
  <si>
    <t>54-9р</t>
  </si>
  <si>
    <t>54-11г</t>
  </si>
  <si>
    <t>54-3гн</t>
  </si>
  <si>
    <t>Булка с повидлом промышленного производства</t>
  </si>
  <si>
    <t>икра кабачковая</t>
  </si>
  <si>
    <t>54-4м</t>
  </si>
  <si>
    <t>54-9г</t>
  </si>
  <si>
    <t>54-12з</t>
  </si>
  <si>
    <t>Икра морковная тушеная</t>
  </si>
  <si>
    <t>Печенье Юбилейное</t>
  </si>
  <si>
    <t>Сок  натуральный (яблочный)</t>
  </si>
  <si>
    <t>53-19з</t>
  </si>
  <si>
    <t>54-1г</t>
  </si>
  <si>
    <t xml:space="preserve">макароны отварные </t>
  </si>
  <si>
    <t>54-4т</t>
  </si>
  <si>
    <t>Пудинг из творога с яблоками</t>
  </si>
  <si>
    <t xml:space="preserve">Рыба запеченная с молочным соусом    </t>
  </si>
  <si>
    <t>54-1с</t>
  </si>
  <si>
    <t xml:space="preserve">54-21гн </t>
  </si>
  <si>
    <t>54-2гн</t>
  </si>
  <si>
    <t>пром.</t>
  </si>
  <si>
    <t>54-16м</t>
  </si>
  <si>
    <t>54-15з</t>
  </si>
  <si>
    <t>54-3р</t>
  </si>
  <si>
    <t>Каша  гречневая рассыпчатая</t>
  </si>
  <si>
    <t>54-4г</t>
  </si>
  <si>
    <t>54-23м</t>
  </si>
  <si>
    <t>биточек из курицы</t>
  </si>
  <si>
    <t>54-6г</t>
  </si>
  <si>
    <t>Рис отварной</t>
  </si>
  <si>
    <t>Котлеты рубленные из кур, запеченные с соусом молочным   90/20</t>
  </si>
  <si>
    <t>мандарин</t>
  </si>
  <si>
    <t>Котлеты  из говядены</t>
  </si>
  <si>
    <t>банан</t>
  </si>
  <si>
    <t>54-1о</t>
  </si>
  <si>
    <t xml:space="preserve">котлета рыбная  </t>
  </si>
  <si>
    <t>54-5с</t>
  </si>
  <si>
    <t>соус молочный</t>
  </si>
  <si>
    <t xml:space="preserve">Меню завтраков для обучающихся 1-4 классов </t>
  </si>
  <si>
    <t>Нарезка из  свежих  огурцов</t>
  </si>
  <si>
    <t>Нарезка из  свежих  помидор</t>
  </si>
  <si>
    <t>54-2о</t>
  </si>
  <si>
    <t>Котлеты  из говяденыы</t>
  </si>
  <si>
    <t>котлета рыбная</t>
  </si>
  <si>
    <t>Пищевая ценность ОБЕД</t>
  </si>
  <si>
    <t>№ рецептуры</t>
  </si>
  <si>
    <t>Наименование блюда</t>
  </si>
  <si>
    <t>Выход, г</t>
  </si>
  <si>
    <t>Пищевые вещества</t>
  </si>
  <si>
    <t>Энергетическая ценность</t>
  </si>
  <si>
    <t>54-45з</t>
  </si>
  <si>
    <t>Щи из свежей капусты с картофелем</t>
  </si>
  <si>
    <t>54-2м</t>
  </si>
  <si>
    <t>Гуляш из мяса  говядины</t>
  </si>
  <si>
    <t>54-5г</t>
  </si>
  <si>
    <t>Каша  перловая  рассыпчатая</t>
  </si>
  <si>
    <t xml:space="preserve">Хлеб пшеничный </t>
  </si>
  <si>
    <t>сок яблочный</t>
  </si>
  <si>
    <t>54-11с</t>
  </si>
  <si>
    <t xml:space="preserve">Суп крестьянский с крупой </t>
  </si>
  <si>
    <t>54-1хн</t>
  </si>
  <si>
    <t>Компот из сухофруктов</t>
  </si>
  <si>
    <t>День 3 (среда)</t>
  </si>
  <si>
    <t>54-17с</t>
  </si>
  <si>
    <t>Суп из овощей</t>
  </si>
  <si>
    <t>54-6хн</t>
  </si>
  <si>
    <t xml:space="preserve">Компот из ягод </t>
  </si>
  <si>
    <t>Груша</t>
  </si>
  <si>
    <t>54-3с</t>
  </si>
  <si>
    <t>Рассольник по-ленинградски</t>
  </si>
  <si>
    <t>54-21м</t>
  </si>
  <si>
    <t>курица отварная</t>
  </si>
  <si>
    <t>54-32хн</t>
  </si>
  <si>
    <t>Компот из яблок</t>
  </si>
  <si>
    <t>52-2с</t>
  </si>
  <si>
    <t xml:space="preserve">Борщ с картофелем </t>
  </si>
  <si>
    <t>54-8с</t>
  </si>
  <si>
    <t>Суп гороховый</t>
  </si>
  <si>
    <t>54-7с</t>
  </si>
  <si>
    <t xml:space="preserve">Суп с макронными изделиями </t>
  </si>
  <si>
    <t>54-27м</t>
  </si>
  <si>
    <t>капуста тушеная с мясом птицы</t>
  </si>
  <si>
    <t>54-4с</t>
  </si>
  <si>
    <t>Рассольник домашний</t>
  </si>
  <si>
    <t>Каша гречневая рассыпчатая</t>
  </si>
  <si>
    <t>День 10(пятница)</t>
  </si>
  <si>
    <t>54-22хн</t>
  </si>
  <si>
    <t>Кисель из вишни</t>
  </si>
  <si>
    <t>Кондитерское изделие (вафли молочные)</t>
  </si>
  <si>
    <t xml:space="preserve">Меню обедов для обучающихся 1-4 классов </t>
  </si>
  <si>
    <t xml:space="preserve">Рыба запеченная с   соусом    </t>
  </si>
  <si>
    <t>Чай с лимоном и сахаром</t>
  </si>
  <si>
    <t xml:space="preserve">Омлет    натуральный  </t>
  </si>
  <si>
    <t>Тефтели из говядины с рисом</t>
  </si>
  <si>
    <t>Омлет  натуральный</t>
  </si>
  <si>
    <t>Чай с лимоном и с сахаром</t>
  </si>
  <si>
    <t>Огурец соленый</t>
  </si>
  <si>
    <t>Помидор соленый</t>
  </si>
  <si>
    <t>Капуста квашенная</t>
  </si>
  <si>
    <t>Утверждаю:</t>
  </si>
  <si>
    <t>Директор МАОУ СОШ №9</t>
  </si>
  <si>
    <t>______________Л.В. Пересада</t>
  </si>
  <si>
    <t>_______________ Л.В. Пересада</t>
  </si>
  <si>
    <t xml:space="preserve">Меню завтраков для обучающихся 12-18 лет </t>
  </si>
  <si>
    <t>нарезка из свежих помидор</t>
  </si>
  <si>
    <t>Нарезка из свежих огурцов</t>
  </si>
  <si>
    <t>Нарезка из  свежих помидор</t>
  </si>
  <si>
    <t>Нарезка из  свежих огурцов</t>
  </si>
  <si>
    <t xml:space="preserve">__1__ сентября 2025г </t>
  </si>
  <si>
    <t>"__1__" сентября 2025г.</t>
  </si>
  <si>
    <t>Нарезка из свежих помидор</t>
  </si>
  <si>
    <t xml:space="preserve">Нарезка из  свежих  помидор </t>
  </si>
  <si>
    <t>Икра кабачковая</t>
  </si>
  <si>
    <t xml:space="preserve">Нарезка из  свежих  огурцов </t>
  </si>
  <si>
    <t>"__1__"  сентября 2025г.</t>
  </si>
  <si>
    <t>Мясо птицы запеченное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</si>
</sst>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2" fontId="1" fillId="0" borderId="1" xfId="0" applyNumberFormat="1" applyFont="1" applyBorder="1" applyAlignment="1">
      <alignment horizontal="left" vertical="center"/>
    </xf>
    <xf numFmtId="2" fontId="1" fillId="0" borderId="5" xfId="0" applyNumberFormat="1" applyFont="1" applyBorder="1" applyAlignment="1">
      <alignment horizontal="left" vertical="center"/>
    </xf>
    <xf numFmtId="2" fontId="1" fillId="0" borderId="3" xfId="0" applyNumberFormat="1" applyFont="1" applyBorder="1" applyAlignment="1">
      <alignment horizontal="left" vertical="center"/>
    </xf>
    <xf numFmtId="2" fontId="2" fillId="4" borderId="1" xfId="0" applyNumberFormat="1" applyFont="1" applyFill="1" applyBorder="1"/>
    <xf numFmtId="2" fontId="2" fillId="4" borderId="1" xfId="0" applyNumberFormat="1" applyFont="1" applyFill="1" applyBorder="1" applyAlignment="1"/>
    <xf numFmtId="2" fontId="2" fillId="0" borderId="1" xfId="0" applyNumberFormat="1" applyFont="1" applyBorder="1"/>
    <xf numFmtId="2" fontId="2" fillId="5" borderId="1" xfId="0" applyNumberFormat="1" applyFont="1" applyFill="1" applyBorder="1" applyAlignment="1">
      <alignment wrapText="1"/>
    </xf>
    <xf numFmtId="2" fontId="2" fillId="0" borderId="1" xfId="0" applyNumberFormat="1" applyFont="1" applyFill="1" applyBorder="1" applyAlignment="1">
      <alignment wrapText="1"/>
    </xf>
    <xf numFmtId="2" fontId="2" fillId="0" borderId="1" xfId="0" applyNumberFormat="1" applyFont="1" applyFill="1" applyBorder="1"/>
    <xf numFmtId="2" fontId="2" fillId="7" borderId="1" xfId="0" applyNumberFormat="1" applyFont="1" applyFill="1" applyBorder="1"/>
    <xf numFmtId="2" fontId="2" fillId="4" borderId="2" xfId="0" applyNumberFormat="1" applyFont="1" applyFill="1" applyBorder="1" applyAlignment="1">
      <alignment wrapText="1"/>
    </xf>
    <xf numFmtId="2" fontId="2" fillId="0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left" wrapText="1"/>
    </xf>
    <xf numFmtId="2" fontId="1" fillId="2" borderId="1" xfId="0" applyNumberFormat="1" applyFont="1" applyFill="1" applyBorder="1" applyAlignment="1">
      <alignment wrapText="1"/>
    </xf>
    <xf numFmtId="0" fontId="3" fillId="4" borderId="1" xfId="0" applyFont="1" applyFill="1" applyBorder="1"/>
    <xf numFmtId="2" fontId="3" fillId="4" borderId="1" xfId="0" applyNumberFormat="1" applyFont="1" applyFill="1" applyBorder="1"/>
    <xf numFmtId="2" fontId="3" fillId="0" borderId="1" xfId="0" applyNumberFormat="1" applyFont="1" applyBorder="1"/>
    <xf numFmtId="2" fontId="2" fillId="0" borderId="2" xfId="0" applyNumberFormat="1" applyFont="1" applyFill="1" applyBorder="1" applyAlignment="1">
      <alignment wrapText="1"/>
    </xf>
    <xf numFmtId="2" fontId="1" fillId="0" borderId="1" xfId="0" applyNumberFormat="1" applyFont="1" applyFill="1" applyBorder="1"/>
    <xf numFmtId="2" fontId="1" fillId="0" borderId="1" xfId="0" applyNumberFormat="1" applyFont="1" applyBorder="1"/>
    <xf numFmtId="2" fontId="2" fillId="0" borderId="5" xfId="0" applyNumberFormat="1" applyFont="1" applyFill="1" applyBorder="1" applyAlignment="1">
      <alignment wrapText="1"/>
    </xf>
    <xf numFmtId="2" fontId="2" fillId="4" borderId="1" xfId="0" applyNumberFormat="1" applyFont="1" applyFill="1" applyBorder="1" applyAlignment="1">
      <alignment wrapText="1"/>
    </xf>
    <xf numFmtId="2" fontId="2" fillId="8" borderId="1" xfId="0" applyNumberFormat="1" applyFont="1" applyFill="1" applyBorder="1"/>
    <xf numFmtId="2" fontId="1" fillId="0" borderId="1" xfId="0" applyNumberFormat="1" applyFont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4" borderId="1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horizontal="center" wrapText="1"/>
    </xf>
    <xf numFmtId="0" fontId="1" fillId="4" borderId="6" xfId="0" applyNumberFormat="1" applyFont="1" applyFill="1" applyBorder="1" applyAlignment="1">
      <alignment horizontal="center" wrapText="1"/>
    </xf>
    <xf numFmtId="0" fontId="1" fillId="4" borderId="4" xfId="0" applyNumberFormat="1" applyFont="1" applyFill="1" applyBorder="1" applyAlignment="1">
      <alignment horizontal="center" wrapText="1"/>
    </xf>
    <xf numFmtId="2" fontId="2" fillId="4" borderId="5" xfId="0" applyNumberFormat="1" applyFont="1" applyFill="1" applyBorder="1"/>
    <xf numFmtId="2" fontId="2" fillId="0" borderId="3" xfId="0" applyNumberFormat="1" applyFont="1" applyBorder="1"/>
    <xf numFmtId="2" fontId="1" fillId="0" borderId="3" xfId="0" applyNumberFormat="1" applyFont="1" applyBorder="1"/>
    <xf numFmtId="2" fontId="5" fillId="4" borderId="1" xfId="0" applyNumberFormat="1" applyFont="1" applyFill="1" applyBorder="1" applyAlignment="1">
      <alignment horizontal="center"/>
    </xf>
    <xf numFmtId="2" fontId="5" fillId="4" borderId="1" xfId="0" applyNumberFormat="1" applyFont="1" applyFill="1" applyBorder="1" applyAlignment="1"/>
    <xf numFmtId="2" fontId="5" fillId="4" borderId="1" xfId="0" applyNumberFormat="1" applyFont="1" applyFill="1" applyBorder="1"/>
    <xf numFmtId="2" fontId="5" fillId="4" borderId="5" xfId="0" applyNumberFormat="1" applyFont="1" applyFill="1" applyBorder="1"/>
    <xf numFmtId="2" fontId="5" fillId="0" borderId="3" xfId="0" applyNumberFormat="1" applyFont="1" applyBorder="1"/>
    <xf numFmtId="2" fontId="5" fillId="0" borderId="1" xfId="0" applyNumberFormat="1" applyFont="1" applyBorder="1"/>
    <xf numFmtId="2" fontId="2" fillId="7" borderId="3" xfId="0" applyNumberFormat="1" applyFont="1" applyFill="1" applyBorder="1"/>
    <xf numFmtId="2" fontId="2" fillId="0" borderId="3" xfId="0" applyNumberFormat="1" applyFont="1" applyFill="1" applyBorder="1"/>
    <xf numFmtId="2" fontId="3" fillId="0" borderId="3" xfId="0" applyNumberFormat="1" applyFont="1" applyBorder="1"/>
    <xf numFmtId="2" fontId="1" fillId="0" borderId="3" xfId="0" applyNumberFormat="1" applyFont="1" applyFill="1" applyBorder="1"/>
    <xf numFmtId="2" fontId="2" fillId="8" borderId="3" xfId="0" applyNumberFormat="1" applyFont="1" applyFill="1" applyBorder="1"/>
    <xf numFmtId="2" fontId="2" fillId="4" borderId="0" xfId="0" applyNumberFormat="1" applyFont="1" applyFill="1" applyBorder="1"/>
    <xf numFmtId="2" fontId="1" fillId="4" borderId="0" xfId="0" applyNumberFormat="1" applyFont="1" applyFill="1" applyBorder="1"/>
    <xf numFmtId="2" fontId="5" fillId="4" borderId="0" xfId="0" applyNumberFormat="1" applyFont="1" applyFill="1" applyBorder="1"/>
    <xf numFmtId="2" fontId="1" fillId="4" borderId="0" xfId="0" applyNumberFormat="1" applyFont="1" applyFill="1" applyBorder="1" applyAlignment="1">
      <alignment horizontal="left" vertical="center"/>
    </xf>
    <xf numFmtId="2" fontId="3" fillId="4" borderId="0" xfId="0" applyNumberFormat="1" applyFont="1" applyFill="1" applyBorder="1"/>
    <xf numFmtId="2" fontId="2" fillId="4" borderId="2" xfId="0" applyNumberFormat="1" applyFont="1" applyFill="1" applyBorder="1" applyAlignment="1">
      <alignment horizontal="center"/>
    </xf>
    <xf numFmtId="2" fontId="2" fillId="4" borderId="2" xfId="0" applyNumberFormat="1" applyFont="1" applyFill="1" applyBorder="1" applyAlignment="1"/>
    <xf numFmtId="2" fontId="2" fillId="4" borderId="2" xfId="0" applyNumberFormat="1" applyFont="1" applyFill="1" applyBorder="1"/>
    <xf numFmtId="2" fontId="2" fillId="0" borderId="2" xfId="0" applyNumberFormat="1" applyFont="1" applyFill="1" applyBorder="1"/>
    <xf numFmtId="2" fontId="2" fillId="0" borderId="8" xfId="0" applyNumberFormat="1" applyFont="1" applyBorder="1"/>
    <xf numFmtId="2" fontId="2" fillId="0" borderId="2" xfId="0" applyNumberFormat="1" applyFont="1" applyBorder="1"/>
    <xf numFmtId="2" fontId="2" fillId="4" borderId="0" xfId="0" applyNumberFormat="1" applyFont="1" applyFill="1" applyBorder="1" applyAlignment="1">
      <alignment horizontal="center"/>
    </xf>
    <xf numFmtId="2" fontId="2" fillId="4" borderId="0" xfId="0" applyNumberFormat="1" applyFont="1" applyFill="1" applyBorder="1" applyAlignment="1"/>
    <xf numFmtId="2" fontId="1" fillId="3" borderId="1" xfId="0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/>
    <xf numFmtId="2" fontId="6" fillId="4" borderId="4" xfId="0" applyNumberFormat="1" applyFont="1" applyFill="1" applyBorder="1"/>
    <xf numFmtId="2" fontId="6" fillId="4" borderId="7" xfId="0" applyNumberFormat="1" applyFont="1" applyFill="1" applyBorder="1"/>
    <xf numFmtId="2" fontId="6" fillId="0" borderId="3" xfId="0" applyNumberFormat="1" applyFont="1" applyBorder="1"/>
    <xf numFmtId="2" fontId="3" fillId="4" borderId="4" xfId="0" applyNumberFormat="1" applyFont="1" applyFill="1" applyBorder="1"/>
    <xf numFmtId="2" fontId="3" fillId="4" borderId="7" xfId="0" applyNumberFormat="1" applyFont="1" applyFill="1" applyBorder="1"/>
    <xf numFmtId="2" fontId="4" fillId="0" borderId="1" xfId="0" applyNumberFormat="1" applyFont="1" applyBorder="1" applyAlignment="1">
      <alignment horizontal="left" vertical="center"/>
    </xf>
    <xf numFmtId="2" fontId="4" fillId="0" borderId="4" xfId="0" applyNumberFormat="1" applyFont="1" applyBorder="1" applyAlignment="1">
      <alignment horizontal="left" vertical="center"/>
    </xf>
    <xf numFmtId="2" fontId="4" fillId="0" borderId="7" xfId="0" applyNumberFormat="1" applyFont="1" applyBorder="1" applyAlignment="1">
      <alignment horizontal="left" vertical="center"/>
    </xf>
    <xf numFmtId="2" fontId="4" fillId="0" borderId="3" xfId="0" applyNumberFormat="1" applyFont="1" applyBorder="1" applyAlignment="1">
      <alignment horizontal="left" vertical="center"/>
    </xf>
    <xf numFmtId="12" fontId="2" fillId="0" borderId="1" xfId="0" applyNumberFormat="1" applyFont="1" applyFill="1" applyBorder="1" applyAlignment="1">
      <alignment wrapText="1"/>
    </xf>
    <xf numFmtId="2" fontId="7" fillId="0" borderId="1" xfId="0" applyNumberFormat="1" applyFont="1" applyBorder="1"/>
    <xf numFmtId="2" fontId="1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wrapText="1"/>
    </xf>
    <xf numFmtId="2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2" fontId="2" fillId="6" borderId="1" xfId="0" applyNumberFormat="1" applyFont="1" applyFill="1" applyBorder="1" applyAlignment="1">
      <alignment wrapText="1"/>
    </xf>
    <xf numFmtId="2" fontId="2" fillId="6" borderId="1" xfId="0" applyNumberFormat="1" applyFont="1" applyFill="1" applyBorder="1"/>
    <xf numFmtId="0" fontId="2" fillId="4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left" wrapText="1"/>
    </xf>
    <xf numFmtId="0" fontId="2" fillId="0" borderId="0" xfId="0" applyNumberFormat="1" applyFont="1" applyFill="1" applyBorder="1" applyAlignment="1">
      <alignment horizontal="left" wrapText="1"/>
    </xf>
    <xf numFmtId="0" fontId="2" fillId="0" borderId="2" xfId="0" applyNumberFormat="1" applyFont="1" applyFill="1" applyBorder="1" applyAlignment="1">
      <alignment horizontal="left" wrapText="1"/>
    </xf>
    <xf numFmtId="0" fontId="2" fillId="0" borderId="0" xfId="0" applyNumberFormat="1" applyFont="1" applyFill="1" applyAlignment="1">
      <alignment horizontal="left" wrapText="1"/>
    </xf>
    <xf numFmtId="0" fontId="2" fillId="4" borderId="1" xfId="0" applyNumberFormat="1" applyFont="1" applyFill="1" applyBorder="1" applyAlignment="1">
      <alignment horizontal="left" wrapText="1"/>
    </xf>
    <xf numFmtId="0" fontId="1" fillId="4" borderId="1" xfId="0" applyFont="1" applyFill="1" applyBorder="1"/>
    <xf numFmtId="2" fontId="1" fillId="3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wrapText="1"/>
    </xf>
    <xf numFmtId="2" fontId="8" fillId="0" borderId="1" xfId="0" applyNumberFormat="1" applyFont="1" applyFill="1" applyBorder="1" applyAlignment="1">
      <alignment wrapText="1"/>
    </xf>
    <xf numFmtId="2" fontId="8" fillId="4" borderId="1" xfId="0" applyNumberFormat="1" applyFont="1" applyFill="1" applyBorder="1"/>
    <xf numFmtId="2" fontId="8" fillId="0" borderId="1" xfId="0" applyNumberFormat="1" applyFont="1" applyFill="1" applyBorder="1"/>
    <xf numFmtId="0" fontId="8" fillId="0" borderId="0" xfId="0" applyNumberFormat="1" applyFont="1" applyFill="1" applyBorder="1" applyAlignment="1">
      <alignment horizontal="center" wrapText="1"/>
    </xf>
    <xf numFmtId="2" fontId="8" fillId="0" borderId="2" xfId="0" applyNumberFormat="1" applyFont="1" applyFill="1" applyBorder="1" applyAlignment="1">
      <alignment wrapText="1"/>
    </xf>
    <xf numFmtId="2" fontId="8" fillId="0" borderId="1" xfId="0" applyNumberFormat="1" applyFont="1" applyFill="1" applyBorder="1" applyAlignment="1">
      <alignment horizontal="right"/>
    </xf>
    <xf numFmtId="0" fontId="8" fillId="4" borderId="1" xfId="0" applyNumberFormat="1" applyFont="1" applyFill="1" applyBorder="1" applyAlignment="1">
      <alignment horizontal="left" vertical="top" wrapText="1"/>
    </xf>
    <xf numFmtId="2" fontId="8" fillId="4" borderId="2" xfId="0" applyNumberFormat="1" applyFont="1" applyFill="1" applyBorder="1" applyAlignment="1">
      <alignment wrapText="1"/>
    </xf>
    <xf numFmtId="0" fontId="9" fillId="2" borderId="1" xfId="0" applyNumberFormat="1" applyFont="1" applyFill="1" applyBorder="1" applyAlignment="1">
      <alignment horizontal="center" wrapText="1"/>
    </xf>
    <xf numFmtId="2" fontId="9" fillId="2" borderId="1" xfId="0" applyNumberFormat="1" applyFont="1" applyFill="1" applyBorder="1" applyAlignment="1">
      <alignment horizontal="left" wrapText="1"/>
    </xf>
    <xf numFmtId="2" fontId="9" fillId="2" borderId="1" xfId="0" applyNumberFormat="1" applyFont="1" applyFill="1" applyBorder="1" applyAlignment="1">
      <alignment wrapText="1"/>
    </xf>
    <xf numFmtId="0" fontId="9" fillId="4" borderId="6" xfId="0" applyNumberFormat="1" applyFont="1" applyFill="1" applyBorder="1" applyAlignment="1">
      <alignment horizontal="center" wrapText="1"/>
    </xf>
    <xf numFmtId="0" fontId="10" fillId="4" borderId="1" xfId="0" applyFont="1" applyFill="1" applyBorder="1" applyAlignment="1">
      <alignment wrapText="1"/>
    </xf>
    <xf numFmtId="0" fontId="10" fillId="4" borderId="1" xfId="0" applyFont="1" applyFill="1" applyBorder="1"/>
    <xf numFmtId="2" fontId="10" fillId="4" borderId="1" xfId="0" applyNumberFormat="1" applyFont="1" applyFill="1" applyBorder="1"/>
    <xf numFmtId="2" fontId="8" fillId="6" borderId="1" xfId="0" applyNumberFormat="1" applyFont="1" applyFill="1" applyBorder="1" applyAlignment="1">
      <alignment wrapText="1"/>
    </xf>
    <xf numFmtId="2" fontId="8" fillId="6" borderId="1" xfId="0" applyNumberFormat="1" applyFont="1" applyFill="1" applyBorder="1"/>
    <xf numFmtId="0" fontId="8" fillId="0" borderId="2" xfId="0" applyNumberFormat="1" applyFont="1" applyFill="1" applyBorder="1" applyAlignment="1">
      <alignment horizontal="center" wrapText="1"/>
    </xf>
    <xf numFmtId="2" fontId="8" fillId="0" borderId="1" xfId="0" applyNumberFormat="1" applyFont="1" applyBorder="1"/>
    <xf numFmtId="12" fontId="8" fillId="0" borderId="1" xfId="0" applyNumberFormat="1" applyFont="1" applyFill="1" applyBorder="1" applyAlignment="1">
      <alignment wrapText="1"/>
    </xf>
    <xf numFmtId="0" fontId="9" fillId="4" borderId="4" xfId="0" applyNumberFormat="1" applyFont="1" applyFill="1" applyBorder="1" applyAlignment="1">
      <alignment horizontal="center" wrapText="1"/>
    </xf>
    <xf numFmtId="2" fontId="8" fillId="5" borderId="1" xfId="0" applyNumberFormat="1" applyFont="1" applyFill="1" applyBorder="1" applyAlignment="1">
      <alignment wrapText="1"/>
    </xf>
    <xf numFmtId="2" fontId="8" fillId="0" borderId="1" xfId="0" applyNumberFormat="1" applyFont="1" applyFill="1" applyBorder="1" applyAlignment="1">
      <alignment horizontal="left" vertical="top" wrapText="1"/>
    </xf>
    <xf numFmtId="0" fontId="8" fillId="0" borderId="0" xfId="0" applyNumberFormat="1" applyFont="1" applyFill="1" applyAlignment="1">
      <alignment horizontal="center" wrapText="1"/>
    </xf>
    <xf numFmtId="0" fontId="8" fillId="4" borderId="1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right"/>
    </xf>
    <xf numFmtId="2" fontId="11" fillId="0" borderId="1" xfId="0" applyNumberFormat="1" applyFont="1" applyBorder="1"/>
    <xf numFmtId="0" fontId="8" fillId="2" borderId="1" xfId="0" applyFont="1" applyFill="1" applyBorder="1"/>
    <xf numFmtId="2" fontId="8" fillId="4" borderId="1" xfId="0" applyNumberFormat="1" applyFont="1" applyFill="1" applyBorder="1" applyAlignment="1">
      <alignment wrapText="1"/>
    </xf>
    <xf numFmtId="2" fontId="8" fillId="0" borderId="5" xfId="0" applyNumberFormat="1" applyFont="1" applyFill="1" applyBorder="1" applyAlignment="1">
      <alignment wrapText="1"/>
    </xf>
    <xf numFmtId="2" fontId="8" fillId="9" borderId="1" xfId="0" applyNumberFormat="1" applyFont="1" applyFill="1" applyBorder="1" applyAlignment="1">
      <alignment horizontal="right"/>
    </xf>
    <xf numFmtId="2" fontId="9" fillId="2" borderId="1" xfId="0" applyNumberFormat="1" applyFont="1" applyFill="1" applyBorder="1" applyAlignment="1">
      <alignment horizontal="right"/>
    </xf>
    <xf numFmtId="0" fontId="8" fillId="9" borderId="1" xfId="0" applyNumberFormat="1" applyFont="1" applyFill="1" applyBorder="1" applyAlignment="1">
      <alignment horizontal="right"/>
    </xf>
    <xf numFmtId="1" fontId="9" fillId="2" borderId="1" xfId="0" applyNumberFormat="1" applyFont="1" applyFill="1" applyBorder="1"/>
    <xf numFmtId="2" fontId="9" fillId="2" borderId="1" xfId="0" applyNumberFormat="1" applyFont="1" applyFill="1" applyBorder="1" applyAlignment="1">
      <alignment horizontal="left" indent="1"/>
    </xf>
    <xf numFmtId="0" fontId="9" fillId="2" borderId="1" xfId="0" applyNumberFormat="1" applyFont="1" applyFill="1" applyBorder="1" applyAlignment="1">
      <alignment horizontal="right"/>
    </xf>
    <xf numFmtId="1" fontId="8" fillId="2" borderId="1" xfId="0" applyNumberFormat="1" applyFont="1" applyFill="1" applyBorder="1"/>
    <xf numFmtId="2" fontId="8" fillId="2" borderId="1" xfId="0" applyNumberFormat="1" applyFont="1" applyFill="1" applyBorder="1" applyAlignment="1">
      <alignment horizontal="right"/>
    </xf>
    <xf numFmtId="0" fontId="8" fillId="2" borderId="1" xfId="0" applyNumberFormat="1" applyFont="1" applyFill="1" applyBorder="1" applyAlignment="1">
      <alignment horizontal="right"/>
    </xf>
    <xf numFmtId="0" fontId="8" fillId="7" borderId="1" xfId="0" applyNumberFormat="1" applyFont="1" applyFill="1" applyBorder="1" applyAlignment="1">
      <alignment horizontal="right"/>
    </xf>
    <xf numFmtId="2" fontId="8" fillId="7" borderId="1" xfId="0" applyNumberFormat="1" applyFont="1" applyFill="1" applyBorder="1" applyAlignment="1">
      <alignment horizontal="right"/>
    </xf>
    <xf numFmtId="1" fontId="10" fillId="2" borderId="1" xfId="0" applyNumberFormat="1" applyFont="1" applyFill="1" applyBorder="1"/>
    <xf numFmtId="2" fontId="10" fillId="2" borderId="1" xfId="0" applyNumberFormat="1" applyFont="1" applyFill="1" applyBorder="1" applyAlignment="1">
      <alignment horizontal="right"/>
    </xf>
    <xf numFmtId="0" fontId="10" fillId="2" borderId="1" xfId="0" applyNumberFormat="1" applyFont="1" applyFill="1" applyBorder="1" applyAlignment="1">
      <alignment horizontal="right"/>
    </xf>
    <xf numFmtId="1" fontId="8" fillId="0" borderId="1" xfId="0" applyNumberFormat="1" applyFont="1" applyBorder="1"/>
    <xf numFmtId="0" fontId="8" fillId="0" borderId="1" xfId="0" applyNumberFormat="1" applyFont="1" applyBorder="1" applyAlignment="1">
      <alignment horizontal="right"/>
    </xf>
    <xf numFmtId="2" fontId="8" fillId="0" borderId="1" xfId="0" applyNumberFormat="1" applyFont="1" applyBorder="1" applyAlignment="1">
      <alignment horizontal="right"/>
    </xf>
    <xf numFmtId="2" fontId="8" fillId="4" borderId="1" xfId="0" applyNumberFormat="1" applyFont="1" applyFill="1" applyBorder="1" applyAlignment="1">
      <alignment horizontal="right"/>
    </xf>
    <xf numFmtId="2" fontId="9" fillId="2" borderId="1" xfId="0" applyNumberFormat="1" applyFont="1" applyFill="1" applyBorder="1" applyAlignment="1">
      <alignment horizontal="left"/>
    </xf>
    <xf numFmtId="0" fontId="8" fillId="8" borderId="1" xfId="0" applyNumberFormat="1" applyFont="1" applyFill="1" applyBorder="1" applyAlignment="1">
      <alignment horizontal="right"/>
    </xf>
    <xf numFmtId="2" fontId="8" fillId="8" borderId="1" xfId="0" applyNumberFormat="1" applyFont="1" applyFill="1" applyBorder="1" applyAlignment="1">
      <alignment horizontal="right"/>
    </xf>
    <xf numFmtId="2" fontId="9" fillId="4" borderId="0" xfId="0" applyNumberFormat="1" applyFont="1" applyFill="1" applyBorder="1"/>
    <xf numFmtId="2" fontId="8" fillId="4" borderId="0" xfId="0" applyNumberFormat="1" applyFont="1" applyFill="1" applyBorder="1"/>
    <xf numFmtId="2" fontId="9" fillId="4" borderId="0" xfId="0" applyNumberFormat="1" applyFont="1" applyFill="1" applyBorder="1" applyAlignment="1">
      <alignment horizontal="left" vertical="center"/>
    </xf>
    <xf numFmtId="0" fontId="12" fillId="0" borderId="0" xfId="0" applyFont="1"/>
    <xf numFmtId="0" fontId="13" fillId="0" borderId="1" xfId="0" applyFont="1" applyBorder="1"/>
    <xf numFmtId="0" fontId="8" fillId="0" borderId="1" xfId="0" applyFont="1" applyFill="1" applyBorder="1"/>
    <xf numFmtId="0" fontId="8" fillId="0" borderId="1" xfId="0" applyFont="1" applyFill="1" applyBorder="1" applyAlignment="1">
      <alignment wrapText="1"/>
    </xf>
    <xf numFmtId="0" fontId="8" fillId="0" borderId="1" xfId="0" applyNumberFormat="1" applyFont="1" applyFill="1" applyBorder="1"/>
    <xf numFmtId="2" fontId="8" fillId="4" borderId="1" xfId="0" applyNumberFormat="1" applyFont="1" applyFill="1" applyBorder="1" applyAlignment="1">
      <alignment horizontal="right" vertical="center"/>
    </xf>
    <xf numFmtId="0" fontId="8" fillId="0" borderId="1" xfId="0" applyFont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left"/>
    </xf>
    <xf numFmtId="2" fontId="9" fillId="2" borderId="1" xfId="0" applyNumberFormat="1" applyFont="1" applyFill="1" applyBorder="1"/>
    <xf numFmtId="0" fontId="13" fillId="3" borderId="1" xfId="0" applyFont="1" applyFill="1" applyBorder="1"/>
    <xf numFmtId="0" fontId="8" fillId="4" borderId="2" xfId="0" applyFont="1" applyFill="1" applyBorder="1"/>
    <xf numFmtId="0" fontId="8" fillId="4" borderId="1" xfId="0" applyFont="1" applyFill="1" applyBorder="1"/>
    <xf numFmtId="0" fontId="8" fillId="0" borderId="2" xfId="0" applyFont="1" applyFill="1" applyBorder="1"/>
    <xf numFmtId="2" fontId="8" fillId="4" borderId="1" xfId="0" applyNumberFormat="1" applyFont="1" applyFill="1" applyBorder="1" applyAlignment="1">
      <alignment vertical="center"/>
    </xf>
    <xf numFmtId="0" fontId="10" fillId="0" borderId="1" xfId="0" applyFont="1" applyBorder="1"/>
    <xf numFmtId="0" fontId="8" fillId="0" borderId="2" xfId="0" applyNumberFormat="1" applyFont="1" applyFill="1" applyBorder="1"/>
    <xf numFmtId="0" fontId="8" fillId="4" borderId="1" xfId="0" applyNumberFormat="1" applyFont="1" applyFill="1" applyBorder="1"/>
    <xf numFmtId="0" fontId="8" fillId="4" borderId="2" xfId="0" applyNumberFormat="1" applyFont="1" applyFill="1" applyBorder="1"/>
    <xf numFmtId="0" fontId="8" fillId="4" borderId="2" xfId="0" applyFont="1" applyFill="1" applyBorder="1" applyAlignment="1">
      <alignment horizontal="left" wrapText="1"/>
    </xf>
    <xf numFmtId="0" fontId="8" fillId="0" borderId="2" xfId="0" applyNumberFormat="1" applyFont="1" applyFill="1" applyBorder="1" applyAlignment="1">
      <alignment horizontal="left" wrapText="1"/>
    </xf>
    <xf numFmtId="0" fontId="8" fillId="4" borderId="1" xfId="0" applyFont="1" applyFill="1" applyBorder="1" applyAlignment="1">
      <alignment horizontal="left"/>
    </xf>
    <xf numFmtId="0" fontId="8" fillId="0" borderId="1" xfId="0" applyNumberFormat="1" applyFont="1" applyFill="1" applyBorder="1" applyAlignment="1">
      <alignment horizontal="left" wrapText="1"/>
    </xf>
    <xf numFmtId="0" fontId="8" fillId="0" borderId="0" xfId="0" applyNumberFormat="1" applyFont="1" applyFill="1" applyAlignment="1">
      <alignment horizontal="left" wrapText="1"/>
    </xf>
    <xf numFmtId="0" fontId="8" fillId="0" borderId="1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left"/>
    </xf>
    <xf numFmtId="0" fontId="8" fillId="0" borderId="0" xfId="0" applyFont="1" applyFill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7" borderId="3" xfId="0" applyNumberFormat="1" applyFont="1" applyFill="1" applyBorder="1" applyAlignment="1">
      <alignment horizontal="center"/>
    </xf>
    <xf numFmtId="0" fontId="13" fillId="7" borderId="1" xfId="0" applyFont="1" applyFill="1" applyBorder="1"/>
    <xf numFmtId="2" fontId="14" fillId="3" borderId="1" xfId="0" applyNumberFormat="1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wrapText="1"/>
    </xf>
    <xf numFmtId="0" fontId="0" fillId="0" borderId="1" xfId="0" applyBorder="1"/>
    <xf numFmtId="2" fontId="9" fillId="0" borderId="9" xfId="0" applyNumberFormat="1" applyFont="1" applyBorder="1" applyAlignment="1">
      <alignment horizontal="left" vertical="center"/>
    </xf>
    <xf numFmtId="0" fontId="9" fillId="0" borderId="9" xfId="0" applyNumberFormat="1" applyFont="1" applyBorder="1" applyAlignment="1">
      <alignment horizontal="left" vertical="center"/>
    </xf>
    <xf numFmtId="2" fontId="9" fillId="4" borderId="0" xfId="0" applyNumberFormat="1" applyFont="1" applyFill="1" applyBorder="1" applyAlignment="1"/>
    <xf numFmtId="2" fontId="8" fillId="4" borderId="0" xfId="0" applyNumberFormat="1" applyFont="1" applyFill="1" applyBorder="1" applyAlignment="1"/>
    <xf numFmtId="2" fontId="9" fillId="0" borderId="0" xfId="0" applyNumberFormat="1" applyFont="1" applyBorder="1" applyAlignment="1">
      <alignment horizontal="left" vertical="center"/>
    </xf>
    <xf numFmtId="2" fontId="2" fillId="4" borderId="4" xfId="0" applyNumberFormat="1" applyFont="1" applyFill="1" applyBorder="1"/>
    <xf numFmtId="2" fontId="2" fillId="4" borderId="7" xfId="0" applyNumberFormat="1" applyFont="1" applyFill="1" applyBorder="1"/>
    <xf numFmtId="0" fontId="0" fillId="0" borderId="0" xfId="0" applyAlignment="1">
      <alignment horizontal="right"/>
    </xf>
    <xf numFmtId="2" fontId="1" fillId="5" borderId="4" xfId="0" applyNumberFormat="1" applyFont="1" applyFill="1" applyBorder="1" applyAlignment="1">
      <alignment horizontal="center" wrapText="1"/>
    </xf>
    <xf numFmtId="2" fontId="1" fillId="5" borderId="3" xfId="0" applyNumberFormat="1" applyFont="1" applyFill="1" applyBorder="1" applyAlignment="1">
      <alignment horizont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3" borderId="7" xfId="0" applyNumberFormat="1" applyFont="1" applyFill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wrapText="1"/>
    </xf>
    <xf numFmtId="2" fontId="9" fillId="5" borderId="1" xfId="0" applyNumberFormat="1" applyFont="1" applyFill="1" applyBorder="1" applyAlignment="1">
      <alignment horizontal="center" wrapText="1"/>
    </xf>
    <xf numFmtId="2" fontId="9" fillId="5" borderId="4" xfId="0" applyNumberFormat="1" applyFont="1" applyFill="1" applyBorder="1" applyAlignment="1">
      <alignment horizontal="center" wrapText="1"/>
    </xf>
    <xf numFmtId="2" fontId="9" fillId="5" borderId="3" xfId="0" applyNumberFormat="1" applyFont="1" applyFill="1" applyBorder="1" applyAlignment="1">
      <alignment horizontal="center" wrapText="1"/>
    </xf>
    <xf numFmtId="2" fontId="9" fillId="7" borderId="4" xfId="0" applyNumberFormat="1" applyFont="1" applyFill="1" applyBorder="1" applyAlignment="1">
      <alignment horizontal="center" vertical="center" wrapText="1"/>
    </xf>
    <xf numFmtId="2" fontId="9" fillId="7" borderId="3" xfId="0" applyNumberFormat="1" applyFont="1" applyFill="1" applyBorder="1" applyAlignment="1">
      <alignment horizontal="center" vertical="center" wrapText="1"/>
    </xf>
    <xf numFmtId="2" fontId="9" fillId="7" borderId="4" xfId="0" applyNumberFormat="1" applyFont="1" applyFill="1" applyBorder="1" applyAlignment="1">
      <alignment horizontal="center" wrapText="1"/>
    </xf>
    <xf numFmtId="2" fontId="9" fillId="7" borderId="3" xfId="0" applyNumberFormat="1" applyFont="1" applyFill="1" applyBorder="1" applyAlignment="1">
      <alignment horizontal="center" wrapText="1"/>
    </xf>
    <xf numFmtId="0" fontId="15" fillId="3" borderId="4" xfId="0" applyFont="1" applyFill="1" applyBorder="1" applyAlignment="1">
      <alignment horizontal="center"/>
    </xf>
    <xf numFmtId="0" fontId="16" fillId="3" borderId="7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/>
    </xf>
    <xf numFmtId="2" fontId="9" fillId="7" borderId="4" xfId="0" applyNumberFormat="1" applyFont="1" applyFill="1" applyBorder="1" applyAlignment="1">
      <alignment horizontal="center"/>
    </xf>
    <xf numFmtId="2" fontId="9" fillId="7" borderId="7" xfId="0" applyNumberFormat="1" applyFont="1" applyFill="1" applyBorder="1" applyAlignment="1">
      <alignment horizontal="center"/>
    </xf>
    <xf numFmtId="2" fontId="9" fillId="9" borderId="4" xfId="0" applyNumberFormat="1" applyFont="1" applyFill="1" applyBorder="1" applyAlignment="1">
      <alignment horizontal="center" wrapText="1"/>
    </xf>
    <xf numFmtId="2" fontId="9" fillId="9" borderId="3" xfId="0" applyNumberFormat="1" applyFont="1" applyFill="1" applyBorder="1" applyAlignment="1">
      <alignment horizontal="center" wrapText="1"/>
    </xf>
    <xf numFmtId="2" fontId="14" fillId="3" borderId="5" xfId="0" applyNumberFormat="1" applyFont="1" applyFill="1" applyBorder="1" applyAlignment="1">
      <alignment horizontal="center" vertical="center" wrapText="1"/>
    </xf>
    <xf numFmtId="2" fontId="14" fillId="3" borderId="2" xfId="0" applyNumberFormat="1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1" fontId="14" fillId="3" borderId="5" xfId="0" applyNumberFormat="1" applyFont="1" applyFill="1" applyBorder="1" applyAlignment="1">
      <alignment horizontal="center" vertical="center" wrapText="1"/>
    </xf>
    <xf numFmtId="1" fontId="14" fillId="3" borderId="2" xfId="0" applyNumberFormat="1" applyFont="1" applyFill="1" applyBorder="1" applyAlignment="1">
      <alignment horizontal="center" vertical="center" wrapText="1"/>
    </xf>
    <xf numFmtId="0" fontId="14" fillId="3" borderId="5" xfId="0" applyNumberFormat="1" applyFont="1" applyFill="1" applyBorder="1" applyAlignment="1">
      <alignment horizontal="center" vertical="center" wrapText="1"/>
    </xf>
    <xf numFmtId="0" fontId="14" fillId="3" borderId="2" xfId="0" applyNumberFormat="1" applyFont="1" applyFill="1" applyBorder="1" applyAlignment="1">
      <alignment horizontal="center" vertical="center" wrapText="1"/>
    </xf>
    <xf numFmtId="2" fontId="14" fillId="3" borderId="4" xfId="0" applyNumberFormat="1" applyFont="1" applyFill="1" applyBorder="1" applyAlignment="1">
      <alignment horizontal="center" vertical="center" wrapText="1"/>
    </xf>
    <xf numFmtId="2" fontId="14" fillId="3" borderId="7" xfId="0" applyNumberFormat="1" applyFont="1" applyFill="1" applyBorder="1" applyAlignment="1">
      <alignment horizontal="center" vertical="center" wrapText="1"/>
    </xf>
    <xf numFmtId="2" fontId="14" fillId="3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0F53D"/>
      <color rgb="FFD79BEF"/>
      <color rgb="FF32D70B"/>
      <color rgb="FF9A57CD"/>
      <color rgb="FFF364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57"/>
  <sheetViews>
    <sheetView topLeftCell="A4" zoomScale="66" zoomScaleNormal="66" workbookViewId="0">
      <selection sqref="A1:R106"/>
    </sheetView>
  </sheetViews>
  <sheetFormatPr defaultColWidth="9.33203125" defaultRowHeight="15.75" customHeight="1" x14ac:dyDescent="0.3"/>
  <cols>
    <col min="1" max="1" width="12.44140625" style="25" customWidth="1"/>
    <col min="2" max="2" width="43.44140625" style="5" customWidth="1"/>
    <col min="3" max="3" width="10.109375" style="4" customWidth="1"/>
    <col min="4" max="6" width="9.33203125" style="4"/>
    <col min="7" max="7" width="14" style="4" customWidth="1"/>
    <col min="8" max="10" width="9.33203125" style="4" customWidth="1"/>
    <col min="11" max="15" width="9.33203125" style="4"/>
    <col min="16" max="16" width="11" style="4" customWidth="1"/>
    <col min="17" max="17" width="10.33203125" style="4" customWidth="1"/>
    <col min="18" max="18" width="9.33203125" style="6"/>
    <col min="19" max="36" width="9.33203125" style="45"/>
    <col min="37" max="37" width="9.33203125" style="32"/>
    <col min="38" max="16384" width="9.33203125" style="6"/>
  </cols>
  <sheetData>
    <row r="1" spans="1:37" ht="15.75" customHeight="1" x14ac:dyDescent="0.3">
      <c r="G1" s="31"/>
      <c r="M1" s="181"/>
      <c r="N1" s="182"/>
      <c r="O1" s="182"/>
      <c r="P1" s="182"/>
      <c r="Q1" s="182"/>
      <c r="R1" s="32"/>
    </row>
    <row r="2" spans="1:37" ht="15.75" customHeight="1" x14ac:dyDescent="0.3">
      <c r="G2" s="31"/>
      <c r="M2" s="181"/>
      <c r="N2" s="182"/>
      <c r="O2" s="182"/>
      <c r="P2" s="182"/>
      <c r="Q2" s="182"/>
      <c r="R2" s="32"/>
    </row>
    <row r="3" spans="1:37" ht="15.75" customHeight="1" x14ac:dyDescent="0.3">
      <c r="G3" s="31"/>
      <c r="M3" s="181"/>
      <c r="N3" s="182"/>
      <c r="O3" s="182"/>
      <c r="P3" s="182"/>
      <c r="Q3" s="182"/>
      <c r="R3" s="32"/>
    </row>
    <row r="4" spans="1:37" ht="15.75" customHeight="1" x14ac:dyDescent="0.3">
      <c r="G4" s="31"/>
      <c r="M4" t="s">
        <v>156</v>
      </c>
      <c r="N4"/>
      <c r="O4"/>
      <c r="P4" s="182"/>
      <c r="Q4" s="182"/>
      <c r="R4" s="32"/>
    </row>
    <row r="5" spans="1:37" ht="15.75" customHeight="1" x14ac:dyDescent="0.3">
      <c r="G5" s="31"/>
      <c r="M5" t="s">
        <v>157</v>
      </c>
      <c r="N5"/>
      <c r="O5"/>
      <c r="P5" s="182"/>
      <c r="Q5" s="182"/>
      <c r="R5" s="32"/>
    </row>
    <row r="6" spans="1:37" ht="15.75" customHeight="1" x14ac:dyDescent="0.3">
      <c r="G6" s="31"/>
      <c r="M6" t="s">
        <v>158</v>
      </c>
      <c r="N6"/>
      <c r="O6"/>
      <c r="P6" s="182"/>
      <c r="Q6" s="182"/>
      <c r="R6" s="32"/>
    </row>
    <row r="7" spans="1:37" ht="15.75" customHeight="1" x14ac:dyDescent="0.3">
      <c r="G7" s="31"/>
      <c r="M7" t="s">
        <v>166</v>
      </c>
      <c r="N7"/>
      <c r="O7"/>
      <c r="P7" s="182"/>
      <c r="Q7" s="182"/>
      <c r="R7" s="32"/>
    </row>
    <row r="8" spans="1:37" ht="15.75" customHeight="1" x14ac:dyDescent="0.3">
      <c r="G8" s="31"/>
      <c r="M8"/>
      <c r="N8" s="183"/>
      <c r="O8"/>
      <c r="P8" s="182"/>
      <c r="Q8" s="182"/>
      <c r="R8" s="32"/>
    </row>
    <row r="9" spans="1:37" s="39" customFormat="1" ht="15.75" customHeight="1" x14ac:dyDescent="0.35">
      <c r="A9" s="34"/>
      <c r="B9" s="35" t="s">
        <v>95</v>
      </c>
      <c r="C9" s="36"/>
      <c r="D9" s="36"/>
      <c r="E9" s="36"/>
      <c r="F9" s="36"/>
      <c r="G9" s="37"/>
      <c r="H9" s="59"/>
      <c r="I9" s="59"/>
      <c r="J9" s="59"/>
      <c r="K9" s="59"/>
      <c r="L9" s="59"/>
      <c r="M9" s="60"/>
      <c r="N9" s="61"/>
      <c r="O9" s="61"/>
      <c r="P9" s="61"/>
      <c r="Q9" s="61"/>
      <c r="R9" s="62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38"/>
    </row>
    <row r="10" spans="1:37" ht="15.75" customHeight="1" x14ac:dyDescent="0.35">
      <c r="B10" s="35"/>
      <c r="G10" s="31"/>
      <c r="H10" s="16"/>
      <c r="I10" s="16"/>
      <c r="J10" s="16"/>
      <c r="K10" s="16"/>
      <c r="L10" s="16"/>
      <c r="M10" s="63"/>
      <c r="N10" s="64"/>
      <c r="O10" s="64"/>
      <c r="P10" s="64"/>
      <c r="Q10" s="64"/>
      <c r="R10" s="42"/>
    </row>
    <row r="11" spans="1:37" s="1" customFormat="1" ht="15.75" customHeight="1" x14ac:dyDescent="0.3">
      <c r="A11" s="24"/>
      <c r="B11" s="1" t="s">
        <v>26</v>
      </c>
      <c r="G11" s="2"/>
      <c r="H11" s="65"/>
      <c r="I11" s="65"/>
      <c r="J11" s="65"/>
      <c r="K11" s="65"/>
      <c r="L11" s="65"/>
      <c r="M11" s="66"/>
      <c r="N11" s="67"/>
      <c r="O11" s="67"/>
      <c r="P11" s="67"/>
      <c r="Q11" s="67"/>
      <c r="R11" s="6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3"/>
    </row>
    <row r="12" spans="1:37" ht="25.5" customHeight="1" x14ac:dyDescent="0.3">
      <c r="D12" s="189" t="s">
        <v>40</v>
      </c>
      <c r="E12" s="189"/>
      <c r="F12" s="189"/>
      <c r="G12" s="190" t="s">
        <v>41</v>
      </c>
      <c r="H12" s="189" t="s">
        <v>42</v>
      </c>
      <c r="I12" s="189"/>
      <c r="J12" s="189"/>
      <c r="K12" s="189"/>
      <c r="L12" s="189"/>
      <c r="M12" s="186" t="s">
        <v>43</v>
      </c>
      <c r="N12" s="187"/>
      <c r="O12" s="187"/>
      <c r="P12" s="187"/>
      <c r="Q12" s="187"/>
      <c r="R12" s="188"/>
    </row>
    <row r="13" spans="1:37" ht="33.75" customHeight="1" x14ac:dyDescent="0.3">
      <c r="A13" s="184" t="s">
        <v>27</v>
      </c>
      <c r="B13" s="185"/>
      <c r="C13" s="7"/>
      <c r="D13" s="58" t="s">
        <v>0</v>
      </c>
      <c r="E13" s="58" t="s">
        <v>1</v>
      </c>
      <c r="F13" s="58" t="s">
        <v>2</v>
      </c>
      <c r="G13" s="191"/>
      <c r="H13" s="71" t="s">
        <v>7</v>
      </c>
      <c r="I13" s="71" t="s">
        <v>11</v>
      </c>
      <c r="J13" s="71" t="s">
        <v>8</v>
      </c>
      <c r="K13" s="71" t="s">
        <v>9</v>
      </c>
      <c r="L13" s="71" t="s">
        <v>10</v>
      </c>
      <c r="M13" s="71" t="s">
        <v>12</v>
      </c>
      <c r="N13" s="71" t="s">
        <v>13</v>
      </c>
      <c r="O13" s="71" t="s">
        <v>14</v>
      </c>
      <c r="P13" s="71" t="s">
        <v>15</v>
      </c>
      <c r="Q13" s="71" t="s">
        <v>25</v>
      </c>
      <c r="R13" s="71" t="s">
        <v>24</v>
      </c>
    </row>
    <row r="14" spans="1:37" s="10" customFormat="1" ht="15.75" customHeight="1" x14ac:dyDescent="0.3">
      <c r="A14" s="78" t="s">
        <v>77</v>
      </c>
      <c r="B14" s="8" t="s">
        <v>3</v>
      </c>
      <c r="C14" s="8">
        <v>60</v>
      </c>
      <c r="D14" s="4">
        <v>4.5999999999999996</v>
      </c>
      <c r="E14" s="4">
        <v>0.5</v>
      </c>
      <c r="F14" s="4">
        <v>29.5</v>
      </c>
      <c r="G14" s="4">
        <v>140.6</v>
      </c>
      <c r="H14" s="9">
        <v>5.3999999999999999E-2</v>
      </c>
      <c r="I14" s="9">
        <v>0.47199999999999998</v>
      </c>
      <c r="J14" s="9">
        <v>0.11</v>
      </c>
      <c r="K14" s="9">
        <v>0.62</v>
      </c>
      <c r="L14" s="9">
        <v>0.215</v>
      </c>
      <c r="M14" s="9">
        <v>137.19999999999999</v>
      </c>
      <c r="N14" s="9">
        <v>79</v>
      </c>
      <c r="O14" s="9">
        <v>10.9</v>
      </c>
      <c r="P14" s="9">
        <v>0.6</v>
      </c>
      <c r="Q14" s="9">
        <v>1.32</v>
      </c>
      <c r="R14" s="9">
        <v>0</v>
      </c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0"/>
    </row>
    <row r="15" spans="1:37" ht="15.75" customHeight="1" x14ac:dyDescent="0.3">
      <c r="A15" s="79" t="s">
        <v>44</v>
      </c>
      <c r="B15" s="18" t="s">
        <v>45</v>
      </c>
      <c r="C15" s="18">
        <v>15</v>
      </c>
      <c r="D15" s="9">
        <v>3.5</v>
      </c>
      <c r="E15" s="9">
        <v>4.4000000000000004</v>
      </c>
      <c r="F15" s="9">
        <v>0</v>
      </c>
      <c r="G15" s="9">
        <v>53.7</v>
      </c>
      <c r="H15" s="9">
        <v>9.4500000000000001E-3</v>
      </c>
      <c r="I15" s="9">
        <v>2.1000000000000001E-2</v>
      </c>
      <c r="J15" s="9">
        <v>0.189</v>
      </c>
      <c r="K15" s="9">
        <v>0.03</v>
      </c>
      <c r="L15" s="9">
        <v>0</v>
      </c>
      <c r="M15" s="9">
        <v>21.630000000000003</v>
      </c>
      <c r="N15" s="9">
        <v>22.8795</v>
      </c>
      <c r="O15" s="9">
        <v>5.0925000000000002</v>
      </c>
      <c r="P15" s="9">
        <v>7.350000000000001E-2</v>
      </c>
      <c r="Q15" s="9">
        <v>1.1000000000000001</v>
      </c>
      <c r="R15" s="9">
        <v>0</v>
      </c>
    </row>
    <row r="16" spans="1:37" s="10" customFormat="1" ht="15.75" customHeight="1" x14ac:dyDescent="0.3">
      <c r="A16" s="78" t="s">
        <v>68</v>
      </c>
      <c r="B16" s="18" t="s">
        <v>46</v>
      </c>
      <c r="C16" s="18">
        <v>10</v>
      </c>
      <c r="D16" s="9">
        <v>0.1</v>
      </c>
      <c r="E16" s="9">
        <v>7.2</v>
      </c>
      <c r="F16" s="9">
        <v>0.1</v>
      </c>
      <c r="G16" s="9">
        <v>66.099999999999994</v>
      </c>
      <c r="H16" s="12">
        <v>0</v>
      </c>
      <c r="I16" s="12">
        <v>0.01</v>
      </c>
      <c r="J16" s="12">
        <v>0.13</v>
      </c>
      <c r="K16" s="12">
        <v>45</v>
      </c>
      <c r="L16" s="12">
        <v>0</v>
      </c>
      <c r="M16" s="12">
        <v>2.4</v>
      </c>
      <c r="N16" s="12">
        <v>3</v>
      </c>
      <c r="O16" s="12">
        <v>21.34</v>
      </c>
      <c r="P16" s="12">
        <v>0.02</v>
      </c>
      <c r="Q16" s="9">
        <v>0.5</v>
      </c>
      <c r="R16" s="9">
        <v>0</v>
      </c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0"/>
    </row>
    <row r="17" spans="1:37" s="9" customFormat="1" ht="17.25" customHeight="1" x14ac:dyDescent="0.3">
      <c r="A17" s="77" t="s">
        <v>47</v>
      </c>
      <c r="B17" s="11" t="s">
        <v>37</v>
      </c>
      <c r="C17" s="11">
        <v>200</v>
      </c>
      <c r="D17" s="9">
        <v>5.3</v>
      </c>
      <c r="E17" s="9">
        <v>5.4</v>
      </c>
      <c r="F17" s="9">
        <v>28.7</v>
      </c>
      <c r="G17" s="9">
        <f t="shared" ref="G17" si="0">F17*4+E17*9+D17*4</f>
        <v>184.6</v>
      </c>
      <c r="H17" s="9">
        <v>0.05</v>
      </c>
      <c r="I17" s="9">
        <v>0.15</v>
      </c>
      <c r="J17" s="9">
        <v>0.61</v>
      </c>
      <c r="K17" s="9">
        <v>26.4</v>
      </c>
      <c r="L17" s="9">
        <v>0.22</v>
      </c>
      <c r="M17" s="9">
        <v>149</v>
      </c>
      <c r="N17" s="9">
        <v>134</v>
      </c>
      <c r="O17" s="9">
        <v>2.8</v>
      </c>
      <c r="P17" s="9">
        <v>0.42</v>
      </c>
      <c r="Q17" s="9">
        <v>0.14699999999999999</v>
      </c>
      <c r="R17" s="9">
        <v>51</v>
      </c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1"/>
    </row>
    <row r="18" spans="1:37" s="9" customFormat="1" ht="15.75" customHeight="1" x14ac:dyDescent="0.3">
      <c r="A18" s="78" t="s">
        <v>75</v>
      </c>
      <c r="B18" s="8" t="s">
        <v>4</v>
      </c>
      <c r="C18" s="8">
        <v>200</v>
      </c>
      <c r="D18" s="12">
        <v>4.5999999999999996</v>
      </c>
      <c r="E18" s="12">
        <v>3.6</v>
      </c>
      <c r="F18" s="12">
        <v>12.6</v>
      </c>
      <c r="G18" s="9">
        <v>100.4</v>
      </c>
      <c r="H18" s="12">
        <v>0.04</v>
      </c>
      <c r="I18" s="12">
        <v>0.17</v>
      </c>
      <c r="J18" s="12">
        <v>0.68</v>
      </c>
      <c r="K18" s="12">
        <v>17.3</v>
      </c>
      <c r="L18" s="12">
        <v>0.33</v>
      </c>
      <c r="M18" s="12">
        <v>143</v>
      </c>
      <c r="N18" s="12">
        <v>130</v>
      </c>
      <c r="O18" s="12">
        <v>34</v>
      </c>
      <c r="P18" s="12">
        <v>1.9</v>
      </c>
      <c r="Q18" s="9">
        <v>0.48</v>
      </c>
      <c r="R18" s="9">
        <v>12</v>
      </c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1"/>
    </row>
    <row r="19" spans="1:37" s="9" customFormat="1" ht="15.75" customHeight="1" x14ac:dyDescent="0.3">
      <c r="A19" s="78" t="s">
        <v>77</v>
      </c>
      <c r="B19" s="8" t="s">
        <v>48</v>
      </c>
      <c r="C19" s="8">
        <v>120</v>
      </c>
      <c r="D19" s="12">
        <v>0.5</v>
      </c>
      <c r="E19" s="12">
        <v>0.5</v>
      </c>
      <c r="F19" s="12">
        <v>11.8</v>
      </c>
      <c r="G19" s="9">
        <v>53.3</v>
      </c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1"/>
    </row>
    <row r="20" spans="1:37" ht="15.75" customHeight="1" x14ac:dyDescent="0.3">
      <c r="A20" s="28"/>
      <c r="B20" s="13" t="s">
        <v>5</v>
      </c>
      <c r="C20" s="14">
        <f>SUM(C14:C19)</f>
        <v>605</v>
      </c>
      <c r="D20" s="14">
        <f>SUM(D14:D19)</f>
        <v>18.600000000000001</v>
      </c>
      <c r="E20" s="14">
        <f>SUM(E14:E19)</f>
        <v>21.6</v>
      </c>
      <c r="F20" s="14">
        <f>SUM(F14:F19)</f>
        <v>82.699999999999989</v>
      </c>
      <c r="G20" s="14">
        <f>SUM(G14:G19)</f>
        <v>598.69999999999993</v>
      </c>
      <c r="H20" s="14">
        <f t="shared" ref="H20:O20" si="1">SUM(H14:H18)</f>
        <v>0.15345</v>
      </c>
      <c r="I20" s="14">
        <f t="shared" si="1"/>
        <v>0.82300000000000006</v>
      </c>
      <c r="J20" s="14">
        <f t="shared" si="1"/>
        <v>1.7189999999999999</v>
      </c>
      <c r="K20" s="14">
        <f t="shared" si="1"/>
        <v>89.35</v>
      </c>
      <c r="L20" s="14">
        <f t="shared" si="1"/>
        <v>0.76500000000000001</v>
      </c>
      <c r="M20" s="14">
        <f t="shared" si="1"/>
        <v>453.23</v>
      </c>
      <c r="N20" s="14">
        <f t="shared" si="1"/>
        <v>368.87950000000001</v>
      </c>
      <c r="O20" s="14">
        <f t="shared" si="1"/>
        <v>74.132499999999993</v>
      </c>
      <c r="P20" s="14">
        <f>SUM(P14:P19)</f>
        <v>3.0134999999999996</v>
      </c>
      <c r="Q20" s="14">
        <f>SUM(Q14:Q18)</f>
        <v>3.5469999999999997</v>
      </c>
      <c r="R20" s="14">
        <f>SUM(R14:R18)</f>
        <v>63</v>
      </c>
    </row>
    <row r="21" spans="1:37" s="17" customFormat="1" ht="15.75" customHeight="1" x14ac:dyDescent="0.3">
      <c r="A21" s="29"/>
      <c r="B21" s="72"/>
      <c r="C21" s="15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2"/>
    </row>
    <row r="22" spans="1:37" ht="15.75" customHeight="1" x14ac:dyDescent="0.3">
      <c r="A22" s="192" t="s">
        <v>28</v>
      </c>
      <c r="B22" s="192"/>
      <c r="C22" s="75"/>
      <c r="D22" s="75"/>
      <c r="E22" s="75"/>
      <c r="F22" s="75"/>
      <c r="G22" s="75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</row>
    <row r="23" spans="1:37" ht="15.75" customHeight="1" x14ac:dyDescent="0.3">
      <c r="A23" s="80" t="s">
        <v>49</v>
      </c>
      <c r="B23" s="18" t="s">
        <v>167</v>
      </c>
      <c r="C23" s="8">
        <v>60</v>
      </c>
      <c r="D23" s="86">
        <v>60</v>
      </c>
      <c r="E23" s="91">
        <v>0.7</v>
      </c>
      <c r="F23" s="91">
        <v>0.1</v>
      </c>
      <c r="G23" s="91">
        <v>2.2999999999999998</v>
      </c>
      <c r="H23" s="91">
        <v>12.8</v>
      </c>
      <c r="I23" s="12">
        <v>2.4E-2</v>
      </c>
      <c r="J23" s="12">
        <v>12.6</v>
      </c>
      <c r="K23" s="12">
        <v>0</v>
      </c>
      <c r="L23" s="12">
        <v>0.5</v>
      </c>
      <c r="M23" s="12">
        <v>10.08</v>
      </c>
      <c r="N23" s="12">
        <v>18.72</v>
      </c>
      <c r="O23" s="12">
        <v>14.4</v>
      </c>
      <c r="P23" s="12">
        <v>0.64800000000000002</v>
      </c>
      <c r="Q23" s="6">
        <v>0.10199999999999999</v>
      </c>
      <c r="R23" s="6">
        <v>0</v>
      </c>
    </row>
    <row r="24" spans="1:37" s="19" customFormat="1" ht="15.75" customHeight="1" x14ac:dyDescent="0.3">
      <c r="A24" s="78" t="s">
        <v>50</v>
      </c>
      <c r="B24" s="8" t="s">
        <v>51</v>
      </c>
      <c r="C24" s="69">
        <v>200</v>
      </c>
      <c r="D24" s="4">
        <v>20.100000000000001</v>
      </c>
      <c r="E24" s="4">
        <v>18.7</v>
      </c>
      <c r="F24" s="4">
        <v>17.2</v>
      </c>
      <c r="G24" s="12">
        <v>318</v>
      </c>
      <c r="H24" s="4">
        <v>0.13</v>
      </c>
      <c r="I24" s="4">
        <v>0.19</v>
      </c>
      <c r="J24" s="4">
        <v>9.5299999999999994</v>
      </c>
      <c r="K24" s="4">
        <v>27.3</v>
      </c>
      <c r="L24" s="4">
        <v>10.067961165048542</v>
      </c>
      <c r="M24" s="4">
        <v>26</v>
      </c>
      <c r="N24" s="4">
        <v>231</v>
      </c>
      <c r="O24" s="4">
        <v>45</v>
      </c>
      <c r="P24" s="4">
        <v>3.43</v>
      </c>
      <c r="Q24" s="6">
        <v>3.38</v>
      </c>
      <c r="R24" s="6">
        <v>45</v>
      </c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3"/>
    </row>
    <row r="25" spans="1:37" s="20" customFormat="1" ht="15.75" customHeight="1" x14ac:dyDescent="0.3">
      <c r="A25" s="78" t="s">
        <v>52</v>
      </c>
      <c r="B25" s="8" t="s">
        <v>23</v>
      </c>
      <c r="C25" s="8">
        <v>200</v>
      </c>
      <c r="D25" s="9">
        <v>0.2</v>
      </c>
      <c r="E25" s="9">
        <v>0</v>
      </c>
      <c r="F25" s="9">
        <v>1.7</v>
      </c>
      <c r="G25" s="12">
        <v>8.6</v>
      </c>
      <c r="H25" s="9">
        <v>0</v>
      </c>
      <c r="I25" s="9">
        <v>0.01</v>
      </c>
      <c r="J25" s="9">
        <v>1.24</v>
      </c>
      <c r="K25" s="9">
        <v>2.2799999999999998</v>
      </c>
      <c r="L25" s="9">
        <v>0.4</v>
      </c>
      <c r="M25" s="9">
        <v>9.3000000000000007</v>
      </c>
      <c r="N25" s="9">
        <v>11</v>
      </c>
      <c r="O25" s="9">
        <v>6.8</v>
      </c>
      <c r="P25" s="9">
        <v>0.91</v>
      </c>
      <c r="Q25" s="9">
        <v>0.12</v>
      </c>
      <c r="R25" s="9">
        <v>0.3</v>
      </c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33"/>
    </row>
    <row r="26" spans="1:37" s="19" customFormat="1" ht="15.75" customHeight="1" x14ac:dyDescent="0.3">
      <c r="A26" s="78" t="s">
        <v>77</v>
      </c>
      <c r="B26" s="8" t="s">
        <v>3</v>
      </c>
      <c r="C26" s="8">
        <v>30</v>
      </c>
      <c r="D26" s="4">
        <v>2.2999999999999998</v>
      </c>
      <c r="E26" s="4">
        <v>0.2</v>
      </c>
      <c r="F26" s="4">
        <v>14.8</v>
      </c>
      <c r="G26" s="4">
        <v>70.3</v>
      </c>
      <c r="H26" s="4">
        <v>0.03</v>
      </c>
      <c r="I26" s="4">
        <v>6.2500000000000003E-3</v>
      </c>
      <c r="J26" s="4">
        <v>0</v>
      </c>
      <c r="K26" s="4">
        <v>0</v>
      </c>
      <c r="L26" s="4">
        <v>0.27500000000000002</v>
      </c>
      <c r="M26" s="4">
        <v>5</v>
      </c>
      <c r="N26" s="4">
        <v>16.25</v>
      </c>
      <c r="O26" s="4">
        <v>3.5</v>
      </c>
      <c r="P26" s="4">
        <v>0.27500000000000002</v>
      </c>
      <c r="Q26" s="4">
        <v>0.19</v>
      </c>
      <c r="R26" s="4">
        <v>0</v>
      </c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3"/>
    </row>
    <row r="27" spans="1:37" s="9" customFormat="1" ht="15.75" customHeight="1" x14ac:dyDescent="0.3">
      <c r="A27" s="78" t="s">
        <v>77</v>
      </c>
      <c r="B27" s="8" t="s">
        <v>39</v>
      </c>
      <c r="C27" s="8">
        <v>25</v>
      </c>
      <c r="D27" s="9">
        <v>1.7</v>
      </c>
      <c r="E27" s="9">
        <v>0.3</v>
      </c>
      <c r="F27" s="9">
        <v>8.4</v>
      </c>
      <c r="G27" s="12">
        <v>42.7</v>
      </c>
      <c r="H27" s="9">
        <v>0.13124999999999998</v>
      </c>
      <c r="I27" s="9">
        <v>8.7499999999999981E-2</v>
      </c>
      <c r="J27" s="9">
        <v>0.17499999999999996</v>
      </c>
      <c r="K27" s="9">
        <v>0</v>
      </c>
      <c r="L27" s="9">
        <v>0.13124999999999998</v>
      </c>
      <c r="M27" s="9">
        <v>31.937499999999996</v>
      </c>
      <c r="N27" s="9">
        <v>54.6875</v>
      </c>
      <c r="O27" s="9">
        <v>17.5</v>
      </c>
      <c r="P27" s="9">
        <v>1.2249999999999999</v>
      </c>
      <c r="Q27" s="9">
        <v>0.3</v>
      </c>
      <c r="R27" s="9">
        <v>0.02</v>
      </c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1"/>
    </row>
    <row r="28" spans="1:37" s="9" customFormat="1" ht="15.75" customHeight="1" x14ac:dyDescent="0.3">
      <c r="A28" s="78" t="s">
        <v>77</v>
      </c>
      <c r="B28" s="8" t="s">
        <v>38</v>
      </c>
      <c r="C28" s="8">
        <v>200</v>
      </c>
      <c r="D28" s="9">
        <v>0.6</v>
      </c>
      <c r="E28" s="9">
        <v>0</v>
      </c>
      <c r="F28" s="9">
        <v>33</v>
      </c>
      <c r="G28" s="4">
        <v>134.4</v>
      </c>
      <c r="H28" s="12">
        <f>0.04*0.75</f>
        <v>0.03</v>
      </c>
      <c r="I28" s="12">
        <v>0.26</v>
      </c>
      <c r="J28" s="12">
        <v>0.54</v>
      </c>
      <c r="K28" s="12">
        <v>0.36</v>
      </c>
      <c r="L28" s="12">
        <v>0</v>
      </c>
      <c r="M28" s="12">
        <v>223.2</v>
      </c>
      <c r="N28" s="12">
        <v>165.6</v>
      </c>
      <c r="O28" s="12">
        <v>25.2</v>
      </c>
      <c r="P28" s="12">
        <v>0.18</v>
      </c>
      <c r="Q28" s="9">
        <v>0.8</v>
      </c>
      <c r="R28" s="9">
        <v>0</v>
      </c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1"/>
    </row>
    <row r="29" spans="1:37" s="9" customFormat="1" ht="15.75" customHeight="1" x14ac:dyDescent="0.3">
      <c r="A29" s="28"/>
      <c r="B29" s="13" t="s">
        <v>5</v>
      </c>
      <c r="C29" s="14">
        <v>635</v>
      </c>
      <c r="D29" s="14">
        <f t="shared" ref="D29:F29" si="2">SUM(D23:D27)</f>
        <v>84.3</v>
      </c>
      <c r="E29" s="14">
        <f t="shared" si="2"/>
        <v>19.899999999999999</v>
      </c>
      <c r="F29" s="14">
        <f t="shared" si="2"/>
        <v>42.199999999999996</v>
      </c>
      <c r="G29" s="14">
        <f>SUM(G23:G28)</f>
        <v>576.30000000000007</v>
      </c>
      <c r="H29" s="14">
        <f t="shared" ref="H29:R29" si="3">SUM(H23:H28)</f>
        <v>13.12125</v>
      </c>
      <c r="I29" s="14">
        <f t="shared" si="3"/>
        <v>0.57774999999999999</v>
      </c>
      <c r="J29" s="14">
        <f t="shared" si="3"/>
        <v>24.084999999999997</v>
      </c>
      <c r="K29" s="14">
        <f t="shared" si="3"/>
        <v>29.94</v>
      </c>
      <c r="L29" s="14">
        <f t="shared" si="3"/>
        <v>11.374211165048543</v>
      </c>
      <c r="M29" s="14">
        <f t="shared" si="3"/>
        <v>305.51749999999998</v>
      </c>
      <c r="N29" s="14">
        <f t="shared" si="3"/>
        <v>497.25750000000005</v>
      </c>
      <c r="O29" s="14">
        <f t="shared" si="3"/>
        <v>112.4</v>
      </c>
      <c r="P29" s="14">
        <f t="shared" si="3"/>
        <v>6.6680000000000001</v>
      </c>
      <c r="Q29" s="14">
        <f t="shared" si="3"/>
        <v>4.8919999999999995</v>
      </c>
      <c r="R29" s="14">
        <f t="shared" si="3"/>
        <v>45.32</v>
      </c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1"/>
    </row>
    <row r="30" spans="1:37" s="9" customFormat="1" ht="15.75" customHeight="1" x14ac:dyDescent="0.3">
      <c r="A30" s="30"/>
      <c r="B30" s="72"/>
      <c r="C30" s="15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1"/>
    </row>
    <row r="31" spans="1:37" s="9" customFormat="1" ht="15.75" customHeight="1" x14ac:dyDescent="0.3">
      <c r="A31" s="184" t="s">
        <v>29</v>
      </c>
      <c r="B31" s="185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1"/>
    </row>
    <row r="32" spans="1:37" ht="15.75" customHeight="1" x14ac:dyDescent="0.3">
      <c r="A32" s="78" t="s">
        <v>79</v>
      </c>
      <c r="B32" s="8" t="s">
        <v>53</v>
      </c>
      <c r="C32" s="8">
        <v>60</v>
      </c>
      <c r="D32" s="4">
        <v>1.3</v>
      </c>
      <c r="E32" s="4">
        <v>4.2</v>
      </c>
      <c r="F32" s="4">
        <v>6.8</v>
      </c>
      <c r="G32" s="4">
        <v>71.400000000000006</v>
      </c>
      <c r="H32" s="4">
        <v>0.02</v>
      </c>
      <c r="I32" s="4">
        <v>0.01</v>
      </c>
      <c r="J32" s="4">
        <v>4.13</v>
      </c>
      <c r="K32" s="4">
        <v>20.7</v>
      </c>
      <c r="L32" s="6">
        <v>0.66500000000000004</v>
      </c>
      <c r="M32" s="6">
        <v>22</v>
      </c>
      <c r="N32" s="6">
        <v>33</v>
      </c>
      <c r="O32" s="6">
        <v>17</v>
      </c>
      <c r="P32" s="6">
        <v>0.93</v>
      </c>
      <c r="Q32" s="6">
        <v>0.13600000000000001</v>
      </c>
      <c r="R32" s="6">
        <v>11</v>
      </c>
    </row>
    <row r="33" spans="1:37" ht="35.25" customHeight="1" x14ac:dyDescent="0.3">
      <c r="A33" s="78" t="s">
        <v>54</v>
      </c>
      <c r="B33" s="73" t="s">
        <v>87</v>
      </c>
      <c r="C33" s="8">
        <v>110</v>
      </c>
      <c r="D33" s="12">
        <v>17.28</v>
      </c>
      <c r="E33" s="12">
        <v>3.84</v>
      </c>
      <c r="F33" s="12">
        <v>12.2</v>
      </c>
      <c r="G33" s="4">
        <v>151.68</v>
      </c>
      <c r="H33" s="12">
        <v>7.0000000000000007E-2</v>
      </c>
      <c r="I33" s="12">
        <v>0.14000000000000001</v>
      </c>
      <c r="J33" s="12">
        <v>0.51</v>
      </c>
      <c r="K33" s="12">
        <v>0.81</v>
      </c>
      <c r="L33" s="12">
        <v>2.2999999999999998</v>
      </c>
      <c r="M33" s="12">
        <v>78.2</v>
      </c>
      <c r="N33" s="12">
        <v>78.52</v>
      </c>
      <c r="O33" s="12">
        <v>16.16</v>
      </c>
      <c r="P33" s="12">
        <v>28.97</v>
      </c>
      <c r="Q33" s="9">
        <v>2</v>
      </c>
      <c r="R33" s="9">
        <v>0.1</v>
      </c>
    </row>
    <row r="34" spans="1:37" ht="15.75" customHeight="1" x14ac:dyDescent="0.3">
      <c r="A34" s="81" t="s">
        <v>85</v>
      </c>
      <c r="B34" s="8" t="s">
        <v>86</v>
      </c>
      <c r="C34" s="8">
        <v>150</v>
      </c>
      <c r="D34" s="9">
        <v>3.7</v>
      </c>
      <c r="E34" s="9">
        <v>4.8</v>
      </c>
      <c r="F34" s="9">
        <v>36.5</v>
      </c>
      <c r="G34" s="4">
        <v>203.5</v>
      </c>
      <c r="H34" s="9">
        <v>0.03</v>
      </c>
      <c r="I34" s="9">
        <v>0.03</v>
      </c>
      <c r="J34" s="9">
        <v>0</v>
      </c>
      <c r="K34" s="9">
        <v>18.399999999999999</v>
      </c>
      <c r="L34" s="9">
        <v>0.50600000000000001</v>
      </c>
      <c r="M34" s="9">
        <v>6.9</v>
      </c>
      <c r="N34" s="9">
        <v>73</v>
      </c>
      <c r="O34" s="9">
        <v>24</v>
      </c>
      <c r="P34" s="9">
        <v>0.49</v>
      </c>
      <c r="Q34" s="9">
        <v>1.1000000000000001</v>
      </c>
      <c r="R34" s="9">
        <v>21</v>
      </c>
    </row>
    <row r="35" spans="1:37" s="10" customFormat="1" ht="15.75" customHeight="1" x14ac:dyDescent="0.3">
      <c r="A35" s="78" t="s">
        <v>55</v>
      </c>
      <c r="B35" s="8" t="s">
        <v>16</v>
      </c>
      <c r="C35" s="8">
        <v>200</v>
      </c>
      <c r="D35" s="9">
        <v>3.8</v>
      </c>
      <c r="E35" s="9">
        <v>2.9</v>
      </c>
      <c r="F35" s="9">
        <v>11.3</v>
      </c>
      <c r="G35" s="9">
        <v>86</v>
      </c>
      <c r="H35" s="9">
        <v>0.03</v>
      </c>
      <c r="I35" s="9">
        <v>0.13</v>
      </c>
      <c r="J35" s="9">
        <v>0.52</v>
      </c>
      <c r="K35" s="9">
        <v>13.3</v>
      </c>
      <c r="L35" s="9">
        <v>0.1</v>
      </c>
      <c r="M35" s="9">
        <v>120.3</v>
      </c>
      <c r="N35" s="9">
        <v>90</v>
      </c>
      <c r="O35" s="9">
        <v>14</v>
      </c>
      <c r="P35" s="9">
        <v>0.13</v>
      </c>
      <c r="Q35" s="9">
        <v>0.4</v>
      </c>
      <c r="R35" s="9">
        <v>21</v>
      </c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0"/>
    </row>
    <row r="36" spans="1:37" ht="15.75" customHeight="1" x14ac:dyDescent="0.3">
      <c r="A36" s="78" t="s">
        <v>77</v>
      </c>
      <c r="B36" s="8" t="s">
        <v>3</v>
      </c>
      <c r="C36" s="8">
        <v>30</v>
      </c>
      <c r="D36" s="4">
        <v>2.2999999999999998</v>
      </c>
      <c r="E36" s="4">
        <v>0.2</v>
      </c>
      <c r="F36" s="4">
        <v>14.8</v>
      </c>
      <c r="G36" s="4">
        <v>70.3</v>
      </c>
      <c r="H36" s="4">
        <v>0.03</v>
      </c>
      <c r="I36" s="4">
        <v>6.2500000000000003E-3</v>
      </c>
      <c r="J36" s="4">
        <v>0</v>
      </c>
      <c r="K36" s="4">
        <v>0</v>
      </c>
      <c r="L36" s="4">
        <v>0.27500000000000002</v>
      </c>
      <c r="M36" s="4">
        <v>5</v>
      </c>
      <c r="N36" s="4">
        <v>16.25</v>
      </c>
      <c r="O36" s="4">
        <v>3.5</v>
      </c>
      <c r="P36" s="4">
        <v>0.27500000000000002</v>
      </c>
      <c r="Q36" s="4">
        <v>0.19</v>
      </c>
      <c r="R36" s="4">
        <v>0</v>
      </c>
    </row>
    <row r="37" spans="1:37" s="9" customFormat="1" ht="15.75" customHeight="1" x14ac:dyDescent="0.3">
      <c r="A37" s="78" t="s">
        <v>77</v>
      </c>
      <c r="B37" s="8" t="s">
        <v>39</v>
      </c>
      <c r="C37" s="8">
        <v>25</v>
      </c>
      <c r="D37" s="9">
        <v>1.7</v>
      </c>
      <c r="E37" s="9">
        <v>0.3</v>
      </c>
      <c r="F37" s="9">
        <v>8.4</v>
      </c>
      <c r="G37" s="12">
        <v>42.7</v>
      </c>
      <c r="H37" s="9">
        <v>0.13124999999999998</v>
      </c>
      <c r="I37" s="9">
        <v>8.7499999999999981E-2</v>
      </c>
      <c r="J37" s="9">
        <v>0.17499999999999996</v>
      </c>
      <c r="K37" s="9">
        <v>0</v>
      </c>
      <c r="L37" s="9">
        <v>0.13124999999999998</v>
      </c>
      <c r="M37" s="9">
        <v>31.937499999999996</v>
      </c>
      <c r="N37" s="9">
        <v>54.6875</v>
      </c>
      <c r="O37" s="9">
        <v>17.5</v>
      </c>
      <c r="P37" s="9">
        <v>1.2249999999999999</v>
      </c>
      <c r="Q37" s="9">
        <v>0.3</v>
      </c>
      <c r="R37" s="9">
        <v>0.01</v>
      </c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1"/>
    </row>
    <row r="38" spans="1:37" ht="15.75" customHeight="1" x14ac:dyDescent="0.3">
      <c r="A38" s="28"/>
      <c r="B38" s="13" t="s">
        <v>5</v>
      </c>
      <c r="C38" s="14">
        <f t="shared" ref="C38:R38" si="4">SUM(C32:C37)</f>
        <v>575</v>
      </c>
      <c r="D38" s="14">
        <f t="shared" si="4"/>
        <v>30.080000000000002</v>
      </c>
      <c r="E38" s="14">
        <f t="shared" si="4"/>
        <v>16.239999999999998</v>
      </c>
      <c r="F38" s="14">
        <f t="shared" si="4"/>
        <v>90</v>
      </c>
      <c r="G38" s="14">
        <f t="shared" si="4"/>
        <v>625.58000000000004</v>
      </c>
      <c r="H38" s="14">
        <f t="shared" si="4"/>
        <v>0.31125000000000003</v>
      </c>
      <c r="I38" s="14">
        <f t="shared" si="4"/>
        <v>0.40375</v>
      </c>
      <c r="J38" s="14">
        <f t="shared" si="4"/>
        <v>5.335</v>
      </c>
      <c r="K38" s="14">
        <f t="shared" si="4"/>
        <v>53.209999999999994</v>
      </c>
      <c r="L38" s="14">
        <f t="shared" si="4"/>
        <v>3.9772500000000002</v>
      </c>
      <c r="M38" s="14">
        <f t="shared" si="4"/>
        <v>264.33749999999998</v>
      </c>
      <c r="N38" s="14">
        <f t="shared" si="4"/>
        <v>345.45749999999998</v>
      </c>
      <c r="O38" s="14">
        <f t="shared" si="4"/>
        <v>92.16</v>
      </c>
      <c r="P38" s="14">
        <f t="shared" si="4"/>
        <v>32.019999999999996</v>
      </c>
      <c r="Q38" s="14">
        <f t="shared" si="4"/>
        <v>4.1260000000000003</v>
      </c>
      <c r="R38" s="14">
        <f t="shared" si="4"/>
        <v>53.11</v>
      </c>
    </row>
    <row r="39" spans="1:37" s="9" customFormat="1" ht="15.75" customHeight="1" x14ac:dyDescent="0.3">
      <c r="A39" s="30"/>
      <c r="B39" s="72"/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1"/>
    </row>
    <row r="40" spans="1:37" s="9" customFormat="1" ht="15.75" customHeight="1" x14ac:dyDescent="0.3">
      <c r="A40" s="184" t="s">
        <v>30</v>
      </c>
      <c r="B40" s="185"/>
      <c r="C40" s="7"/>
      <c r="D40" s="7"/>
      <c r="E40" s="7"/>
      <c r="F40" s="7"/>
      <c r="G40" s="7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1"/>
    </row>
    <row r="41" spans="1:37" s="9" customFormat="1" ht="15.75" customHeight="1" x14ac:dyDescent="0.3">
      <c r="A41" s="80" t="s">
        <v>56</v>
      </c>
      <c r="B41" s="18" t="s">
        <v>168</v>
      </c>
      <c r="C41" s="8">
        <v>60</v>
      </c>
      <c r="D41" s="12">
        <v>0.7</v>
      </c>
      <c r="E41" s="12">
        <v>0.1</v>
      </c>
      <c r="F41" s="12">
        <v>2.2999999999999998</v>
      </c>
      <c r="G41" s="12">
        <v>12.8</v>
      </c>
      <c r="H41" s="9">
        <v>6.3840000000000008E-2</v>
      </c>
      <c r="I41" s="9">
        <v>3.1920000000000004E-2</v>
      </c>
      <c r="J41" s="9">
        <v>16.757999999999999</v>
      </c>
      <c r="K41" s="9">
        <v>0</v>
      </c>
      <c r="L41" s="9">
        <v>0.66500000000000004</v>
      </c>
      <c r="M41" s="9">
        <v>13.406400000000001</v>
      </c>
      <c r="N41" s="9">
        <v>24.897600000000001</v>
      </c>
      <c r="O41" s="9">
        <v>19.152000000000001</v>
      </c>
      <c r="P41" s="9">
        <v>0.86184000000000005</v>
      </c>
      <c r="Q41" s="6">
        <v>0.13600000000000001</v>
      </c>
      <c r="R41" s="6">
        <v>0</v>
      </c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1"/>
    </row>
    <row r="42" spans="1:37" s="20" customFormat="1" ht="15.75" customHeight="1" x14ac:dyDescent="0.3">
      <c r="A42" s="78" t="s">
        <v>57</v>
      </c>
      <c r="B42" s="8" t="s">
        <v>147</v>
      </c>
      <c r="C42" s="69">
        <v>100</v>
      </c>
      <c r="D42" s="4">
        <v>18.899999999999999</v>
      </c>
      <c r="E42" s="4">
        <v>22</v>
      </c>
      <c r="F42" s="4">
        <v>5.5</v>
      </c>
      <c r="G42" s="9">
        <v>295.8</v>
      </c>
      <c r="H42" s="4">
        <v>0.11</v>
      </c>
      <c r="I42" s="4">
        <v>0.15</v>
      </c>
      <c r="J42" s="4">
        <v>0.34</v>
      </c>
      <c r="K42" s="4">
        <v>70.400000000000006</v>
      </c>
      <c r="L42" s="4">
        <v>0</v>
      </c>
      <c r="M42" s="4">
        <v>138</v>
      </c>
      <c r="N42" s="4">
        <v>282</v>
      </c>
      <c r="O42" s="4">
        <v>57</v>
      </c>
      <c r="P42" s="4">
        <v>0.98</v>
      </c>
      <c r="Q42" s="9">
        <f>0.48+0.2</f>
        <v>0.67999999999999994</v>
      </c>
      <c r="R42" s="9">
        <v>176</v>
      </c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33"/>
    </row>
    <row r="43" spans="1:37" ht="15.75" customHeight="1" x14ac:dyDescent="0.3">
      <c r="A43" s="78" t="s">
        <v>58</v>
      </c>
      <c r="B43" s="8" t="s">
        <v>20</v>
      </c>
      <c r="C43" s="8">
        <v>150</v>
      </c>
      <c r="D43" s="9">
        <v>3.2</v>
      </c>
      <c r="E43" s="9">
        <v>5.2</v>
      </c>
      <c r="F43" s="9">
        <v>19.8</v>
      </c>
      <c r="G43" s="9">
        <v>139.4</v>
      </c>
      <c r="H43" s="9">
        <v>0.12</v>
      </c>
      <c r="I43" s="9">
        <v>0.11</v>
      </c>
      <c r="J43" s="9">
        <v>10.199999999999999</v>
      </c>
      <c r="K43" s="9">
        <v>23.8</v>
      </c>
      <c r="L43" s="9">
        <v>6.9599999999999995E-2</v>
      </c>
      <c r="M43" s="9">
        <v>11.831999999999999</v>
      </c>
      <c r="N43" s="9">
        <v>20.88</v>
      </c>
      <c r="O43" s="9">
        <v>9.7439999999999998</v>
      </c>
      <c r="P43" s="9">
        <v>0.34799999999999998</v>
      </c>
      <c r="Q43" s="9">
        <v>0.11899999999999999</v>
      </c>
      <c r="R43" s="9">
        <v>28</v>
      </c>
    </row>
    <row r="44" spans="1:37" s="10" customFormat="1" ht="15.75" customHeight="1" x14ac:dyDescent="0.3">
      <c r="A44" s="78" t="s">
        <v>59</v>
      </c>
      <c r="B44" s="8" t="s">
        <v>148</v>
      </c>
      <c r="C44" s="8">
        <v>200</v>
      </c>
      <c r="D44" s="12">
        <v>0.3</v>
      </c>
      <c r="E44" s="12">
        <v>0</v>
      </c>
      <c r="F44" s="12">
        <v>6.7</v>
      </c>
      <c r="G44" s="9">
        <v>27.9</v>
      </c>
      <c r="H44" s="12">
        <v>0</v>
      </c>
      <c r="I44" s="12">
        <v>0.01</v>
      </c>
      <c r="J44" s="12">
        <v>1.6</v>
      </c>
      <c r="K44" s="12">
        <v>0.38</v>
      </c>
      <c r="L44" s="12">
        <v>0.05</v>
      </c>
      <c r="M44" s="12">
        <v>6.9</v>
      </c>
      <c r="N44" s="12">
        <v>8.5</v>
      </c>
      <c r="O44" s="12">
        <v>4.5999999999999996</v>
      </c>
      <c r="P44" s="12">
        <v>0.77</v>
      </c>
      <c r="Q44" s="12">
        <v>0.02</v>
      </c>
      <c r="R44" s="9">
        <v>0</v>
      </c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0"/>
    </row>
    <row r="45" spans="1:37" ht="15.75" customHeight="1" x14ac:dyDescent="0.3">
      <c r="A45" s="78" t="s">
        <v>77</v>
      </c>
      <c r="B45" s="8" t="s">
        <v>39</v>
      </c>
      <c r="C45" s="8">
        <v>25</v>
      </c>
      <c r="D45" s="9">
        <v>1.7</v>
      </c>
      <c r="E45" s="9">
        <v>0.3</v>
      </c>
      <c r="F45" s="9">
        <v>8.4</v>
      </c>
      <c r="G45" s="12">
        <v>42.7</v>
      </c>
      <c r="H45" s="9">
        <v>0.13124999999999998</v>
      </c>
      <c r="I45" s="9">
        <v>8.7499999999999981E-2</v>
      </c>
      <c r="J45" s="9">
        <v>0.17499999999999996</v>
      </c>
      <c r="K45" s="9">
        <v>0</v>
      </c>
      <c r="L45" s="9">
        <v>0.13124999999999998</v>
      </c>
      <c r="M45" s="9">
        <v>31.937499999999996</v>
      </c>
      <c r="N45" s="9">
        <v>54.6875</v>
      </c>
      <c r="O45" s="9">
        <v>17.5</v>
      </c>
      <c r="P45" s="9">
        <v>1.2249999999999999</v>
      </c>
      <c r="Q45" s="9">
        <v>0.3</v>
      </c>
      <c r="R45" s="9">
        <v>0.02</v>
      </c>
    </row>
    <row r="46" spans="1:37" s="9" customFormat="1" ht="15.75" customHeight="1" x14ac:dyDescent="0.3">
      <c r="A46" s="78"/>
      <c r="B46" s="8"/>
      <c r="C46" s="8"/>
      <c r="E46" s="12"/>
      <c r="F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1"/>
    </row>
    <row r="47" spans="1:37" s="9" customFormat="1" ht="15.75" customHeight="1" x14ac:dyDescent="0.3">
      <c r="A47" s="28"/>
      <c r="B47" s="13" t="s">
        <v>5</v>
      </c>
      <c r="C47" s="14">
        <f t="shared" ref="C47:G47" si="5">SUM(C41:C46)</f>
        <v>535</v>
      </c>
      <c r="D47" s="14">
        <f t="shared" si="5"/>
        <v>24.799999999999997</v>
      </c>
      <c r="E47" s="14">
        <f t="shared" si="5"/>
        <v>27.6</v>
      </c>
      <c r="F47" s="14">
        <f t="shared" si="5"/>
        <v>42.7</v>
      </c>
      <c r="G47" s="14">
        <f t="shared" si="5"/>
        <v>518.6</v>
      </c>
      <c r="H47" s="14">
        <f t="shared" ref="H47:R47" si="6">SUM(H41:H46)</f>
        <v>0.42508999999999997</v>
      </c>
      <c r="I47" s="14">
        <f t="shared" si="6"/>
        <v>0.38941999999999999</v>
      </c>
      <c r="J47" s="14">
        <f t="shared" si="6"/>
        <v>29.073</v>
      </c>
      <c r="K47" s="14">
        <f t="shared" si="6"/>
        <v>94.58</v>
      </c>
      <c r="L47" s="14">
        <f t="shared" si="6"/>
        <v>0.91585000000000005</v>
      </c>
      <c r="M47" s="14">
        <f t="shared" si="6"/>
        <v>202.07589999999999</v>
      </c>
      <c r="N47" s="14">
        <f t="shared" si="6"/>
        <v>390.96510000000001</v>
      </c>
      <c r="O47" s="14">
        <f t="shared" si="6"/>
        <v>107.996</v>
      </c>
      <c r="P47" s="14">
        <f t="shared" si="6"/>
        <v>4.1848399999999994</v>
      </c>
      <c r="Q47" s="14">
        <f t="shared" si="6"/>
        <v>1.2549999999999999</v>
      </c>
      <c r="R47" s="14">
        <f t="shared" si="6"/>
        <v>204.02</v>
      </c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1"/>
    </row>
    <row r="48" spans="1:37" s="9" customFormat="1" ht="15.75" customHeight="1" x14ac:dyDescent="0.3">
      <c r="A48" s="30"/>
      <c r="B48" s="72"/>
      <c r="C48" s="15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1"/>
    </row>
    <row r="49" spans="1:37" s="9" customFormat="1" ht="15.75" customHeight="1" x14ac:dyDescent="0.3">
      <c r="A49" s="184" t="s">
        <v>31</v>
      </c>
      <c r="B49" s="185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1"/>
    </row>
    <row r="50" spans="1:37" ht="15.75" customHeight="1" x14ac:dyDescent="0.3">
      <c r="A50" s="81" t="s">
        <v>77</v>
      </c>
      <c r="B50" s="8" t="s">
        <v>169</v>
      </c>
      <c r="C50" s="18">
        <v>60</v>
      </c>
      <c r="D50" s="9">
        <v>0.91</v>
      </c>
      <c r="E50" s="9">
        <v>2.8</v>
      </c>
      <c r="F50" s="9">
        <v>4.43</v>
      </c>
      <c r="G50" s="9">
        <v>46.8</v>
      </c>
      <c r="H50" s="9">
        <v>0.01</v>
      </c>
      <c r="I50" s="9">
        <v>0.02</v>
      </c>
      <c r="J50" s="9">
        <v>7.42</v>
      </c>
      <c r="K50" s="9">
        <v>10.1</v>
      </c>
      <c r="L50" s="9">
        <v>6.9599999999999995E-2</v>
      </c>
      <c r="M50" s="9">
        <v>18</v>
      </c>
      <c r="N50" s="9">
        <v>18</v>
      </c>
      <c r="O50" s="9">
        <v>10</v>
      </c>
      <c r="P50" s="9">
        <v>0.46</v>
      </c>
      <c r="Q50" s="9">
        <v>0.11</v>
      </c>
      <c r="R50" s="9">
        <v>8.6</v>
      </c>
    </row>
    <row r="51" spans="1:37" ht="15.75" customHeight="1" x14ac:dyDescent="0.3">
      <c r="A51" s="78" t="s">
        <v>91</v>
      </c>
      <c r="B51" s="8" t="s">
        <v>149</v>
      </c>
      <c r="C51" s="69">
        <v>150</v>
      </c>
      <c r="D51" s="9">
        <v>9.8000000000000007</v>
      </c>
      <c r="E51" s="9">
        <v>10.7</v>
      </c>
      <c r="F51" s="9">
        <v>4.8</v>
      </c>
      <c r="G51" s="9">
        <v>225.5</v>
      </c>
      <c r="H51" s="9">
        <v>7.0000000000000007E-2</v>
      </c>
      <c r="I51" s="9">
        <v>0.31</v>
      </c>
      <c r="J51" s="9">
        <v>1.48</v>
      </c>
      <c r="K51" s="9">
        <v>124</v>
      </c>
      <c r="L51" s="9">
        <v>7.8</v>
      </c>
      <c r="M51" s="9">
        <v>100</v>
      </c>
      <c r="N51" s="9">
        <v>164</v>
      </c>
      <c r="O51" s="9">
        <v>19</v>
      </c>
      <c r="P51" s="9">
        <v>1.55</v>
      </c>
      <c r="Q51" s="9">
        <v>1.72</v>
      </c>
      <c r="R51" s="9">
        <v>33</v>
      </c>
    </row>
    <row r="52" spans="1:37" ht="15.75" customHeight="1" x14ac:dyDescent="0.3">
      <c r="A52" s="78" t="s">
        <v>52</v>
      </c>
      <c r="B52" s="8" t="s">
        <v>23</v>
      </c>
      <c r="C52" s="8">
        <v>200</v>
      </c>
      <c r="D52" s="9">
        <v>0.2</v>
      </c>
      <c r="E52" s="9">
        <v>0</v>
      </c>
      <c r="F52" s="9">
        <v>1.7</v>
      </c>
      <c r="G52" s="12">
        <v>8.6</v>
      </c>
      <c r="H52" s="9">
        <v>0</v>
      </c>
      <c r="I52" s="9">
        <v>0.01</v>
      </c>
      <c r="J52" s="9">
        <v>1.24</v>
      </c>
      <c r="K52" s="9">
        <v>2.2799999999999998</v>
      </c>
      <c r="L52" s="9">
        <v>0.4</v>
      </c>
      <c r="M52" s="9">
        <v>9.3000000000000007</v>
      </c>
      <c r="N52" s="9">
        <v>11</v>
      </c>
      <c r="O52" s="9">
        <v>6.8</v>
      </c>
      <c r="P52" s="9">
        <v>0.91</v>
      </c>
      <c r="Q52" s="9">
        <v>0.12</v>
      </c>
      <c r="R52" s="9">
        <v>0.3</v>
      </c>
    </row>
    <row r="53" spans="1:37" s="9" customFormat="1" ht="15.75" customHeight="1" x14ac:dyDescent="0.3">
      <c r="A53" s="78" t="s">
        <v>77</v>
      </c>
      <c r="B53" s="8" t="s">
        <v>3</v>
      </c>
      <c r="C53" s="8">
        <v>30</v>
      </c>
      <c r="D53" s="4">
        <v>2.2999999999999998</v>
      </c>
      <c r="E53" s="4">
        <v>0.2</v>
      </c>
      <c r="F53" s="4">
        <v>14.8</v>
      </c>
      <c r="G53" s="4">
        <v>70.3</v>
      </c>
      <c r="H53" s="9">
        <v>2.4E-2</v>
      </c>
      <c r="I53" s="9">
        <v>5.0000000000000001E-3</v>
      </c>
      <c r="J53" s="9">
        <v>0</v>
      </c>
      <c r="K53" s="9">
        <v>0</v>
      </c>
      <c r="L53" s="9">
        <v>0.42</v>
      </c>
      <c r="M53" s="9">
        <v>8</v>
      </c>
      <c r="N53" s="9">
        <v>26</v>
      </c>
      <c r="O53" s="9">
        <v>5.6</v>
      </c>
      <c r="P53" s="9">
        <v>0.4</v>
      </c>
      <c r="Q53" s="9">
        <v>0.3</v>
      </c>
      <c r="R53" s="9">
        <v>0</v>
      </c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1"/>
    </row>
    <row r="54" spans="1:37" s="10" customFormat="1" ht="15.75" customHeight="1" x14ac:dyDescent="0.3">
      <c r="A54" s="78" t="s">
        <v>77</v>
      </c>
      <c r="B54" s="8" t="s">
        <v>39</v>
      </c>
      <c r="C54" s="8">
        <v>25</v>
      </c>
      <c r="D54" s="9">
        <v>1.7</v>
      </c>
      <c r="E54" s="9">
        <v>0.3</v>
      </c>
      <c r="F54" s="9">
        <v>8.4</v>
      </c>
      <c r="G54" s="12">
        <v>42.7</v>
      </c>
      <c r="H54" s="9">
        <v>0.13124999999999998</v>
      </c>
      <c r="I54" s="9">
        <v>8.7499999999999981E-2</v>
      </c>
      <c r="J54" s="9">
        <v>0.17499999999999996</v>
      </c>
      <c r="K54" s="9">
        <v>0</v>
      </c>
      <c r="L54" s="9">
        <v>0.13124999999999998</v>
      </c>
      <c r="M54" s="9">
        <v>31.937499999999996</v>
      </c>
      <c r="N54" s="9">
        <v>54.6875</v>
      </c>
      <c r="O54" s="9">
        <v>17.5</v>
      </c>
      <c r="P54" s="9">
        <v>1.2249999999999999</v>
      </c>
      <c r="Q54" s="9">
        <v>0.3</v>
      </c>
      <c r="R54" s="9">
        <v>0.02</v>
      </c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0"/>
    </row>
    <row r="55" spans="1:37" s="9" customFormat="1" ht="15.75" customHeight="1" x14ac:dyDescent="0.3">
      <c r="A55" s="78" t="s">
        <v>77</v>
      </c>
      <c r="B55" s="174" t="s">
        <v>90</v>
      </c>
      <c r="C55" s="174">
        <v>170</v>
      </c>
      <c r="D55" s="12">
        <v>0.6</v>
      </c>
      <c r="E55" s="12">
        <v>0.6</v>
      </c>
      <c r="F55" s="12">
        <v>14.03</v>
      </c>
      <c r="G55" s="9">
        <v>160.71</v>
      </c>
      <c r="H55" s="12">
        <v>0.04</v>
      </c>
      <c r="I55" s="12">
        <v>0.01</v>
      </c>
      <c r="J55" s="12">
        <v>5.61</v>
      </c>
      <c r="K55" s="12">
        <v>0</v>
      </c>
      <c r="L55" s="12">
        <v>0.7</v>
      </c>
      <c r="M55" s="12">
        <v>28.33</v>
      </c>
      <c r="N55" s="12">
        <v>20.74</v>
      </c>
      <c r="O55" s="12">
        <v>16.579999999999998</v>
      </c>
      <c r="P55" s="12">
        <v>0.56999999999999995</v>
      </c>
      <c r="Q55" s="9">
        <v>0.54</v>
      </c>
      <c r="R55" s="9">
        <v>1.0000000000000001E-5</v>
      </c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1"/>
    </row>
    <row r="56" spans="1:37" s="9" customFormat="1" ht="15.75" customHeight="1" x14ac:dyDescent="0.3">
      <c r="A56" s="28"/>
      <c r="B56" s="13" t="s">
        <v>5</v>
      </c>
      <c r="C56" s="14">
        <f t="shared" ref="C56:R56" si="7">SUM(C50:C55)</f>
        <v>635</v>
      </c>
      <c r="D56" s="14">
        <f t="shared" si="7"/>
        <v>15.51</v>
      </c>
      <c r="E56" s="14">
        <f t="shared" si="7"/>
        <v>14.6</v>
      </c>
      <c r="F56" s="14">
        <f t="shared" si="7"/>
        <v>48.160000000000004</v>
      </c>
      <c r="G56" s="14">
        <f t="shared" si="7"/>
        <v>554.61</v>
      </c>
      <c r="H56" s="14">
        <f t="shared" si="7"/>
        <v>0.27524999999999999</v>
      </c>
      <c r="I56" s="14">
        <f t="shared" si="7"/>
        <v>0.4425</v>
      </c>
      <c r="J56" s="14">
        <f t="shared" si="7"/>
        <v>15.925000000000001</v>
      </c>
      <c r="K56" s="14">
        <f t="shared" si="7"/>
        <v>136.38</v>
      </c>
      <c r="L56" s="14">
        <f t="shared" si="7"/>
        <v>9.5208499999999994</v>
      </c>
      <c r="M56" s="14">
        <f t="shared" si="7"/>
        <v>195.5675</v>
      </c>
      <c r="N56" s="14">
        <f t="shared" si="7"/>
        <v>294.42750000000001</v>
      </c>
      <c r="O56" s="14">
        <f t="shared" si="7"/>
        <v>75.47999999999999</v>
      </c>
      <c r="P56" s="14">
        <f t="shared" si="7"/>
        <v>5.1150000000000002</v>
      </c>
      <c r="Q56" s="14">
        <f t="shared" si="7"/>
        <v>3.09</v>
      </c>
      <c r="R56" s="14">
        <f t="shared" si="7"/>
        <v>41.920010000000005</v>
      </c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1"/>
    </row>
    <row r="57" spans="1:37" s="9" customFormat="1" ht="15.75" customHeight="1" x14ac:dyDescent="0.3">
      <c r="A57" s="27"/>
      <c r="B57" s="72"/>
      <c r="C57" s="15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1"/>
    </row>
    <row r="58" spans="1:37" s="9" customFormat="1" ht="15.75" customHeight="1" x14ac:dyDescent="0.3">
      <c r="A58" s="184" t="s">
        <v>32</v>
      </c>
      <c r="B58" s="185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1"/>
    </row>
    <row r="59" spans="1:37" s="9" customFormat="1" ht="15.75" customHeight="1" x14ac:dyDescent="0.3">
      <c r="A59" s="80" t="s">
        <v>56</v>
      </c>
      <c r="B59" s="18" t="s">
        <v>168</v>
      </c>
      <c r="C59" s="8">
        <v>60</v>
      </c>
      <c r="D59" s="12">
        <v>0.7</v>
      </c>
      <c r="E59" s="12">
        <v>0.1</v>
      </c>
      <c r="F59" s="12">
        <v>2.2999999999999998</v>
      </c>
      <c r="G59" s="12">
        <v>12.8</v>
      </c>
      <c r="H59" s="9">
        <v>6.3840000000000008E-2</v>
      </c>
      <c r="I59" s="9">
        <v>3.1920000000000004E-2</v>
      </c>
      <c r="J59" s="9">
        <v>16.757999999999999</v>
      </c>
      <c r="K59" s="9">
        <v>0</v>
      </c>
      <c r="L59" s="9">
        <v>0.66500000000000004</v>
      </c>
      <c r="M59" s="9">
        <v>13.406400000000001</v>
      </c>
      <c r="N59" s="9">
        <v>24.897600000000001</v>
      </c>
      <c r="O59" s="9">
        <v>19.152000000000001</v>
      </c>
      <c r="P59" s="9">
        <v>0.86184000000000005</v>
      </c>
      <c r="Q59" s="6">
        <v>0.13600000000000001</v>
      </c>
      <c r="R59" s="6">
        <v>0</v>
      </c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1"/>
    </row>
    <row r="60" spans="1:37" ht="15.75" customHeight="1" x14ac:dyDescent="0.3">
      <c r="A60" s="78" t="s">
        <v>62</v>
      </c>
      <c r="B60" s="8" t="s">
        <v>89</v>
      </c>
      <c r="C60" s="8">
        <v>90</v>
      </c>
      <c r="D60" s="4">
        <v>16.440000000000001</v>
      </c>
      <c r="E60" s="4">
        <v>15.72</v>
      </c>
      <c r="F60" s="4">
        <v>14.88</v>
      </c>
      <c r="G60" s="4">
        <v>265.56</v>
      </c>
      <c r="H60" s="4">
        <v>8.4112149532710276E-2</v>
      </c>
      <c r="I60" s="4">
        <v>8.4112149532710276E-2</v>
      </c>
      <c r="J60" s="4">
        <v>0.12616822429906543</v>
      </c>
      <c r="K60" s="4">
        <v>0.1</v>
      </c>
      <c r="L60" s="4">
        <v>0.42056074766355139</v>
      </c>
      <c r="M60" s="4">
        <v>20.579439252336446</v>
      </c>
      <c r="N60" s="4">
        <v>87.588785046728972</v>
      </c>
      <c r="O60" s="4">
        <v>16.355140186915886</v>
      </c>
      <c r="P60" s="4">
        <v>1.1869158878504673</v>
      </c>
      <c r="Q60" s="4">
        <v>2.3199999999999998</v>
      </c>
      <c r="R60" s="4">
        <v>0</v>
      </c>
    </row>
    <row r="61" spans="1:37" s="9" customFormat="1" ht="15.75" customHeight="1" x14ac:dyDescent="0.3">
      <c r="A61" s="81" t="s">
        <v>63</v>
      </c>
      <c r="B61" s="18" t="s">
        <v>17</v>
      </c>
      <c r="C61" s="18">
        <v>150</v>
      </c>
      <c r="D61" s="9">
        <v>2.8</v>
      </c>
      <c r="E61" s="9">
        <v>7.4</v>
      </c>
      <c r="F61" s="9">
        <v>13.6</v>
      </c>
      <c r="G61" s="9">
        <v>133.4</v>
      </c>
      <c r="H61" s="9">
        <v>7.0000000000000007E-2</v>
      </c>
      <c r="I61" s="9">
        <v>0.08</v>
      </c>
      <c r="J61" s="9">
        <v>19.059999999999999</v>
      </c>
      <c r="K61" s="9">
        <v>0.7</v>
      </c>
      <c r="L61" s="9">
        <v>0</v>
      </c>
      <c r="M61" s="9">
        <v>56.6</v>
      </c>
      <c r="N61" s="9">
        <v>68.56</v>
      </c>
      <c r="O61" s="9">
        <v>24.7</v>
      </c>
      <c r="P61" s="9">
        <v>0.91</v>
      </c>
      <c r="Q61" s="9">
        <v>0.43</v>
      </c>
      <c r="R61" s="9">
        <v>0</v>
      </c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1"/>
    </row>
    <row r="62" spans="1:37" s="10" customFormat="1" ht="15.75" customHeight="1" x14ac:dyDescent="0.3">
      <c r="A62" s="78" t="s">
        <v>76</v>
      </c>
      <c r="B62" s="8" t="s">
        <v>21</v>
      </c>
      <c r="C62" s="8">
        <v>200</v>
      </c>
      <c r="D62" s="12">
        <v>0.2</v>
      </c>
      <c r="E62" s="12">
        <v>0</v>
      </c>
      <c r="F62" s="12">
        <v>6.5</v>
      </c>
      <c r="G62" s="12">
        <v>26.8</v>
      </c>
      <c r="H62" s="12">
        <v>0</v>
      </c>
      <c r="I62" s="12">
        <v>0.01</v>
      </c>
      <c r="J62" s="12">
        <v>2.7E-2</v>
      </c>
      <c r="K62" s="12">
        <v>0</v>
      </c>
      <c r="L62" s="12">
        <v>0</v>
      </c>
      <c r="M62" s="12">
        <v>11.1</v>
      </c>
      <c r="N62" s="12">
        <v>2.8</v>
      </c>
      <c r="O62" s="12">
        <v>1.4</v>
      </c>
      <c r="P62" s="12">
        <f>12.1-0.045</f>
        <v>12.055</v>
      </c>
      <c r="Q62" s="12">
        <v>0.02</v>
      </c>
      <c r="R62" s="9">
        <v>0</v>
      </c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0"/>
    </row>
    <row r="63" spans="1:37" ht="15.75" customHeight="1" x14ac:dyDescent="0.3">
      <c r="A63" s="78" t="s">
        <v>77</v>
      </c>
      <c r="B63" s="8" t="s">
        <v>39</v>
      </c>
      <c r="C63" s="8">
        <v>25</v>
      </c>
      <c r="D63" s="9">
        <v>1.7</v>
      </c>
      <c r="E63" s="9">
        <v>0.3</v>
      </c>
      <c r="F63" s="9">
        <v>8.4</v>
      </c>
      <c r="G63" s="12">
        <v>42.7</v>
      </c>
      <c r="H63" s="9">
        <v>0.13124999999999998</v>
      </c>
      <c r="I63" s="9">
        <v>8.7499999999999981E-2</v>
      </c>
      <c r="J63" s="9">
        <v>0.17499999999999996</v>
      </c>
      <c r="K63" s="9">
        <v>0</v>
      </c>
      <c r="L63" s="9">
        <v>0.13124999999999998</v>
      </c>
      <c r="M63" s="9">
        <v>31.937499999999996</v>
      </c>
      <c r="N63" s="9">
        <v>54.6875</v>
      </c>
      <c r="O63" s="9">
        <v>17.5</v>
      </c>
      <c r="P63" s="9">
        <v>1.2249999999999999</v>
      </c>
      <c r="Q63" s="9">
        <v>0.3</v>
      </c>
      <c r="R63" s="9">
        <v>0.02</v>
      </c>
    </row>
    <row r="64" spans="1:37" ht="15.75" customHeight="1" x14ac:dyDescent="0.3">
      <c r="A64" s="78" t="s">
        <v>77</v>
      </c>
      <c r="B64" s="8" t="s">
        <v>3</v>
      </c>
      <c r="C64" s="8">
        <v>30</v>
      </c>
      <c r="D64" s="4">
        <v>2.2999999999999998</v>
      </c>
      <c r="E64" s="4">
        <v>0.2</v>
      </c>
      <c r="F64" s="4">
        <v>14.8</v>
      </c>
      <c r="G64" s="4">
        <v>70.3</v>
      </c>
      <c r="H64" s="9">
        <v>2.4E-2</v>
      </c>
      <c r="I64" s="9">
        <v>5.0000000000000001E-3</v>
      </c>
      <c r="J64" s="9">
        <v>0</v>
      </c>
      <c r="K64" s="9">
        <v>0</v>
      </c>
      <c r="L64" s="9">
        <v>0.42</v>
      </c>
      <c r="M64" s="9">
        <v>8</v>
      </c>
      <c r="N64" s="9">
        <v>26</v>
      </c>
      <c r="O64" s="9">
        <v>5.6</v>
      </c>
      <c r="P64" s="9">
        <v>0.4</v>
      </c>
      <c r="Q64" s="9">
        <v>0.3</v>
      </c>
      <c r="R64" s="9">
        <v>0</v>
      </c>
    </row>
    <row r="65" spans="1:37" s="9" customFormat="1" ht="15.75" customHeight="1" x14ac:dyDescent="0.3">
      <c r="A65" s="26"/>
      <c r="B65" s="8"/>
      <c r="C65" s="8"/>
      <c r="G65" s="4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1"/>
    </row>
    <row r="66" spans="1:37" s="9" customFormat="1" ht="15.75" customHeight="1" x14ac:dyDescent="0.3">
      <c r="A66" s="28"/>
      <c r="B66" s="13" t="s">
        <v>5</v>
      </c>
      <c r="C66" s="14">
        <f t="shared" ref="C66:R66" si="8">SUM(C59:C65)</f>
        <v>555</v>
      </c>
      <c r="D66" s="14">
        <f t="shared" si="8"/>
        <v>24.14</v>
      </c>
      <c r="E66" s="14">
        <f t="shared" si="8"/>
        <v>23.72</v>
      </c>
      <c r="F66" s="14">
        <f t="shared" si="8"/>
        <v>60.480000000000004</v>
      </c>
      <c r="G66" s="14">
        <f t="shared" si="8"/>
        <v>551.55999999999995</v>
      </c>
      <c r="H66" s="14">
        <f t="shared" si="8"/>
        <v>0.3732021495327103</v>
      </c>
      <c r="I66" s="14">
        <f t="shared" si="8"/>
        <v>0.29853214953271029</v>
      </c>
      <c r="J66" s="14">
        <f t="shared" si="8"/>
        <v>36.146168224299061</v>
      </c>
      <c r="K66" s="14">
        <f t="shared" si="8"/>
        <v>0.79999999999999993</v>
      </c>
      <c r="L66" s="14">
        <f t="shared" si="8"/>
        <v>1.6368107476635512</v>
      </c>
      <c r="M66" s="14">
        <f t="shared" si="8"/>
        <v>141.62333925233645</v>
      </c>
      <c r="N66" s="14">
        <f t="shared" si="8"/>
        <v>264.53388504672898</v>
      </c>
      <c r="O66" s="14">
        <f t="shared" si="8"/>
        <v>84.707140186915893</v>
      </c>
      <c r="P66" s="14">
        <f t="shared" si="8"/>
        <v>16.638755887850465</v>
      </c>
      <c r="Q66" s="14">
        <f t="shared" si="8"/>
        <v>3.5059999999999998</v>
      </c>
      <c r="R66" s="14">
        <f t="shared" si="8"/>
        <v>0.02</v>
      </c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1"/>
    </row>
    <row r="67" spans="1:37" s="9" customFormat="1" ht="15.75" customHeight="1" x14ac:dyDescent="0.3">
      <c r="A67" s="26"/>
      <c r="B67" s="72"/>
      <c r="C67" s="15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1"/>
    </row>
    <row r="68" spans="1:37" s="9" customFormat="1" ht="15.75" customHeight="1" x14ac:dyDescent="0.3">
      <c r="A68" s="184" t="s">
        <v>33</v>
      </c>
      <c r="B68" s="185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1"/>
    </row>
    <row r="69" spans="1:37" s="9" customFormat="1" ht="15.75" customHeight="1" x14ac:dyDescent="0.3">
      <c r="A69" s="80" t="s">
        <v>49</v>
      </c>
      <c r="B69" s="18" t="s">
        <v>170</v>
      </c>
      <c r="C69" s="8">
        <v>60</v>
      </c>
      <c r="D69" s="12">
        <v>0.5</v>
      </c>
      <c r="E69" s="12">
        <v>0.1</v>
      </c>
      <c r="F69" s="12">
        <v>1.5</v>
      </c>
      <c r="G69" s="12">
        <v>8.5</v>
      </c>
      <c r="H69" s="12">
        <v>4.8000000000000001E-2</v>
      </c>
      <c r="I69" s="12">
        <v>2.4E-2</v>
      </c>
      <c r="J69" s="12">
        <v>12.6</v>
      </c>
      <c r="K69" s="12">
        <v>0</v>
      </c>
      <c r="L69" s="12">
        <v>0.5</v>
      </c>
      <c r="M69" s="12">
        <v>10.08</v>
      </c>
      <c r="N69" s="12">
        <v>18.72</v>
      </c>
      <c r="O69" s="12">
        <v>14.4</v>
      </c>
      <c r="P69" s="12">
        <v>0.64800000000000002</v>
      </c>
      <c r="Q69" s="6">
        <v>0.10199999999999999</v>
      </c>
      <c r="R69" s="6">
        <v>0</v>
      </c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1"/>
    </row>
    <row r="70" spans="1:37" s="9" customFormat="1" ht="15.75" customHeight="1" x14ac:dyDescent="0.3">
      <c r="A70" s="78" t="s">
        <v>80</v>
      </c>
      <c r="B70" s="8" t="s">
        <v>92</v>
      </c>
      <c r="C70" s="8">
        <v>100</v>
      </c>
      <c r="D70" s="12">
        <v>14.2</v>
      </c>
      <c r="E70" s="12">
        <v>2.6</v>
      </c>
      <c r="F70" s="12">
        <v>8.6</v>
      </c>
      <c r="G70" s="9">
        <v>114.2</v>
      </c>
      <c r="H70" s="9">
        <v>0.08</v>
      </c>
      <c r="I70" s="9">
        <v>0.1</v>
      </c>
      <c r="J70" s="9">
        <v>0.16</v>
      </c>
      <c r="K70" s="9">
        <v>19.600000000000001</v>
      </c>
      <c r="M70" s="9">
        <v>36</v>
      </c>
      <c r="N70" s="9">
        <v>189</v>
      </c>
      <c r="O70" s="9">
        <v>41</v>
      </c>
      <c r="P70" s="9">
        <v>0.9</v>
      </c>
      <c r="R70" s="9">
        <v>138</v>
      </c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1"/>
    </row>
    <row r="71" spans="1:37" s="9" customFormat="1" ht="15.75" customHeight="1" x14ac:dyDescent="0.3">
      <c r="A71" s="78" t="s">
        <v>93</v>
      </c>
      <c r="B71" s="8" t="s">
        <v>94</v>
      </c>
      <c r="C71" s="8">
        <v>30</v>
      </c>
      <c r="D71" s="12">
        <v>1.1000000000000001</v>
      </c>
      <c r="E71" s="12">
        <v>2.2000000000000002</v>
      </c>
      <c r="F71" s="12">
        <v>2.9</v>
      </c>
      <c r="G71" s="9">
        <v>35.700000000000003</v>
      </c>
      <c r="H71" s="9">
        <v>0.04</v>
      </c>
      <c r="I71" s="9">
        <v>0.13</v>
      </c>
      <c r="J71" s="9">
        <v>0.52</v>
      </c>
      <c r="K71" s="9">
        <v>34.799999999999997</v>
      </c>
      <c r="M71" s="9">
        <v>110</v>
      </c>
      <c r="N71" s="9">
        <v>87</v>
      </c>
      <c r="O71" s="9">
        <v>13</v>
      </c>
      <c r="P71" s="9">
        <v>0.12</v>
      </c>
      <c r="R71" s="9">
        <v>21</v>
      </c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1"/>
    </row>
    <row r="72" spans="1:37" ht="15.75" customHeight="1" x14ac:dyDescent="0.3">
      <c r="A72" s="78" t="s">
        <v>58</v>
      </c>
      <c r="B72" s="8" t="s">
        <v>20</v>
      </c>
      <c r="C72" s="8">
        <v>150</v>
      </c>
      <c r="D72" s="9">
        <v>3.2</v>
      </c>
      <c r="E72" s="9">
        <v>5.2</v>
      </c>
      <c r="F72" s="9">
        <v>19.8</v>
      </c>
      <c r="G72" s="9">
        <v>139.4</v>
      </c>
      <c r="H72" s="9">
        <v>0.12</v>
      </c>
      <c r="I72" s="9">
        <v>0.11</v>
      </c>
      <c r="J72" s="9">
        <v>10.199999999999999</v>
      </c>
      <c r="K72" s="9">
        <v>23.8</v>
      </c>
      <c r="L72" s="9">
        <v>6.9599999999999995E-2</v>
      </c>
      <c r="M72" s="9">
        <v>39</v>
      </c>
      <c r="N72" s="9">
        <v>84</v>
      </c>
      <c r="O72" s="9">
        <v>28</v>
      </c>
      <c r="P72" s="9">
        <v>1.03</v>
      </c>
      <c r="Q72" s="9">
        <v>0.11899999999999999</v>
      </c>
      <c r="R72" s="9">
        <v>28</v>
      </c>
    </row>
    <row r="73" spans="1:37" ht="15.75" customHeight="1" x14ac:dyDescent="0.3">
      <c r="A73" s="78" t="s">
        <v>59</v>
      </c>
      <c r="B73" s="8" t="s">
        <v>6</v>
      </c>
      <c r="C73" s="8">
        <v>200</v>
      </c>
      <c r="D73" s="12">
        <v>0.3</v>
      </c>
      <c r="E73" s="12">
        <v>0</v>
      </c>
      <c r="F73" s="12">
        <v>6.7</v>
      </c>
      <c r="G73" s="9">
        <v>27.9</v>
      </c>
      <c r="H73" s="12">
        <v>0</v>
      </c>
      <c r="I73" s="12">
        <v>0.01</v>
      </c>
      <c r="J73" s="12">
        <v>1.6</v>
      </c>
      <c r="K73" s="12">
        <v>0.38</v>
      </c>
      <c r="L73" s="12">
        <v>0.05</v>
      </c>
      <c r="M73" s="12">
        <v>6.9</v>
      </c>
      <c r="N73" s="12">
        <v>8.5</v>
      </c>
      <c r="O73" s="12">
        <v>4.5999999999999996</v>
      </c>
      <c r="P73" s="12">
        <v>0.77</v>
      </c>
      <c r="Q73" s="12">
        <v>0.02</v>
      </c>
      <c r="R73" s="9">
        <v>0</v>
      </c>
    </row>
    <row r="74" spans="1:37" s="10" customFormat="1" ht="15.75" customHeight="1" x14ac:dyDescent="0.3">
      <c r="A74" s="78" t="s">
        <v>77</v>
      </c>
      <c r="B74" s="8" t="s">
        <v>3</v>
      </c>
      <c r="C74" s="8">
        <v>30</v>
      </c>
      <c r="D74" s="4">
        <v>2.2999999999999998</v>
      </c>
      <c r="E74" s="4">
        <v>0.2</v>
      </c>
      <c r="F74" s="4">
        <v>14.8</v>
      </c>
      <c r="G74" s="4">
        <v>70.3</v>
      </c>
      <c r="H74" s="9">
        <v>0.16949999999999998</v>
      </c>
      <c r="I74" s="9">
        <v>0.10169999999999998</v>
      </c>
      <c r="J74" s="9">
        <v>23.729999999999997</v>
      </c>
      <c r="K74" s="9">
        <v>0</v>
      </c>
      <c r="L74" s="9">
        <v>0.22599999999999998</v>
      </c>
      <c r="M74" s="9">
        <v>62.036999999999992</v>
      </c>
      <c r="N74" s="9">
        <v>90.060999999999993</v>
      </c>
      <c r="O74" s="9">
        <v>33.108999999999995</v>
      </c>
      <c r="P74" s="9">
        <v>1.2994999999999999</v>
      </c>
      <c r="Q74" s="9">
        <v>0.66</v>
      </c>
      <c r="R74" s="9">
        <v>0</v>
      </c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0"/>
    </row>
    <row r="75" spans="1:37" ht="15.75" customHeight="1" x14ac:dyDescent="0.3">
      <c r="A75" s="78" t="s">
        <v>77</v>
      </c>
      <c r="B75" s="8" t="s">
        <v>39</v>
      </c>
      <c r="C75" s="8">
        <v>25</v>
      </c>
      <c r="D75" s="9">
        <v>1.7</v>
      </c>
      <c r="E75" s="9">
        <v>0.3</v>
      </c>
      <c r="F75" s="9">
        <v>8.4</v>
      </c>
      <c r="G75" s="12">
        <v>42.7</v>
      </c>
      <c r="H75" s="9">
        <v>0.2</v>
      </c>
      <c r="I75" s="9">
        <v>0.4</v>
      </c>
      <c r="J75" s="9">
        <v>8</v>
      </c>
      <c r="K75" s="9">
        <v>1E-3</v>
      </c>
      <c r="L75" s="9">
        <v>11</v>
      </c>
      <c r="M75" s="9">
        <v>32</v>
      </c>
      <c r="N75" s="9">
        <v>29</v>
      </c>
      <c r="O75" s="9">
        <v>21</v>
      </c>
      <c r="P75" s="9">
        <v>6.4</v>
      </c>
      <c r="Q75" s="9">
        <v>0.78</v>
      </c>
      <c r="R75" s="9">
        <v>0.01</v>
      </c>
    </row>
    <row r="76" spans="1:37" ht="15.75" customHeight="1" x14ac:dyDescent="0.3">
      <c r="A76" s="78" t="s">
        <v>77</v>
      </c>
      <c r="B76" s="8" t="s">
        <v>60</v>
      </c>
      <c r="C76" s="8">
        <v>60</v>
      </c>
      <c r="D76" s="9">
        <v>4.8</v>
      </c>
      <c r="E76" s="12">
        <v>8.4</v>
      </c>
      <c r="F76" s="12">
        <v>33.6</v>
      </c>
      <c r="G76" s="9">
        <f t="shared" ref="G76" si="9">F76*4+E76*9+D76*4</f>
        <v>229.2</v>
      </c>
      <c r="H76" s="12">
        <v>5.5E-2</v>
      </c>
      <c r="I76" s="12">
        <v>4.8000000000000001E-2</v>
      </c>
      <c r="J76" s="12">
        <v>1.7</v>
      </c>
      <c r="K76" s="12">
        <v>0.62</v>
      </c>
      <c r="L76" s="12">
        <v>0.60499999999999998</v>
      </c>
      <c r="M76" s="12">
        <v>26.7</v>
      </c>
      <c r="N76" s="12">
        <v>40.4</v>
      </c>
      <c r="O76" s="12">
        <v>7.3</v>
      </c>
      <c r="P76" s="12">
        <v>0.17199999999999999</v>
      </c>
      <c r="Q76" s="12">
        <v>0.25480000000000003</v>
      </c>
      <c r="R76" s="9">
        <v>0</v>
      </c>
    </row>
    <row r="77" spans="1:37" s="9" customFormat="1" ht="15.75" customHeight="1" x14ac:dyDescent="0.3">
      <c r="A77" s="28"/>
      <c r="B77" s="13" t="s">
        <v>5</v>
      </c>
      <c r="C77" s="14">
        <f>SUM(C69:C76)</f>
        <v>655</v>
      </c>
      <c r="D77" s="14">
        <f>SUM(D69:D76)</f>
        <v>28.1</v>
      </c>
      <c r="E77" s="14">
        <f>SUM(E69:E76)</f>
        <v>19</v>
      </c>
      <c r="F77" s="14">
        <f>SUM(F69:F76)</f>
        <v>96.3</v>
      </c>
      <c r="G77" s="14">
        <f>SUM(G69:G76)</f>
        <v>667.9</v>
      </c>
      <c r="H77" s="14">
        <f t="shared" ref="H77:R77" si="10">SUM(H72:H76)</f>
        <v>0.54449999999999998</v>
      </c>
      <c r="I77" s="14">
        <f t="shared" si="10"/>
        <v>0.66970000000000007</v>
      </c>
      <c r="J77" s="14">
        <f t="shared" si="10"/>
        <v>45.23</v>
      </c>
      <c r="K77" s="14">
        <f t="shared" si="10"/>
        <v>24.801000000000002</v>
      </c>
      <c r="L77" s="14">
        <f t="shared" si="10"/>
        <v>11.9506</v>
      </c>
      <c r="M77" s="14">
        <f t="shared" si="10"/>
        <v>166.63699999999997</v>
      </c>
      <c r="N77" s="14">
        <f t="shared" si="10"/>
        <v>251.96099999999998</v>
      </c>
      <c r="O77" s="14">
        <f t="shared" si="10"/>
        <v>94.009</v>
      </c>
      <c r="P77" s="14">
        <f t="shared" si="10"/>
        <v>9.6715000000000018</v>
      </c>
      <c r="Q77" s="14">
        <f t="shared" si="10"/>
        <v>1.8338000000000001</v>
      </c>
      <c r="R77" s="14">
        <f t="shared" si="10"/>
        <v>28.01</v>
      </c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1"/>
    </row>
    <row r="78" spans="1:37" s="9" customFormat="1" ht="15.75" customHeight="1" x14ac:dyDescent="0.3">
      <c r="A78" s="27"/>
      <c r="B78" s="72"/>
      <c r="C78" s="15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1"/>
    </row>
    <row r="79" spans="1:37" s="9" customFormat="1" ht="15.75" customHeight="1" x14ac:dyDescent="0.3">
      <c r="A79" s="184" t="s">
        <v>34</v>
      </c>
      <c r="B79" s="185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1"/>
    </row>
    <row r="80" spans="1:37" s="9" customFormat="1" ht="15.75" customHeight="1" x14ac:dyDescent="0.3">
      <c r="A80" s="78" t="s">
        <v>64</v>
      </c>
      <c r="B80" s="74" t="s">
        <v>65</v>
      </c>
      <c r="C80" s="8">
        <v>60</v>
      </c>
      <c r="D80" s="70">
        <v>1.2</v>
      </c>
      <c r="E80" s="70">
        <v>4.2</v>
      </c>
      <c r="F80" s="70">
        <v>6</v>
      </c>
      <c r="G80" s="70">
        <v>68</v>
      </c>
      <c r="H80" s="9">
        <v>2.6600000000000002E-2</v>
      </c>
      <c r="J80" s="9">
        <v>3.9102000000000001</v>
      </c>
      <c r="K80" s="9">
        <v>0</v>
      </c>
      <c r="L80" s="9">
        <v>7.9799999999999996E-2</v>
      </c>
      <c r="M80" s="9">
        <v>13.565999999999999</v>
      </c>
      <c r="N80" s="9">
        <v>23.94</v>
      </c>
      <c r="O80" s="9">
        <v>11.172000000000001</v>
      </c>
      <c r="P80" s="9">
        <v>0.39900000000000002</v>
      </c>
      <c r="Q80" s="6">
        <v>0.13600000000000001</v>
      </c>
      <c r="R80" s="6">
        <v>0</v>
      </c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1"/>
    </row>
    <row r="81" spans="1:37" s="9" customFormat="1" ht="15.75" customHeight="1" x14ac:dyDescent="0.3">
      <c r="A81" s="78" t="s">
        <v>78</v>
      </c>
      <c r="B81" s="8" t="s">
        <v>150</v>
      </c>
      <c r="C81" s="8">
        <v>90</v>
      </c>
      <c r="D81" s="4">
        <v>13.05</v>
      </c>
      <c r="E81" s="4">
        <v>13.2</v>
      </c>
      <c r="F81" s="4">
        <v>7.5</v>
      </c>
      <c r="G81" s="9">
        <v>199.65</v>
      </c>
      <c r="H81" s="4">
        <v>0.04</v>
      </c>
      <c r="I81" s="4">
        <v>0.12</v>
      </c>
      <c r="J81" s="4">
        <v>0.56000000000000005</v>
      </c>
      <c r="K81" s="4">
        <v>2.2200000000000002</v>
      </c>
      <c r="L81" s="4">
        <v>0</v>
      </c>
      <c r="M81" s="4">
        <v>32</v>
      </c>
      <c r="N81" s="4">
        <v>184</v>
      </c>
      <c r="O81" s="4">
        <v>26</v>
      </c>
      <c r="P81" s="4">
        <v>2.36</v>
      </c>
      <c r="Q81" s="9">
        <v>0.96</v>
      </c>
      <c r="R81" s="9">
        <v>36</v>
      </c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1"/>
    </row>
    <row r="82" spans="1:37" s="9" customFormat="1" ht="15.75" customHeight="1" x14ac:dyDescent="0.3">
      <c r="A82" s="81" t="s">
        <v>74</v>
      </c>
      <c r="B82" s="8" t="s">
        <v>18</v>
      </c>
      <c r="C82" s="8">
        <v>25</v>
      </c>
      <c r="D82" s="4">
        <v>0.75</v>
      </c>
      <c r="E82" s="4">
        <v>4.0999999999999996</v>
      </c>
      <c r="F82" s="4">
        <v>1.6</v>
      </c>
      <c r="G82" s="9">
        <v>46.3</v>
      </c>
      <c r="H82" s="4">
        <v>0.01</v>
      </c>
      <c r="I82" s="4">
        <v>0.01</v>
      </c>
      <c r="J82" s="4">
        <v>0.04</v>
      </c>
      <c r="K82" s="4">
        <v>19.45</v>
      </c>
      <c r="L82" s="4">
        <v>20</v>
      </c>
      <c r="M82" s="4">
        <v>20</v>
      </c>
      <c r="N82" s="4">
        <v>14.5</v>
      </c>
      <c r="O82" s="4">
        <v>2.15</v>
      </c>
      <c r="P82" s="4">
        <v>0.06</v>
      </c>
      <c r="Q82" s="9">
        <v>7.0000000000000007E-2</v>
      </c>
      <c r="R82" s="9">
        <v>2.85</v>
      </c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1"/>
    </row>
    <row r="83" spans="1:37" s="10" customFormat="1" ht="15.75" customHeight="1" x14ac:dyDescent="0.3">
      <c r="A83" s="78" t="s">
        <v>82</v>
      </c>
      <c r="B83" s="8" t="s">
        <v>81</v>
      </c>
      <c r="C83" s="8">
        <v>150</v>
      </c>
      <c r="D83" s="12">
        <v>8.3000000000000007</v>
      </c>
      <c r="E83" s="12">
        <v>6.3</v>
      </c>
      <c r="F83" s="12">
        <v>36</v>
      </c>
      <c r="G83" s="9">
        <v>233.7</v>
      </c>
      <c r="H83" s="12">
        <v>0.21</v>
      </c>
      <c r="I83" s="12">
        <v>0.12</v>
      </c>
      <c r="J83" s="12">
        <v>0</v>
      </c>
      <c r="K83" s="12">
        <v>19.2</v>
      </c>
      <c r="L83" s="12">
        <v>0.44</v>
      </c>
      <c r="M83" s="12">
        <v>15</v>
      </c>
      <c r="N83" s="12">
        <v>181</v>
      </c>
      <c r="O83" s="12">
        <v>120</v>
      </c>
      <c r="P83" s="12">
        <v>4.04</v>
      </c>
      <c r="Q83" s="9">
        <v>1.1000000000000001</v>
      </c>
      <c r="R83" s="9">
        <v>22</v>
      </c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0"/>
    </row>
    <row r="84" spans="1:37" ht="15.75" customHeight="1" x14ac:dyDescent="0.3">
      <c r="A84" s="78" t="s">
        <v>52</v>
      </c>
      <c r="B84" s="8" t="s">
        <v>23</v>
      </c>
      <c r="C84" s="8">
        <v>200</v>
      </c>
      <c r="D84" s="9">
        <v>0.2</v>
      </c>
      <c r="E84" s="9">
        <v>0</v>
      </c>
      <c r="F84" s="9">
        <v>1.7</v>
      </c>
      <c r="G84" s="12">
        <v>8.6</v>
      </c>
      <c r="H84" s="9">
        <v>0</v>
      </c>
      <c r="I84" s="9">
        <v>0.01</v>
      </c>
      <c r="J84" s="9">
        <v>1.24</v>
      </c>
      <c r="K84" s="9">
        <v>2.2799999999999998</v>
      </c>
      <c r="L84" s="9">
        <v>0.4</v>
      </c>
      <c r="M84" s="9">
        <v>9.3000000000000007</v>
      </c>
      <c r="N84" s="9">
        <v>11</v>
      </c>
      <c r="O84" s="9">
        <v>6.8</v>
      </c>
      <c r="P84" s="9">
        <v>0.91</v>
      </c>
      <c r="Q84" s="9">
        <v>0.12</v>
      </c>
      <c r="R84" s="9">
        <v>0.3</v>
      </c>
    </row>
    <row r="85" spans="1:37" ht="15.75" customHeight="1" x14ac:dyDescent="0.3">
      <c r="A85" s="78" t="s">
        <v>77</v>
      </c>
      <c r="B85" s="8" t="s">
        <v>39</v>
      </c>
      <c r="C85" s="8">
        <v>25</v>
      </c>
      <c r="D85" s="9">
        <v>1.7</v>
      </c>
      <c r="E85" s="9">
        <v>0.3</v>
      </c>
      <c r="F85" s="9">
        <v>8.4</v>
      </c>
      <c r="G85" s="12">
        <v>42.7</v>
      </c>
      <c r="H85" s="9">
        <v>0.13124999999999998</v>
      </c>
      <c r="I85" s="9">
        <v>8.7499999999999981E-2</v>
      </c>
      <c r="J85" s="9">
        <v>0.17499999999999996</v>
      </c>
      <c r="K85" s="9">
        <v>0</v>
      </c>
      <c r="L85" s="9">
        <v>0.13124999999999998</v>
      </c>
      <c r="M85" s="9">
        <v>31.937499999999996</v>
      </c>
      <c r="N85" s="9">
        <v>54.6875</v>
      </c>
      <c r="O85" s="9">
        <v>17.5</v>
      </c>
      <c r="P85" s="9">
        <v>1.2249999999999999</v>
      </c>
      <c r="Q85" s="9">
        <v>0.3</v>
      </c>
      <c r="R85" s="9">
        <v>0.02</v>
      </c>
    </row>
    <row r="86" spans="1:37" s="9" customFormat="1" ht="15.75" customHeight="1" x14ac:dyDescent="0.3">
      <c r="A86" s="78" t="s">
        <v>77</v>
      </c>
      <c r="B86" s="8" t="s">
        <v>3</v>
      </c>
      <c r="C86" s="8">
        <v>30</v>
      </c>
      <c r="D86" s="4">
        <v>2.2999999999999998</v>
      </c>
      <c r="E86" s="4">
        <v>0.2</v>
      </c>
      <c r="F86" s="4">
        <v>14.8</v>
      </c>
      <c r="G86" s="4">
        <v>70.3</v>
      </c>
      <c r="H86" s="9">
        <v>2.4E-2</v>
      </c>
      <c r="I86" s="9">
        <v>5.0000000000000001E-3</v>
      </c>
      <c r="J86" s="9">
        <v>0</v>
      </c>
      <c r="K86" s="9">
        <v>0</v>
      </c>
      <c r="L86" s="9">
        <v>0.42</v>
      </c>
      <c r="M86" s="9">
        <v>8</v>
      </c>
      <c r="N86" s="9">
        <v>26</v>
      </c>
      <c r="O86" s="9">
        <v>5.6</v>
      </c>
      <c r="P86" s="9">
        <v>0.4</v>
      </c>
      <c r="Q86" s="9">
        <v>0.3</v>
      </c>
      <c r="R86" s="9">
        <v>0</v>
      </c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1"/>
    </row>
    <row r="87" spans="1:37" s="9" customFormat="1" ht="15.75" customHeight="1" x14ac:dyDescent="0.3">
      <c r="A87" s="28"/>
      <c r="B87" s="13" t="s">
        <v>5</v>
      </c>
      <c r="C87" s="83">
        <f>SUM(C80:C86)</f>
        <v>580</v>
      </c>
      <c r="D87" s="14">
        <f>SUM(D80:D86)</f>
        <v>27.5</v>
      </c>
      <c r="E87" s="14">
        <f>SUM(E80:E86)</f>
        <v>28.3</v>
      </c>
      <c r="F87" s="14">
        <f>SUM(F80:F86)</f>
        <v>76</v>
      </c>
      <c r="G87" s="14">
        <f>SUM(G80:G86)</f>
        <v>669.25</v>
      </c>
      <c r="H87" s="14">
        <f t="shared" ref="H87:R87" si="11">SUM(H80:H86)</f>
        <v>0.44184999999999997</v>
      </c>
      <c r="I87" s="14">
        <f t="shared" si="11"/>
        <v>0.35249999999999998</v>
      </c>
      <c r="J87" s="14">
        <f t="shared" si="11"/>
        <v>5.9252000000000002</v>
      </c>
      <c r="K87" s="14">
        <f t="shared" si="11"/>
        <v>43.15</v>
      </c>
      <c r="L87" s="14">
        <f t="shared" si="11"/>
        <v>21.471050000000002</v>
      </c>
      <c r="M87" s="14">
        <f t="shared" si="11"/>
        <v>129.80349999999999</v>
      </c>
      <c r="N87" s="14">
        <f t="shared" si="11"/>
        <v>495.1275</v>
      </c>
      <c r="O87" s="14">
        <f t="shared" si="11"/>
        <v>189.22200000000001</v>
      </c>
      <c r="P87" s="14">
        <f t="shared" si="11"/>
        <v>9.3940000000000001</v>
      </c>
      <c r="Q87" s="14">
        <f t="shared" si="11"/>
        <v>2.9859999999999998</v>
      </c>
      <c r="R87" s="14">
        <f t="shared" si="11"/>
        <v>61.17</v>
      </c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1"/>
    </row>
    <row r="88" spans="1:37" s="9" customFormat="1" ht="15.75" customHeight="1" x14ac:dyDescent="0.3">
      <c r="A88" s="30"/>
      <c r="B88" s="72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1"/>
    </row>
    <row r="89" spans="1:37" s="9" customFormat="1" ht="15.75" customHeight="1" x14ac:dyDescent="0.3">
      <c r="A89" s="184" t="s">
        <v>35</v>
      </c>
      <c r="B89" s="185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1"/>
    </row>
    <row r="90" spans="1:37" s="9" customFormat="1" ht="15.75" customHeight="1" x14ac:dyDescent="0.3">
      <c r="A90" s="78" t="s">
        <v>71</v>
      </c>
      <c r="B90" s="8" t="s">
        <v>72</v>
      </c>
      <c r="C90" s="8">
        <v>180</v>
      </c>
      <c r="D90" s="4">
        <v>27.48</v>
      </c>
      <c r="E90" s="4">
        <v>12.96</v>
      </c>
      <c r="F90" s="4">
        <v>18.48</v>
      </c>
      <c r="G90" s="4">
        <v>300.36</v>
      </c>
      <c r="H90" s="4">
        <v>0.05</v>
      </c>
      <c r="I90" s="4">
        <v>0.28999999999999998</v>
      </c>
      <c r="J90" s="4">
        <v>1.59</v>
      </c>
      <c r="K90" s="4">
        <v>64.7</v>
      </c>
      <c r="L90" s="4">
        <v>0</v>
      </c>
      <c r="M90" s="4">
        <v>170.72</v>
      </c>
      <c r="N90" s="4">
        <v>224.08</v>
      </c>
      <c r="O90" s="4">
        <v>29.82</v>
      </c>
      <c r="P90" s="4">
        <v>1.18</v>
      </c>
      <c r="Q90" s="9">
        <v>0.59</v>
      </c>
      <c r="R90" s="9">
        <v>0</v>
      </c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1"/>
    </row>
    <row r="91" spans="1:37" s="9" customFormat="1" ht="15.75" customHeight="1" x14ac:dyDescent="0.3">
      <c r="A91" s="82" t="s">
        <v>77</v>
      </c>
      <c r="B91" s="22" t="s">
        <v>22</v>
      </c>
      <c r="C91" s="22">
        <v>15</v>
      </c>
      <c r="D91" s="9">
        <v>1.1278195488721805</v>
      </c>
      <c r="E91" s="9">
        <v>3.0075187969924809E-3</v>
      </c>
      <c r="F91" s="9">
        <v>8.5413533834586453</v>
      </c>
      <c r="G91" s="4">
        <f t="shared" ref="G91" si="12">F91*4+E91*9+D91*4</f>
        <v>38.703759398496231</v>
      </c>
      <c r="H91" s="9">
        <v>7.5187969924812026E-3</v>
      </c>
      <c r="I91" s="9">
        <v>2.2556390977443608E-2</v>
      </c>
      <c r="J91" s="9">
        <v>0.15037593984962405</v>
      </c>
      <c r="K91" s="9">
        <v>0</v>
      </c>
      <c r="L91" s="9">
        <v>0</v>
      </c>
      <c r="M91" s="9">
        <v>47.669172932330824</v>
      </c>
      <c r="N91" s="9">
        <v>34.436090225563909</v>
      </c>
      <c r="O91" s="9">
        <v>5.1127819548872173</v>
      </c>
      <c r="P91" s="9">
        <v>3.007518796992481E-2</v>
      </c>
      <c r="Q91" s="9">
        <v>0.15</v>
      </c>
      <c r="R91" s="9">
        <v>0</v>
      </c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1"/>
    </row>
    <row r="92" spans="1:37" s="9" customFormat="1" ht="15.75" customHeight="1" x14ac:dyDescent="0.3">
      <c r="A92" s="78" t="s">
        <v>75</v>
      </c>
      <c r="B92" s="8" t="s">
        <v>4</v>
      </c>
      <c r="C92" s="8">
        <v>200</v>
      </c>
      <c r="D92" s="12">
        <v>4.5999999999999996</v>
      </c>
      <c r="E92" s="12">
        <v>3.6</v>
      </c>
      <c r="F92" s="12">
        <v>12.6</v>
      </c>
      <c r="G92" s="9">
        <v>100.4</v>
      </c>
      <c r="H92" s="12">
        <v>0.04</v>
      </c>
      <c r="I92" s="12">
        <v>0.17</v>
      </c>
      <c r="J92" s="12">
        <v>0.68</v>
      </c>
      <c r="K92" s="12">
        <v>17.3</v>
      </c>
      <c r="L92" s="12">
        <v>0.33</v>
      </c>
      <c r="M92" s="12">
        <v>143</v>
      </c>
      <c r="N92" s="12">
        <v>130</v>
      </c>
      <c r="O92" s="12">
        <v>34</v>
      </c>
      <c r="P92" s="12">
        <v>1.9</v>
      </c>
      <c r="Q92" s="9">
        <v>0.48</v>
      </c>
      <c r="R92" s="9">
        <v>12</v>
      </c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1"/>
    </row>
    <row r="93" spans="1:37" ht="15.75" customHeight="1" x14ac:dyDescent="0.3">
      <c r="A93" s="78" t="s">
        <v>77</v>
      </c>
      <c r="B93" s="8" t="s">
        <v>3</v>
      </c>
      <c r="C93" s="8">
        <v>30</v>
      </c>
      <c r="D93" s="4">
        <v>2.2999999999999998</v>
      </c>
      <c r="E93" s="4">
        <v>0.2</v>
      </c>
      <c r="F93" s="4">
        <v>14.8</v>
      </c>
      <c r="G93" s="4">
        <v>70.3</v>
      </c>
      <c r="H93" s="9">
        <v>2.4E-2</v>
      </c>
      <c r="I93" s="9">
        <v>5.0000000000000001E-3</v>
      </c>
      <c r="J93" s="9">
        <v>0</v>
      </c>
      <c r="K93" s="9">
        <v>0</v>
      </c>
      <c r="L93" s="9">
        <v>0.42</v>
      </c>
      <c r="M93" s="9">
        <v>8</v>
      </c>
      <c r="N93" s="9">
        <v>26</v>
      </c>
      <c r="O93" s="9">
        <v>5.6</v>
      </c>
      <c r="P93" s="9">
        <v>0.4</v>
      </c>
      <c r="Q93" s="9">
        <v>0.3</v>
      </c>
      <c r="R93" s="9">
        <v>0</v>
      </c>
    </row>
    <row r="94" spans="1:37" s="10" customFormat="1" ht="15.75" customHeight="1" x14ac:dyDescent="0.3">
      <c r="A94" s="78" t="s">
        <v>77</v>
      </c>
      <c r="B94" s="21" t="s">
        <v>66</v>
      </c>
      <c r="C94" s="21">
        <v>20</v>
      </c>
      <c r="D94" s="4">
        <v>1.6</v>
      </c>
      <c r="E94" s="4">
        <v>2</v>
      </c>
      <c r="F94" s="4">
        <v>14.8</v>
      </c>
      <c r="G94" s="9">
        <f>F94*4+E94*9+D94*4</f>
        <v>83.600000000000009</v>
      </c>
      <c r="H94" s="12">
        <f>0.04*0.75</f>
        <v>0.03</v>
      </c>
      <c r="I94" s="12">
        <v>0.26</v>
      </c>
      <c r="J94" s="12">
        <v>0.54</v>
      </c>
      <c r="K94" s="12">
        <v>0.36</v>
      </c>
      <c r="L94" s="12">
        <v>0</v>
      </c>
      <c r="M94" s="12">
        <v>223.2</v>
      </c>
      <c r="N94" s="12">
        <v>165.6</v>
      </c>
      <c r="O94" s="12">
        <v>25.2</v>
      </c>
      <c r="P94" s="12">
        <v>0.18</v>
      </c>
      <c r="Q94" s="9">
        <v>0.72</v>
      </c>
      <c r="R94" s="9">
        <v>0</v>
      </c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0"/>
    </row>
    <row r="95" spans="1:37" ht="15.75" customHeight="1" x14ac:dyDescent="0.3">
      <c r="A95" s="78" t="s">
        <v>77</v>
      </c>
      <c r="B95" s="8" t="s">
        <v>67</v>
      </c>
      <c r="C95" s="8">
        <v>200</v>
      </c>
      <c r="D95" s="9">
        <v>0.75301204819277112</v>
      </c>
      <c r="E95" s="9">
        <v>0</v>
      </c>
      <c r="F95" s="9">
        <v>15.210843373493976</v>
      </c>
      <c r="G95" s="9">
        <f t="shared" ref="G95" si="13">F95*4+E95*9+D95*4</f>
        <v>63.855421686746986</v>
      </c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</row>
    <row r="96" spans="1:37" ht="15.75" customHeight="1" x14ac:dyDescent="0.3">
      <c r="A96" s="28"/>
      <c r="B96" s="13" t="s">
        <v>5</v>
      </c>
      <c r="C96" s="14">
        <f>SUM(C90:C95)</f>
        <v>645</v>
      </c>
      <c r="D96" s="14">
        <f t="shared" ref="D96:G96" si="14">SUM(D90:D95)</f>
        <v>37.860831597064951</v>
      </c>
      <c r="E96" s="14">
        <f t="shared" si="14"/>
        <v>18.763007518796993</v>
      </c>
      <c r="F96" s="14">
        <f t="shared" si="14"/>
        <v>84.432196756952621</v>
      </c>
      <c r="G96" s="14">
        <f t="shared" si="14"/>
        <v>657.21918108524324</v>
      </c>
      <c r="H96" s="14">
        <f t="shared" ref="H96:R96" si="15">SUM(H90:H95)</f>
        <v>0.15151879699248119</v>
      </c>
      <c r="I96" s="14">
        <f t="shared" si="15"/>
        <v>0.74755639097744364</v>
      </c>
      <c r="J96" s="14">
        <f t="shared" si="15"/>
        <v>2.9603759398496243</v>
      </c>
      <c r="K96" s="14">
        <f t="shared" si="15"/>
        <v>82.36</v>
      </c>
      <c r="L96" s="14">
        <f t="shared" si="15"/>
        <v>0.75</v>
      </c>
      <c r="M96" s="14">
        <f t="shared" si="15"/>
        <v>592.58917293233083</v>
      </c>
      <c r="N96" s="14">
        <f t="shared" si="15"/>
        <v>580.11609022556388</v>
      </c>
      <c r="O96" s="14">
        <f t="shared" si="15"/>
        <v>99.732781954887216</v>
      </c>
      <c r="P96" s="14">
        <f t="shared" si="15"/>
        <v>3.6900751879699247</v>
      </c>
      <c r="Q96" s="14">
        <f t="shared" si="15"/>
        <v>2.2400000000000002</v>
      </c>
      <c r="R96" s="14">
        <f t="shared" si="15"/>
        <v>12</v>
      </c>
    </row>
    <row r="97" spans="1:37" s="9" customFormat="1" ht="15.75" customHeight="1" x14ac:dyDescent="0.3">
      <c r="A97" s="30"/>
      <c r="B97" s="72"/>
      <c r="C97" s="15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1"/>
    </row>
    <row r="98" spans="1:37" s="9" customFormat="1" ht="15.75" customHeight="1" x14ac:dyDescent="0.3">
      <c r="A98" s="184" t="s">
        <v>36</v>
      </c>
      <c r="B98" s="185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1"/>
    </row>
    <row r="99" spans="1:37" s="9" customFormat="1" ht="15.75" customHeight="1" x14ac:dyDescent="0.3">
      <c r="A99" s="80" t="s">
        <v>49</v>
      </c>
      <c r="B99" s="18" t="s">
        <v>170</v>
      </c>
      <c r="C99" s="8">
        <v>60</v>
      </c>
      <c r="D99" s="12">
        <v>0.5</v>
      </c>
      <c r="E99" s="12">
        <v>0.1</v>
      </c>
      <c r="F99" s="12">
        <v>1.5</v>
      </c>
      <c r="G99" s="12">
        <v>8.5</v>
      </c>
      <c r="H99" s="9">
        <v>2.3199999999999998E-2</v>
      </c>
      <c r="I99" s="9">
        <v>1.1599999999999999E-2</v>
      </c>
      <c r="J99" s="9">
        <v>3.4103999999999997</v>
      </c>
      <c r="K99" s="9">
        <v>0</v>
      </c>
      <c r="L99" s="9">
        <v>6.9599999999999995E-2</v>
      </c>
      <c r="M99" s="9">
        <v>11.831999999999999</v>
      </c>
      <c r="N99" s="9">
        <v>20.88</v>
      </c>
      <c r="O99" s="9">
        <v>9.7439999999999998</v>
      </c>
      <c r="P99" s="9">
        <v>0.34799999999999998</v>
      </c>
      <c r="Q99" s="9">
        <v>0.11899999999999999</v>
      </c>
      <c r="R99" s="9">
        <v>0</v>
      </c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1"/>
    </row>
    <row r="100" spans="1:37" s="9" customFormat="1" ht="15.75" customHeight="1" x14ac:dyDescent="0.3">
      <c r="A100" s="78" t="s">
        <v>83</v>
      </c>
      <c r="B100" s="8" t="s">
        <v>84</v>
      </c>
      <c r="C100" s="8">
        <v>90</v>
      </c>
      <c r="D100" s="9">
        <v>17.28</v>
      </c>
      <c r="E100" s="9">
        <v>3.84</v>
      </c>
      <c r="F100" s="9">
        <v>12.12</v>
      </c>
      <c r="G100" s="9">
        <v>151.68</v>
      </c>
      <c r="H100" s="9">
        <v>0.02</v>
      </c>
      <c r="I100" s="9">
        <v>0.06</v>
      </c>
      <c r="J100" s="9">
        <v>0.51</v>
      </c>
      <c r="K100" s="9">
        <v>0.39</v>
      </c>
      <c r="L100" s="9">
        <v>2.4049999999999998</v>
      </c>
      <c r="M100" s="9">
        <v>24.21</v>
      </c>
      <c r="N100" s="9">
        <v>53.55</v>
      </c>
      <c r="O100" s="9">
        <v>7.21</v>
      </c>
      <c r="P100" s="9">
        <v>0.56999999999999995</v>
      </c>
      <c r="Q100" s="9">
        <v>1.99</v>
      </c>
      <c r="R100" s="9">
        <v>0.02</v>
      </c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1"/>
    </row>
    <row r="101" spans="1:37" s="9" customFormat="1" ht="15.75" customHeight="1" x14ac:dyDescent="0.3">
      <c r="A101" s="81" t="s">
        <v>69</v>
      </c>
      <c r="B101" s="18" t="s">
        <v>70</v>
      </c>
      <c r="C101" s="18">
        <v>150</v>
      </c>
      <c r="D101" s="12">
        <v>5.4</v>
      </c>
      <c r="E101" s="12">
        <v>4.9000000000000004</v>
      </c>
      <c r="F101" s="12">
        <v>32.799999999999997</v>
      </c>
      <c r="G101" s="9">
        <v>196.8</v>
      </c>
      <c r="H101" s="12">
        <v>0.06</v>
      </c>
      <c r="I101" s="12">
        <v>0.03</v>
      </c>
      <c r="J101" s="12">
        <v>0</v>
      </c>
      <c r="K101" s="12">
        <v>0</v>
      </c>
      <c r="L101" s="12">
        <v>0.56999999999999995</v>
      </c>
      <c r="M101" s="12">
        <v>8.1999999999999993</v>
      </c>
      <c r="N101" s="12">
        <v>27.2</v>
      </c>
      <c r="O101" s="12">
        <v>6.32</v>
      </c>
      <c r="P101" s="12">
        <v>0.62</v>
      </c>
      <c r="Q101" s="9">
        <v>0</v>
      </c>
      <c r="R101" s="9">
        <v>0</v>
      </c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1"/>
    </row>
    <row r="102" spans="1:37" s="9" customFormat="1" ht="15.75" customHeight="1" x14ac:dyDescent="0.3">
      <c r="A102" s="78" t="s">
        <v>55</v>
      </c>
      <c r="B102" s="8" t="s">
        <v>16</v>
      </c>
      <c r="C102" s="8">
        <v>200</v>
      </c>
      <c r="D102" s="9">
        <v>3.8</v>
      </c>
      <c r="E102" s="9">
        <v>2.9</v>
      </c>
      <c r="F102" s="9">
        <v>11.3</v>
      </c>
      <c r="G102" s="9">
        <v>86</v>
      </c>
      <c r="H102" s="9">
        <v>0.03</v>
      </c>
      <c r="I102" s="9">
        <v>0.13</v>
      </c>
      <c r="J102" s="9">
        <v>0.52</v>
      </c>
      <c r="K102" s="9">
        <v>13.3</v>
      </c>
      <c r="L102" s="9">
        <v>0.1</v>
      </c>
      <c r="M102" s="9">
        <v>120.3</v>
      </c>
      <c r="N102" s="9">
        <v>90</v>
      </c>
      <c r="O102" s="9">
        <v>14</v>
      </c>
      <c r="P102" s="9">
        <v>0.13</v>
      </c>
      <c r="Q102" s="9">
        <v>0.4</v>
      </c>
      <c r="R102" s="9">
        <v>21</v>
      </c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1"/>
    </row>
    <row r="103" spans="1:37" ht="15.75" customHeight="1" x14ac:dyDescent="0.3">
      <c r="A103" s="78" t="s">
        <v>77</v>
      </c>
      <c r="B103" s="8" t="s">
        <v>39</v>
      </c>
      <c r="C103" s="8">
        <v>25</v>
      </c>
      <c r="D103" s="9">
        <v>1.7</v>
      </c>
      <c r="E103" s="9">
        <v>0.3</v>
      </c>
      <c r="F103" s="9">
        <v>8.4</v>
      </c>
      <c r="G103" s="12">
        <v>42.7</v>
      </c>
      <c r="H103" s="9">
        <v>0.13124999999999998</v>
      </c>
      <c r="I103" s="9">
        <v>8.7499999999999981E-2</v>
      </c>
      <c r="J103" s="9">
        <v>0.17499999999999996</v>
      </c>
      <c r="K103" s="9">
        <v>0</v>
      </c>
      <c r="L103" s="9">
        <v>0.13124999999999998</v>
      </c>
      <c r="M103" s="9">
        <v>31.937499999999996</v>
      </c>
      <c r="N103" s="9">
        <v>54.6875</v>
      </c>
      <c r="O103" s="9">
        <v>17.5</v>
      </c>
      <c r="P103" s="9">
        <v>1.2249999999999999</v>
      </c>
      <c r="Q103" s="9">
        <v>0.3</v>
      </c>
      <c r="R103" s="9">
        <v>0.02</v>
      </c>
    </row>
    <row r="104" spans="1:37" ht="15.75" customHeight="1" x14ac:dyDescent="0.3">
      <c r="A104" s="78" t="s">
        <v>77</v>
      </c>
      <c r="B104" s="8" t="s">
        <v>3</v>
      </c>
      <c r="C104" s="8">
        <v>30</v>
      </c>
      <c r="D104" s="4">
        <v>2.2999999999999998</v>
      </c>
      <c r="E104" s="4">
        <v>0.2</v>
      </c>
      <c r="F104" s="4">
        <v>14.8</v>
      </c>
      <c r="G104" s="4">
        <v>70.3</v>
      </c>
      <c r="H104" s="9">
        <v>2.4E-2</v>
      </c>
      <c r="I104" s="9">
        <v>5.0000000000000001E-3</v>
      </c>
      <c r="J104" s="9">
        <v>0</v>
      </c>
      <c r="K104" s="9">
        <v>0</v>
      </c>
      <c r="L104" s="9">
        <v>0.42</v>
      </c>
      <c r="M104" s="9">
        <v>8</v>
      </c>
      <c r="N104" s="9">
        <v>26</v>
      </c>
      <c r="O104" s="9">
        <v>5.6</v>
      </c>
      <c r="P104" s="9">
        <v>0.4</v>
      </c>
      <c r="Q104" s="9">
        <v>0.3</v>
      </c>
      <c r="R104" s="9">
        <v>9</v>
      </c>
    </row>
    <row r="105" spans="1:37" ht="15.75" customHeight="1" x14ac:dyDescent="0.3">
      <c r="A105" s="78" t="s">
        <v>77</v>
      </c>
      <c r="B105" s="8" t="s">
        <v>88</v>
      </c>
      <c r="C105" s="8">
        <v>100</v>
      </c>
      <c r="D105" s="12">
        <v>0.9</v>
      </c>
      <c r="E105" s="12">
        <v>0.14000000000000001</v>
      </c>
      <c r="F105" s="12">
        <v>7.57</v>
      </c>
      <c r="G105" s="9">
        <v>35</v>
      </c>
      <c r="H105" s="12">
        <v>0.04</v>
      </c>
      <c r="I105" s="12">
        <v>0.01</v>
      </c>
      <c r="J105" s="12">
        <v>5</v>
      </c>
      <c r="K105" s="12">
        <v>0</v>
      </c>
      <c r="L105" s="12">
        <v>0.33</v>
      </c>
      <c r="M105" s="12">
        <v>25</v>
      </c>
      <c r="N105" s="12">
        <v>18.3</v>
      </c>
      <c r="O105" s="12">
        <v>14.16</v>
      </c>
      <c r="P105" s="12">
        <v>0.5</v>
      </c>
      <c r="Q105" s="9">
        <v>0.48</v>
      </c>
      <c r="R105" s="9">
        <v>1.0000000000000001E-5</v>
      </c>
    </row>
    <row r="106" spans="1:37" s="23" customFormat="1" ht="15.75" customHeight="1" x14ac:dyDescent="0.3">
      <c r="A106" s="28"/>
      <c r="B106" s="13" t="s">
        <v>5</v>
      </c>
      <c r="C106" s="14">
        <f t="shared" ref="C106:R106" si="16">SUM(C99:C105)</f>
        <v>655</v>
      </c>
      <c r="D106" s="14">
        <f t="shared" si="16"/>
        <v>31.88</v>
      </c>
      <c r="E106" s="14">
        <f t="shared" si="16"/>
        <v>12.38</v>
      </c>
      <c r="F106" s="14">
        <f t="shared" si="16"/>
        <v>88.490000000000009</v>
      </c>
      <c r="G106" s="14">
        <f t="shared" si="16"/>
        <v>590.98</v>
      </c>
      <c r="H106" s="14">
        <f t="shared" si="16"/>
        <v>0.32844999999999996</v>
      </c>
      <c r="I106" s="14">
        <f t="shared" si="16"/>
        <v>0.33410000000000001</v>
      </c>
      <c r="J106" s="14">
        <f t="shared" si="16"/>
        <v>9.6154000000000011</v>
      </c>
      <c r="K106" s="14">
        <f t="shared" si="16"/>
        <v>13.690000000000001</v>
      </c>
      <c r="L106" s="14">
        <f t="shared" si="16"/>
        <v>4.0258499999999993</v>
      </c>
      <c r="M106" s="14">
        <f t="shared" si="16"/>
        <v>229.4795</v>
      </c>
      <c r="N106" s="14">
        <f t="shared" si="16"/>
        <v>290.61750000000001</v>
      </c>
      <c r="O106" s="14">
        <f t="shared" si="16"/>
        <v>74.534000000000006</v>
      </c>
      <c r="P106" s="14">
        <f t="shared" si="16"/>
        <v>3.7929999999999997</v>
      </c>
      <c r="Q106" s="14">
        <f t="shared" si="16"/>
        <v>3.5889999999999995</v>
      </c>
      <c r="R106" s="14">
        <f t="shared" si="16"/>
        <v>30.040009999999999</v>
      </c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4"/>
    </row>
    <row r="107" spans="1:37" s="45" customFormat="1" ht="15.75" customHeight="1" x14ac:dyDescent="0.3">
      <c r="A107" s="56"/>
      <c r="B107" s="57"/>
    </row>
    <row r="108" spans="1:37" s="45" customFormat="1" ht="15.75" customHeight="1" x14ac:dyDescent="0.3">
      <c r="A108" s="56"/>
      <c r="B108" s="57"/>
    </row>
    <row r="109" spans="1:37" s="45" customFormat="1" ht="15.75" customHeight="1" x14ac:dyDescent="0.3">
      <c r="A109" s="56"/>
      <c r="B109" s="57"/>
    </row>
    <row r="110" spans="1:37" s="45" customFormat="1" ht="15.75" customHeight="1" x14ac:dyDescent="0.3">
      <c r="A110" s="56"/>
      <c r="B110" s="57"/>
    </row>
    <row r="111" spans="1:37" s="45" customFormat="1" ht="15.75" customHeight="1" x14ac:dyDescent="0.3">
      <c r="A111" s="56"/>
      <c r="B111" s="57"/>
    </row>
    <row r="112" spans="1:37" s="45" customFormat="1" ht="15.75" customHeight="1" x14ac:dyDescent="0.3">
      <c r="A112" s="56"/>
      <c r="B112" s="57"/>
    </row>
    <row r="113" spans="1:2" s="45" customFormat="1" ht="15.75" customHeight="1" x14ac:dyDescent="0.3">
      <c r="A113" s="56"/>
      <c r="B113" s="57"/>
    </row>
    <row r="114" spans="1:2" s="45" customFormat="1" ht="15.75" customHeight="1" x14ac:dyDescent="0.3">
      <c r="A114" s="56"/>
      <c r="B114" s="57"/>
    </row>
    <row r="115" spans="1:2" s="45" customFormat="1" ht="15.75" customHeight="1" x14ac:dyDescent="0.3">
      <c r="A115" s="56"/>
      <c r="B115" s="57"/>
    </row>
    <row r="116" spans="1:2" s="45" customFormat="1" ht="15.75" customHeight="1" x14ac:dyDescent="0.3">
      <c r="A116" s="56"/>
      <c r="B116" s="57"/>
    </row>
    <row r="117" spans="1:2" s="45" customFormat="1" ht="15.75" customHeight="1" x14ac:dyDescent="0.3">
      <c r="A117" s="56"/>
      <c r="B117" s="57"/>
    </row>
    <row r="118" spans="1:2" s="45" customFormat="1" ht="15.75" customHeight="1" x14ac:dyDescent="0.3">
      <c r="A118" s="56"/>
      <c r="B118" s="57"/>
    </row>
    <row r="119" spans="1:2" s="45" customFormat="1" ht="15.75" customHeight="1" x14ac:dyDescent="0.3">
      <c r="A119" s="56"/>
      <c r="B119" s="57"/>
    </row>
    <row r="120" spans="1:2" s="45" customFormat="1" ht="15.75" customHeight="1" x14ac:dyDescent="0.3">
      <c r="A120" s="56"/>
      <c r="B120" s="57"/>
    </row>
    <row r="121" spans="1:2" s="45" customFormat="1" ht="15.75" customHeight="1" x14ac:dyDescent="0.3">
      <c r="A121" s="56"/>
      <c r="B121" s="57"/>
    </row>
    <row r="122" spans="1:2" s="45" customFormat="1" ht="15.75" customHeight="1" x14ac:dyDescent="0.3">
      <c r="A122" s="56"/>
      <c r="B122" s="57"/>
    </row>
    <row r="123" spans="1:2" s="45" customFormat="1" ht="15.75" customHeight="1" x14ac:dyDescent="0.3">
      <c r="A123" s="56"/>
      <c r="B123" s="57"/>
    </row>
    <row r="124" spans="1:2" s="45" customFormat="1" ht="15.75" customHeight="1" x14ac:dyDescent="0.3">
      <c r="A124" s="56"/>
      <c r="B124" s="57"/>
    </row>
    <row r="125" spans="1:2" s="45" customFormat="1" ht="15.75" customHeight="1" x14ac:dyDescent="0.3">
      <c r="A125" s="56"/>
      <c r="B125" s="57"/>
    </row>
    <row r="126" spans="1:2" s="45" customFormat="1" ht="15.75" customHeight="1" x14ac:dyDescent="0.3">
      <c r="A126" s="56"/>
      <c r="B126" s="57"/>
    </row>
    <row r="127" spans="1:2" s="45" customFormat="1" ht="15.75" customHeight="1" x14ac:dyDescent="0.3">
      <c r="A127" s="56"/>
      <c r="B127" s="57"/>
    </row>
    <row r="128" spans="1:2" s="45" customFormat="1" ht="15.75" customHeight="1" x14ac:dyDescent="0.3">
      <c r="A128" s="56"/>
      <c r="B128" s="57"/>
    </row>
    <row r="129" spans="1:37" s="45" customFormat="1" ht="15.75" customHeight="1" x14ac:dyDescent="0.3">
      <c r="A129" s="56"/>
      <c r="B129" s="57"/>
    </row>
    <row r="130" spans="1:37" s="45" customFormat="1" ht="15.75" customHeight="1" x14ac:dyDescent="0.3">
      <c r="A130" s="56"/>
      <c r="B130" s="57"/>
    </row>
    <row r="131" spans="1:37" s="45" customFormat="1" ht="15.75" customHeight="1" x14ac:dyDescent="0.3">
      <c r="A131" s="56"/>
      <c r="B131" s="57"/>
    </row>
    <row r="132" spans="1:37" s="45" customFormat="1" ht="15.75" customHeight="1" x14ac:dyDescent="0.3">
      <c r="A132" s="56"/>
      <c r="B132" s="57"/>
    </row>
    <row r="133" spans="1:37" s="45" customFormat="1" ht="15.75" customHeight="1" x14ac:dyDescent="0.3">
      <c r="A133" s="56"/>
      <c r="B133" s="57"/>
    </row>
    <row r="134" spans="1:37" s="45" customFormat="1" ht="15.75" customHeight="1" x14ac:dyDescent="0.3">
      <c r="A134" s="56"/>
      <c r="B134" s="57"/>
    </row>
    <row r="135" spans="1:37" s="45" customFormat="1" ht="15.75" customHeight="1" x14ac:dyDescent="0.3">
      <c r="A135" s="56"/>
      <c r="B135" s="57"/>
    </row>
    <row r="136" spans="1:37" s="45" customFormat="1" ht="15.75" customHeight="1" x14ac:dyDescent="0.3">
      <c r="A136" s="56"/>
      <c r="B136" s="57"/>
    </row>
    <row r="137" spans="1:37" s="55" customFormat="1" ht="15.75" customHeight="1" x14ac:dyDescent="0.3">
      <c r="A137" s="50"/>
      <c r="B137" s="51"/>
      <c r="C137" s="52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54"/>
    </row>
    <row r="138" spans="1:37" ht="15.75" customHeight="1" x14ac:dyDescent="0.3"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</row>
    <row r="139" spans="1:37" ht="15.75" customHeight="1" x14ac:dyDescent="0.3"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</row>
    <row r="140" spans="1:37" ht="15.75" customHeight="1" x14ac:dyDescent="0.3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</row>
    <row r="141" spans="1:37" ht="15.75" customHeight="1" x14ac:dyDescent="0.3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</row>
    <row r="142" spans="1:37" ht="15.75" customHeight="1" x14ac:dyDescent="0.3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</row>
    <row r="143" spans="1:37" ht="15.75" customHeight="1" x14ac:dyDescent="0.3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</row>
    <row r="144" spans="1:37" ht="15.75" customHeight="1" x14ac:dyDescent="0.3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</row>
    <row r="145" spans="4:18" ht="15.75" customHeight="1" x14ac:dyDescent="0.3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</row>
    <row r="146" spans="4:18" ht="15.75" customHeight="1" x14ac:dyDescent="0.3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</row>
    <row r="147" spans="4:18" ht="15.75" customHeight="1" x14ac:dyDescent="0.3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</row>
    <row r="148" spans="4:18" ht="15.75" customHeight="1" x14ac:dyDescent="0.3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</row>
    <row r="149" spans="4:18" ht="15.75" customHeight="1" x14ac:dyDescent="0.3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</row>
    <row r="150" spans="4:18" ht="15.75" customHeight="1" x14ac:dyDescent="0.3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</row>
    <row r="151" spans="4:18" ht="15.75" customHeight="1" x14ac:dyDescent="0.3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</row>
    <row r="152" spans="4:18" ht="15.75" customHeight="1" x14ac:dyDescent="0.3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</row>
    <row r="153" spans="4:18" ht="15.75" customHeight="1" x14ac:dyDescent="0.3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</row>
    <row r="154" spans="4:18" ht="15.75" customHeight="1" x14ac:dyDescent="0.3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</row>
    <row r="155" spans="4:18" ht="15.75" customHeight="1" x14ac:dyDescent="0.3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</row>
    <row r="156" spans="4:18" ht="15.75" customHeight="1" x14ac:dyDescent="0.3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</row>
    <row r="157" spans="4:18" ht="15.75" customHeight="1" x14ac:dyDescent="0.3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</row>
  </sheetData>
  <mergeCells count="14">
    <mergeCell ref="A89:B89"/>
    <mergeCell ref="A98:B98"/>
    <mergeCell ref="M12:R12"/>
    <mergeCell ref="D12:F12"/>
    <mergeCell ref="G12:G13"/>
    <mergeCell ref="H12:L12"/>
    <mergeCell ref="A79:B79"/>
    <mergeCell ref="A58:B58"/>
    <mergeCell ref="A68:B68"/>
    <mergeCell ref="A13:B13"/>
    <mergeCell ref="A31:B31"/>
    <mergeCell ref="A22:B22"/>
    <mergeCell ref="A40:B40"/>
    <mergeCell ref="A49:B49"/>
  </mergeCells>
  <pageMargins left="0.70866141732283472" right="0.70866141732283472" top="0.74803149606299213" bottom="0.74803149606299213" header="0.31496062992125984" footer="0.31496062992125984"/>
  <pageSetup paperSize="9" scale="33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8"/>
  <sheetViews>
    <sheetView zoomScale="82" zoomScaleNormal="82" workbookViewId="0">
      <selection activeCell="B83" sqref="B83"/>
    </sheetView>
  </sheetViews>
  <sheetFormatPr defaultRowHeight="14.4" x14ac:dyDescent="0.3"/>
  <cols>
    <col min="1" max="1" width="8.109375" customWidth="1"/>
    <col min="2" max="2" width="30.5546875" customWidth="1"/>
    <col min="8" max="8" width="8.33203125" customWidth="1"/>
    <col min="9" max="9" width="8.109375" customWidth="1"/>
  </cols>
  <sheetData>
    <row r="3" spans="1:18" x14ac:dyDescent="0.3">
      <c r="M3" t="s">
        <v>156</v>
      </c>
    </row>
    <row r="4" spans="1:18" x14ac:dyDescent="0.3">
      <c r="M4" t="s">
        <v>157</v>
      </c>
    </row>
    <row r="5" spans="1:18" x14ac:dyDescent="0.3">
      <c r="M5" t="s">
        <v>159</v>
      </c>
    </row>
    <row r="6" spans="1:18" x14ac:dyDescent="0.3">
      <c r="M6" t="s">
        <v>165</v>
      </c>
    </row>
    <row r="9" spans="1:18" ht="20.399999999999999" x14ac:dyDescent="0.35">
      <c r="A9" s="34"/>
      <c r="B9" s="35" t="s">
        <v>160</v>
      </c>
      <c r="C9" s="36"/>
      <c r="D9" s="36"/>
      <c r="E9" s="36"/>
      <c r="F9" s="36"/>
      <c r="G9" s="37"/>
      <c r="H9" s="59"/>
      <c r="I9" s="59"/>
      <c r="J9" s="59"/>
      <c r="K9" s="59"/>
      <c r="L9" s="59"/>
      <c r="M9" s="60"/>
      <c r="N9" s="61"/>
      <c r="O9" s="61"/>
      <c r="P9" s="61"/>
      <c r="Q9" s="61"/>
      <c r="R9" s="62"/>
    </row>
    <row r="10" spans="1:18" ht="15.6" x14ac:dyDescent="0.3">
      <c r="A10" s="25"/>
      <c r="B10" s="5"/>
      <c r="C10" s="4"/>
      <c r="D10" s="4"/>
      <c r="E10" s="4"/>
      <c r="F10" s="4"/>
      <c r="G10" s="31"/>
      <c r="H10" s="16"/>
      <c r="I10" s="16"/>
      <c r="J10" s="16"/>
      <c r="K10" s="16"/>
      <c r="L10" s="16"/>
      <c r="M10" s="63"/>
      <c r="N10" s="64"/>
      <c r="O10" s="64"/>
      <c r="P10" s="64"/>
      <c r="Q10" s="64"/>
      <c r="R10" s="42"/>
    </row>
    <row r="11" spans="1:18" ht="15.6" x14ac:dyDescent="0.3">
      <c r="A11" s="24"/>
      <c r="B11" s="1" t="s">
        <v>26</v>
      </c>
      <c r="C11" s="1"/>
      <c r="D11" s="1"/>
      <c r="E11" s="1"/>
      <c r="F11" s="1"/>
      <c r="G11" s="2"/>
      <c r="H11" s="65"/>
      <c r="I11" s="65"/>
      <c r="J11" s="65"/>
      <c r="K11" s="65"/>
      <c r="L11" s="65"/>
      <c r="M11" s="66"/>
      <c r="N11" s="67"/>
      <c r="O11" s="67"/>
      <c r="P11" s="67"/>
      <c r="Q11" s="67"/>
      <c r="R11" s="68"/>
    </row>
    <row r="12" spans="1:18" ht="15.6" x14ac:dyDescent="0.3">
      <c r="A12" s="25"/>
      <c r="B12" s="5"/>
      <c r="C12" s="4"/>
      <c r="D12" s="189" t="s">
        <v>40</v>
      </c>
      <c r="E12" s="189"/>
      <c r="F12" s="189"/>
      <c r="G12" s="190" t="s">
        <v>41</v>
      </c>
      <c r="H12" s="189" t="s">
        <v>42</v>
      </c>
      <c r="I12" s="189"/>
      <c r="J12" s="189"/>
      <c r="K12" s="189"/>
      <c r="L12" s="189"/>
      <c r="M12" s="186" t="s">
        <v>43</v>
      </c>
      <c r="N12" s="187"/>
      <c r="O12" s="187"/>
      <c r="P12" s="187"/>
      <c r="Q12" s="187"/>
      <c r="R12" s="188"/>
    </row>
    <row r="13" spans="1:18" ht="31.2" x14ac:dyDescent="0.3">
      <c r="A13" s="184" t="s">
        <v>27</v>
      </c>
      <c r="B13" s="185"/>
      <c r="C13" s="7"/>
      <c r="D13" s="84" t="s">
        <v>0</v>
      </c>
      <c r="E13" s="84" t="s">
        <v>1</v>
      </c>
      <c r="F13" s="84" t="s">
        <v>2</v>
      </c>
      <c r="G13" s="191"/>
      <c r="H13" s="84" t="s">
        <v>7</v>
      </c>
      <c r="I13" s="84" t="s">
        <v>11</v>
      </c>
      <c r="J13" s="84" t="s">
        <v>8</v>
      </c>
      <c r="K13" s="84" t="s">
        <v>9</v>
      </c>
      <c r="L13" s="84" t="s">
        <v>10</v>
      </c>
      <c r="M13" s="84" t="s">
        <v>12</v>
      </c>
      <c r="N13" s="84" t="s">
        <v>13</v>
      </c>
      <c r="O13" s="84" t="s">
        <v>14</v>
      </c>
      <c r="P13" s="84" t="s">
        <v>15</v>
      </c>
      <c r="Q13" s="84" t="s">
        <v>25</v>
      </c>
      <c r="R13" s="84" t="s">
        <v>24</v>
      </c>
    </row>
    <row r="14" spans="1:18" ht="18.75" customHeight="1" x14ac:dyDescent="0.3">
      <c r="A14" s="85" t="s">
        <v>77</v>
      </c>
      <c r="B14" s="86" t="s">
        <v>3</v>
      </c>
      <c r="C14" s="86">
        <v>60</v>
      </c>
      <c r="D14" s="87">
        <v>4.5999999999999996</v>
      </c>
      <c r="E14" s="87">
        <v>0.5</v>
      </c>
      <c r="F14" s="87">
        <v>29.5</v>
      </c>
      <c r="G14" s="87">
        <v>140.6</v>
      </c>
      <c r="H14" s="88">
        <v>5.3999999999999999E-2</v>
      </c>
      <c r="I14" s="88">
        <v>0.47199999999999998</v>
      </c>
      <c r="J14" s="88">
        <v>0.11</v>
      </c>
      <c r="K14" s="88">
        <v>0.62</v>
      </c>
      <c r="L14" s="88">
        <v>0.215</v>
      </c>
      <c r="M14" s="88">
        <v>137.19999999999999</v>
      </c>
      <c r="N14" s="88">
        <v>79</v>
      </c>
      <c r="O14" s="88">
        <v>10.9</v>
      </c>
      <c r="P14" s="88">
        <v>0.6</v>
      </c>
      <c r="Q14" s="88">
        <v>1.32</v>
      </c>
      <c r="R14" s="88">
        <v>0</v>
      </c>
    </row>
    <row r="15" spans="1:18" ht="12.75" customHeight="1" x14ac:dyDescent="0.3">
      <c r="A15" s="89" t="s">
        <v>44</v>
      </c>
      <c r="B15" s="90" t="s">
        <v>45</v>
      </c>
      <c r="C15" s="90">
        <v>30</v>
      </c>
      <c r="D15" s="88">
        <v>7</v>
      </c>
      <c r="E15" s="88">
        <v>8.9</v>
      </c>
      <c r="F15" s="88">
        <v>0</v>
      </c>
      <c r="G15" s="88">
        <v>107.5</v>
      </c>
      <c r="H15" s="88">
        <v>9.4500000000000001E-3</v>
      </c>
      <c r="I15" s="88">
        <v>0.09</v>
      </c>
      <c r="J15" s="88">
        <v>0.21</v>
      </c>
      <c r="K15" s="88">
        <v>78</v>
      </c>
      <c r="L15" s="88">
        <v>0</v>
      </c>
      <c r="M15" s="88">
        <v>264</v>
      </c>
      <c r="N15" s="88">
        <v>150</v>
      </c>
      <c r="O15" s="88">
        <v>11</v>
      </c>
      <c r="P15" s="88">
        <v>0.3</v>
      </c>
      <c r="Q15" s="88">
        <v>1.1000000000000001</v>
      </c>
      <c r="R15" s="88">
        <v>0</v>
      </c>
    </row>
    <row r="16" spans="1:18" ht="16.5" customHeight="1" x14ac:dyDescent="0.3">
      <c r="A16" s="85" t="s">
        <v>68</v>
      </c>
      <c r="B16" s="90" t="s">
        <v>46</v>
      </c>
      <c r="C16" s="90">
        <v>10</v>
      </c>
      <c r="D16" s="88">
        <v>0.1</v>
      </c>
      <c r="E16" s="88">
        <v>7.2</v>
      </c>
      <c r="F16" s="88">
        <v>0.1</v>
      </c>
      <c r="G16" s="88">
        <v>66.099999999999994</v>
      </c>
      <c r="H16" s="91">
        <v>0</v>
      </c>
      <c r="I16" s="91">
        <v>0.01</v>
      </c>
      <c r="J16" s="91">
        <v>0.13</v>
      </c>
      <c r="K16" s="91">
        <v>45</v>
      </c>
      <c r="L16" s="91">
        <v>0</v>
      </c>
      <c r="M16" s="91">
        <v>2.4</v>
      </c>
      <c r="N16" s="91">
        <v>3</v>
      </c>
      <c r="O16" s="91">
        <v>21.34</v>
      </c>
      <c r="P16" s="91">
        <v>0.02</v>
      </c>
      <c r="Q16" s="88">
        <v>0.5</v>
      </c>
      <c r="R16" s="88">
        <v>0</v>
      </c>
    </row>
    <row r="17" spans="1:18" ht="12" customHeight="1" x14ac:dyDescent="0.3">
      <c r="A17" s="92" t="s">
        <v>47</v>
      </c>
      <c r="B17" s="93" t="s">
        <v>37</v>
      </c>
      <c r="C17" s="93">
        <v>250</v>
      </c>
      <c r="D17" s="88">
        <v>6.5</v>
      </c>
      <c r="E17" s="88">
        <v>6.9</v>
      </c>
      <c r="F17" s="88">
        <v>35.799999999999997</v>
      </c>
      <c r="G17" s="88">
        <v>230.6</v>
      </c>
      <c r="H17" s="88">
        <v>0.06</v>
      </c>
      <c r="I17" s="88">
        <v>0.19</v>
      </c>
      <c r="J17" s="88">
        <v>0.76</v>
      </c>
      <c r="K17" s="88">
        <v>33</v>
      </c>
      <c r="L17" s="88">
        <v>0.22</v>
      </c>
      <c r="M17" s="88">
        <v>164</v>
      </c>
      <c r="N17" s="88">
        <v>168</v>
      </c>
      <c r="O17" s="88">
        <v>35</v>
      </c>
      <c r="P17" s="88">
        <v>0.53</v>
      </c>
      <c r="Q17" s="88">
        <v>0.14699999999999999</v>
      </c>
      <c r="R17" s="88">
        <v>64</v>
      </c>
    </row>
    <row r="18" spans="1:18" x14ac:dyDescent="0.3">
      <c r="A18" s="85" t="s">
        <v>75</v>
      </c>
      <c r="B18" s="86" t="s">
        <v>4</v>
      </c>
      <c r="C18" s="86">
        <v>200</v>
      </c>
      <c r="D18" s="91">
        <v>4.5999999999999996</v>
      </c>
      <c r="E18" s="91">
        <v>3.6</v>
      </c>
      <c r="F18" s="91">
        <v>12.6</v>
      </c>
      <c r="G18" s="88">
        <v>100.4</v>
      </c>
      <c r="H18" s="91">
        <v>0.04</v>
      </c>
      <c r="I18" s="91">
        <v>0.17</v>
      </c>
      <c r="J18" s="91">
        <v>0.68</v>
      </c>
      <c r="K18" s="91">
        <v>17.3</v>
      </c>
      <c r="L18" s="91">
        <v>0.33</v>
      </c>
      <c r="M18" s="91">
        <v>143</v>
      </c>
      <c r="N18" s="91">
        <v>130</v>
      </c>
      <c r="O18" s="91">
        <v>34</v>
      </c>
      <c r="P18" s="91">
        <v>1.9</v>
      </c>
      <c r="Q18" s="88">
        <v>0.48</v>
      </c>
      <c r="R18" s="88">
        <v>12</v>
      </c>
    </row>
    <row r="19" spans="1:18" x14ac:dyDescent="0.3">
      <c r="A19" s="85" t="s">
        <v>77</v>
      </c>
      <c r="B19" s="86" t="s">
        <v>48</v>
      </c>
      <c r="C19" s="86">
        <v>120</v>
      </c>
      <c r="D19" s="91">
        <v>0.5</v>
      </c>
      <c r="E19" s="91">
        <v>0.5</v>
      </c>
      <c r="F19" s="91">
        <v>11.8</v>
      </c>
      <c r="G19" s="88">
        <v>53.3</v>
      </c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</row>
    <row r="20" spans="1:18" x14ac:dyDescent="0.3">
      <c r="A20" s="94"/>
      <c r="B20" s="95" t="s">
        <v>5</v>
      </c>
      <c r="C20" s="96">
        <f>SUM(C14:C19)</f>
        <v>670</v>
      </c>
      <c r="D20" s="96">
        <f>SUM(D14:D19)</f>
        <v>23.299999999999997</v>
      </c>
      <c r="E20" s="96">
        <f>SUM(E14:E19)</f>
        <v>27.6</v>
      </c>
      <c r="F20" s="96">
        <f>SUM(F14:F19)</f>
        <v>89.8</v>
      </c>
      <c r="G20" s="96">
        <f>SUM(G14:G19)</f>
        <v>698.49999999999989</v>
      </c>
      <c r="H20" s="96">
        <f t="shared" ref="H20:O20" si="0">SUM(H14:H18)</f>
        <v>0.16345000000000001</v>
      </c>
      <c r="I20" s="96">
        <f t="shared" si="0"/>
        <v>0.93200000000000005</v>
      </c>
      <c r="J20" s="96">
        <f t="shared" si="0"/>
        <v>1.8900000000000001</v>
      </c>
      <c r="K20" s="96">
        <f t="shared" si="0"/>
        <v>173.92000000000002</v>
      </c>
      <c r="L20" s="96">
        <f t="shared" si="0"/>
        <v>0.76500000000000001</v>
      </c>
      <c r="M20" s="96">
        <f t="shared" si="0"/>
        <v>710.59999999999991</v>
      </c>
      <c r="N20" s="96">
        <f t="shared" si="0"/>
        <v>530</v>
      </c>
      <c r="O20" s="96">
        <f t="shared" si="0"/>
        <v>112.24</v>
      </c>
      <c r="P20" s="96">
        <f>SUM(P14:P19)</f>
        <v>3.3499999999999996</v>
      </c>
      <c r="Q20" s="96">
        <f>SUM(Q14:Q18)</f>
        <v>3.5469999999999997</v>
      </c>
      <c r="R20" s="96">
        <f>SUM(R14:R18)</f>
        <v>76</v>
      </c>
    </row>
    <row r="21" spans="1:18" x14ac:dyDescent="0.3">
      <c r="A21" s="97"/>
      <c r="B21" s="98"/>
      <c r="C21" s="99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</row>
    <row r="22" spans="1:18" x14ac:dyDescent="0.3">
      <c r="A22" s="193" t="s">
        <v>28</v>
      </c>
      <c r="B22" s="193"/>
      <c r="C22" s="101"/>
      <c r="D22" s="101"/>
      <c r="E22" s="101"/>
      <c r="F22" s="101"/>
      <c r="G22" s="101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</row>
    <row r="23" spans="1:18" x14ac:dyDescent="0.3">
      <c r="A23" s="103" t="s">
        <v>49</v>
      </c>
      <c r="B23" s="90" t="s">
        <v>161</v>
      </c>
      <c r="C23" s="86">
        <v>100</v>
      </c>
      <c r="D23" s="91">
        <v>0.8</v>
      </c>
      <c r="E23" s="91">
        <v>0.2</v>
      </c>
      <c r="F23" s="91">
        <v>2.5</v>
      </c>
      <c r="G23" s="91">
        <v>21.33</v>
      </c>
      <c r="H23" s="91">
        <v>0.03</v>
      </c>
      <c r="I23" s="91">
        <v>0.03</v>
      </c>
      <c r="J23" s="91">
        <v>10</v>
      </c>
      <c r="K23" s="91">
        <v>10</v>
      </c>
      <c r="L23" s="91">
        <v>0.5</v>
      </c>
      <c r="M23" s="91">
        <v>23</v>
      </c>
      <c r="N23" s="91">
        <v>42</v>
      </c>
      <c r="O23" s="91">
        <v>14</v>
      </c>
      <c r="P23" s="91">
        <v>0.6</v>
      </c>
      <c r="Q23" s="104">
        <v>0.10199999999999999</v>
      </c>
      <c r="R23" s="104">
        <v>3</v>
      </c>
    </row>
    <row r="24" spans="1:18" x14ac:dyDescent="0.3">
      <c r="A24" s="85" t="s">
        <v>50</v>
      </c>
      <c r="B24" s="86" t="s">
        <v>51</v>
      </c>
      <c r="C24" s="105">
        <v>250</v>
      </c>
      <c r="D24" s="87">
        <v>25.1</v>
      </c>
      <c r="E24" s="87">
        <v>23.4</v>
      </c>
      <c r="F24" s="87">
        <v>21.5</v>
      </c>
      <c r="G24" s="91">
        <v>397.5</v>
      </c>
      <c r="H24" s="87">
        <v>0.16</v>
      </c>
      <c r="I24" s="87">
        <v>0.24</v>
      </c>
      <c r="J24" s="87">
        <v>11.9</v>
      </c>
      <c r="K24" s="87">
        <v>34.1</v>
      </c>
      <c r="L24" s="87">
        <v>10.067961165048542</v>
      </c>
      <c r="M24" s="87">
        <v>33</v>
      </c>
      <c r="N24" s="87">
        <v>288</v>
      </c>
      <c r="O24" s="87">
        <v>56</v>
      </c>
      <c r="P24" s="87">
        <v>4.29</v>
      </c>
      <c r="Q24" s="104">
        <v>3.38</v>
      </c>
      <c r="R24" s="104">
        <v>56</v>
      </c>
    </row>
    <row r="25" spans="1:18" x14ac:dyDescent="0.3">
      <c r="A25" s="85" t="s">
        <v>52</v>
      </c>
      <c r="B25" s="86" t="s">
        <v>23</v>
      </c>
      <c r="C25" s="86">
        <v>200</v>
      </c>
      <c r="D25" s="88">
        <v>0.2</v>
      </c>
      <c r="E25" s="88">
        <v>0</v>
      </c>
      <c r="F25" s="88">
        <v>1.7</v>
      </c>
      <c r="G25" s="91">
        <v>8.6</v>
      </c>
      <c r="H25" s="88">
        <v>0</v>
      </c>
      <c r="I25" s="88">
        <v>0.01</v>
      </c>
      <c r="J25" s="88">
        <v>1.24</v>
      </c>
      <c r="K25" s="88">
        <v>2.2799999999999998</v>
      </c>
      <c r="L25" s="88">
        <v>0.4</v>
      </c>
      <c r="M25" s="88">
        <v>9.3000000000000007</v>
      </c>
      <c r="N25" s="88">
        <v>11</v>
      </c>
      <c r="O25" s="88">
        <v>6.8</v>
      </c>
      <c r="P25" s="88">
        <v>0.91</v>
      </c>
      <c r="Q25" s="88">
        <v>0.12</v>
      </c>
      <c r="R25" s="88">
        <v>0.3</v>
      </c>
    </row>
    <row r="26" spans="1:18" x14ac:dyDescent="0.3">
      <c r="A26" s="85" t="s">
        <v>77</v>
      </c>
      <c r="B26" s="86" t="s">
        <v>3</v>
      </c>
      <c r="C26" s="86">
        <v>45</v>
      </c>
      <c r="D26" s="87">
        <v>3.4</v>
      </c>
      <c r="E26" s="87">
        <v>0.4</v>
      </c>
      <c r="F26" s="87">
        <v>22.1</v>
      </c>
      <c r="G26" s="87">
        <v>105.5</v>
      </c>
      <c r="H26" s="87">
        <v>0.03</v>
      </c>
      <c r="I26" s="87">
        <v>6.2500000000000003E-3</v>
      </c>
      <c r="J26" s="87">
        <v>0</v>
      </c>
      <c r="K26" s="87">
        <v>0</v>
      </c>
      <c r="L26" s="87">
        <v>0.27500000000000002</v>
      </c>
      <c r="M26" s="87">
        <v>5</v>
      </c>
      <c r="N26" s="87">
        <v>16.25</v>
      </c>
      <c r="O26" s="87">
        <v>3.5</v>
      </c>
      <c r="P26" s="87">
        <v>0.27500000000000002</v>
      </c>
      <c r="Q26" s="87">
        <v>0.19</v>
      </c>
      <c r="R26" s="87">
        <v>0</v>
      </c>
    </row>
    <row r="27" spans="1:18" x14ac:dyDescent="0.3">
      <c r="A27" s="85" t="s">
        <v>77</v>
      </c>
      <c r="B27" s="86" t="s">
        <v>39</v>
      </c>
      <c r="C27" s="86">
        <v>25</v>
      </c>
      <c r="D27" s="88">
        <v>1.7</v>
      </c>
      <c r="E27" s="88">
        <v>0.3</v>
      </c>
      <c r="F27" s="88">
        <v>8.4</v>
      </c>
      <c r="G27" s="91">
        <v>42.7</v>
      </c>
      <c r="H27" s="88">
        <v>0.13124999999999998</v>
      </c>
      <c r="I27" s="88">
        <v>8.7499999999999981E-2</v>
      </c>
      <c r="J27" s="88">
        <v>0.17499999999999996</v>
      </c>
      <c r="K27" s="88">
        <v>0</v>
      </c>
      <c r="L27" s="88">
        <v>0.13124999999999998</v>
      </c>
      <c r="M27" s="88">
        <v>31.937499999999996</v>
      </c>
      <c r="N27" s="88">
        <v>54.6875</v>
      </c>
      <c r="O27" s="88">
        <v>17.5</v>
      </c>
      <c r="P27" s="88">
        <v>1.2249999999999999</v>
      </c>
      <c r="Q27" s="88">
        <v>0.3</v>
      </c>
      <c r="R27" s="88">
        <v>0.02</v>
      </c>
    </row>
    <row r="28" spans="1:18" x14ac:dyDescent="0.3">
      <c r="A28" s="85" t="s">
        <v>77</v>
      </c>
      <c r="B28" s="86" t="s">
        <v>38</v>
      </c>
      <c r="C28" s="86">
        <v>200</v>
      </c>
      <c r="D28" s="88">
        <v>0.6</v>
      </c>
      <c r="E28" s="88">
        <v>0</v>
      </c>
      <c r="F28" s="88">
        <v>33</v>
      </c>
      <c r="G28" s="87">
        <v>134.4</v>
      </c>
      <c r="H28" s="91">
        <f>0.04*0.75</f>
        <v>0.03</v>
      </c>
      <c r="I28" s="91">
        <v>0.26</v>
      </c>
      <c r="J28" s="91">
        <v>0.54</v>
      </c>
      <c r="K28" s="91">
        <v>0.36</v>
      </c>
      <c r="L28" s="91">
        <v>0</v>
      </c>
      <c r="M28" s="91">
        <v>223.2</v>
      </c>
      <c r="N28" s="91">
        <v>165.6</v>
      </c>
      <c r="O28" s="91">
        <v>25.2</v>
      </c>
      <c r="P28" s="91">
        <v>0.18</v>
      </c>
      <c r="Q28" s="88">
        <v>0.8</v>
      </c>
      <c r="R28" s="88">
        <v>0</v>
      </c>
    </row>
    <row r="29" spans="1:18" x14ac:dyDescent="0.3">
      <c r="A29" s="94"/>
      <c r="B29" s="95" t="s">
        <v>5</v>
      </c>
      <c r="C29" s="96">
        <v>635</v>
      </c>
      <c r="D29" s="96">
        <f t="shared" ref="D29:F29" si="1">SUM(D23:D27)</f>
        <v>31.2</v>
      </c>
      <c r="E29" s="96">
        <f t="shared" si="1"/>
        <v>24.299999999999997</v>
      </c>
      <c r="F29" s="96">
        <f t="shared" si="1"/>
        <v>56.199999999999996</v>
      </c>
      <c r="G29" s="96">
        <f>SUM(G23:G28)</f>
        <v>710.03000000000009</v>
      </c>
      <c r="H29" s="96">
        <f t="shared" ref="H29:R29" si="2">SUM(H23:H28)</f>
        <v>0.38124999999999998</v>
      </c>
      <c r="I29" s="96">
        <f t="shared" si="2"/>
        <v>0.63375000000000004</v>
      </c>
      <c r="J29" s="96">
        <f t="shared" si="2"/>
        <v>23.854999999999997</v>
      </c>
      <c r="K29" s="96">
        <f t="shared" si="2"/>
        <v>46.74</v>
      </c>
      <c r="L29" s="96">
        <f t="shared" si="2"/>
        <v>11.374211165048543</v>
      </c>
      <c r="M29" s="96">
        <f t="shared" si="2"/>
        <v>325.4375</v>
      </c>
      <c r="N29" s="96">
        <f t="shared" si="2"/>
        <v>577.53750000000002</v>
      </c>
      <c r="O29" s="96">
        <f t="shared" si="2"/>
        <v>123</v>
      </c>
      <c r="P29" s="96">
        <f t="shared" si="2"/>
        <v>7.4799999999999995</v>
      </c>
      <c r="Q29" s="96">
        <f t="shared" si="2"/>
        <v>4.8919999999999995</v>
      </c>
      <c r="R29" s="96">
        <f t="shared" si="2"/>
        <v>59.32</v>
      </c>
    </row>
    <row r="30" spans="1:18" x14ac:dyDescent="0.3">
      <c r="A30" s="106"/>
      <c r="B30" s="98"/>
      <c r="C30" s="99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</row>
    <row r="31" spans="1:18" x14ac:dyDescent="0.3">
      <c r="A31" s="194" t="s">
        <v>29</v>
      </c>
      <c r="B31" s="195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</row>
    <row r="32" spans="1:18" x14ac:dyDescent="0.3">
      <c r="A32" s="85" t="s">
        <v>79</v>
      </c>
      <c r="B32" s="86" t="s">
        <v>162</v>
      </c>
      <c r="C32" s="86">
        <v>100</v>
      </c>
      <c r="D32" s="91">
        <v>0.8</v>
      </c>
      <c r="E32" s="91">
        <v>0.2</v>
      </c>
      <c r="F32" s="91">
        <v>2.5</v>
      </c>
      <c r="G32" s="91">
        <v>14.2</v>
      </c>
      <c r="H32" s="87">
        <v>0.03</v>
      </c>
      <c r="I32" s="87">
        <v>0.03</v>
      </c>
      <c r="J32" s="87">
        <v>3.17</v>
      </c>
      <c r="K32" s="87">
        <v>36.299999999999997</v>
      </c>
      <c r="L32" s="104">
        <v>0.66500000000000004</v>
      </c>
      <c r="M32" s="104">
        <v>47</v>
      </c>
      <c r="N32" s="104">
        <v>52</v>
      </c>
      <c r="O32" s="104">
        <v>27</v>
      </c>
      <c r="P32" s="104">
        <v>1.48</v>
      </c>
      <c r="Q32" s="104">
        <v>0.13600000000000001</v>
      </c>
      <c r="R32" s="104">
        <v>19</v>
      </c>
    </row>
    <row r="33" spans="1:18" ht="18.75" customHeight="1" x14ac:dyDescent="0.3">
      <c r="A33" s="85" t="s">
        <v>54</v>
      </c>
      <c r="B33" s="108" t="s">
        <v>172</v>
      </c>
      <c r="C33" s="86">
        <v>100</v>
      </c>
      <c r="D33" s="91">
        <v>18.399999999999999</v>
      </c>
      <c r="E33" s="91">
        <v>4.5999999999999996</v>
      </c>
      <c r="F33" s="91">
        <v>13.3</v>
      </c>
      <c r="G33" s="87">
        <v>168.5</v>
      </c>
      <c r="H33" s="91">
        <v>7.0000000000000007E-2</v>
      </c>
      <c r="I33" s="91">
        <v>0.14000000000000001</v>
      </c>
      <c r="J33" s="91">
        <v>0.51</v>
      </c>
      <c r="K33" s="91">
        <v>0.81</v>
      </c>
      <c r="L33" s="91">
        <v>2.2999999999999998</v>
      </c>
      <c r="M33" s="91">
        <v>78.2</v>
      </c>
      <c r="N33" s="91">
        <v>78.52</v>
      </c>
      <c r="O33" s="91">
        <v>16.16</v>
      </c>
      <c r="P33" s="91">
        <v>28.97</v>
      </c>
      <c r="Q33" s="88">
        <v>2</v>
      </c>
      <c r="R33" s="88">
        <v>0.1</v>
      </c>
    </row>
    <row r="34" spans="1:18" x14ac:dyDescent="0.3">
      <c r="A34" s="109" t="s">
        <v>85</v>
      </c>
      <c r="B34" s="86" t="s">
        <v>86</v>
      </c>
      <c r="C34" s="86">
        <v>200</v>
      </c>
      <c r="D34" s="88">
        <v>4.9000000000000004</v>
      </c>
      <c r="E34" s="88">
        <v>6.4</v>
      </c>
      <c r="F34" s="88">
        <v>48.7</v>
      </c>
      <c r="G34" s="87">
        <v>271.3</v>
      </c>
      <c r="H34" s="88">
        <v>0.04</v>
      </c>
      <c r="I34" s="88">
        <v>0.04</v>
      </c>
      <c r="J34" s="88">
        <v>0.12</v>
      </c>
      <c r="K34" s="88">
        <v>24.5</v>
      </c>
      <c r="L34" s="88">
        <v>0.50600000000000001</v>
      </c>
      <c r="M34" s="88">
        <v>9.1</v>
      </c>
      <c r="N34" s="88">
        <v>97</v>
      </c>
      <c r="O34" s="88">
        <v>31</v>
      </c>
      <c r="P34" s="88">
        <v>0.65</v>
      </c>
      <c r="Q34" s="88">
        <v>1.1000000000000001</v>
      </c>
      <c r="R34" s="88">
        <v>28</v>
      </c>
    </row>
    <row r="35" spans="1:18" x14ac:dyDescent="0.3">
      <c r="A35" s="85" t="s">
        <v>55</v>
      </c>
      <c r="B35" s="86" t="s">
        <v>16</v>
      </c>
      <c r="C35" s="86">
        <v>200</v>
      </c>
      <c r="D35" s="88">
        <v>3.8</v>
      </c>
      <c r="E35" s="88">
        <v>2.9</v>
      </c>
      <c r="F35" s="88">
        <v>11.3</v>
      </c>
      <c r="G35" s="88">
        <v>86</v>
      </c>
      <c r="H35" s="88">
        <v>0.03</v>
      </c>
      <c r="I35" s="88">
        <v>0.13</v>
      </c>
      <c r="J35" s="88">
        <v>0.52</v>
      </c>
      <c r="K35" s="88">
        <v>13.3</v>
      </c>
      <c r="L35" s="88">
        <v>0.1</v>
      </c>
      <c r="M35" s="88">
        <v>120.3</v>
      </c>
      <c r="N35" s="88">
        <v>90</v>
      </c>
      <c r="O35" s="88">
        <v>14</v>
      </c>
      <c r="P35" s="88">
        <v>0.13</v>
      </c>
      <c r="Q35" s="88">
        <v>0.4</v>
      </c>
      <c r="R35" s="88">
        <v>21</v>
      </c>
    </row>
    <row r="36" spans="1:18" x14ac:dyDescent="0.3">
      <c r="A36" s="85" t="s">
        <v>77</v>
      </c>
      <c r="B36" s="86" t="s">
        <v>3</v>
      </c>
      <c r="C36" s="86">
        <v>45</v>
      </c>
      <c r="D36" s="87">
        <v>3.4</v>
      </c>
      <c r="E36" s="87">
        <v>0.4</v>
      </c>
      <c r="F36" s="87">
        <v>22.1</v>
      </c>
      <c r="G36" s="87">
        <v>105.5</v>
      </c>
      <c r="H36" s="87">
        <v>0.03</v>
      </c>
      <c r="I36" s="87">
        <v>6.2500000000000003E-3</v>
      </c>
      <c r="J36" s="87">
        <v>0</v>
      </c>
      <c r="K36" s="87">
        <v>0</v>
      </c>
      <c r="L36" s="87">
        <v>0.27500000000000002</v>
      </c>
      <c r="M36" s="87">
        <v>5</v>
      </c>
      <c r="N36" s="87">
        <v>16.25</v>
      </c>
      <c r="O36" s="87">
        <v>3.5</v>
      </c>
      <c r="P36" s="87">
        <v>0.27500000000000002</v>
      </c>
      <c r="Q36" s="87">
        <v>0.19</v>
      </c>
      <c r="R36" s="87">
        <v>0</v>
      </c>
    </row>
    <row r="37" spans="1:18" x14ac:dyDescent="0.3">
      <c r="A37" s="85" t="s">
        <v>77</v>
      </c>
      <c r="B37" s="86" t="s">
        <v>39</v>
      </c>
      <c r="C37" s="86">
        <v>25</v>
      </c>
      <c r="D37" s="88">
        <v>1.7</v>
      </c>
      <c r="E37" s="88">
        <v>0.3</v>
      </c>
      <c r="F37" s="88">
        <v>8.4</v>
      </c>
      <c r="G37" s="91">
        <v>42.7</v>
      </c>
      <c r="H37" s="88">
        <v>0.13124999999999998</v>
      </c>
      <c r="I37" s="88">
        <v>8.7499999999999981E-2</v>
      </c>
      <c r="J37" s="88">
        <v>0.17499999999999996</v>
      </c>
      <c r="K37" s="88">
        <v>0</v>
      </c>
      <c r="L37" s="88">
        <v>0.13124999999999998</v>
      </c>
      <c r="M37" s="88">
        <v>31.937499999999996</v>
      </c>
      <c r="N37" s="88">
        <v>54.6875</v>
      </c>
      <c r="O37" s="88">
        <v>17.5</v>
      </c>
      <c r="P37" s="88">
        <v>1.2249999999999999</v>
      </c>
      <c r="Q37" s="88">
        <v>0.3</v>
      </c>
      <c r="R37" s="88">
        <v>0.02</v>
      </c>
    </row>
    <row r="38" spans="1:18" x14ac:dyDescent="0.3">
      <c r="A38" s="94"/>
      <c r="B38" s="95" t="s">
        <v>5</v>
      </c>
      <c r="C38" s="96">
        <f t="shared" ref="C38:R38" si="3">SUM(C32:C37)</f>
        <v>670</v>
      </c>
      <c r="D38" s="96">
        <f t="shared" si="3"/>
        <v>33</v>
      </c>
      <c r="E38" s="96">
        <f t="shared" si="3"/>
        <v>14.8</v>
      </c>
      <c r="F38" s="96">
        <f t="shared" si="3"/>
        <v>106.30000000000001</v>
      </c>
      <c r="G38" s="96">
        <f t="shared" si="3"/>
        <v>688.2</v>
      </c>
      <c r="H38" s="96">
        <f t="shared" si="3"/>
        <v>0.33124999999999999</v>
      </c>
      <c r="I38" s="96">
        <f t="shared" si="3"/>
        <v>0.43374999999999997</v>
      </c>
      <c r="J38" s="96">
        <f t="shared" si="3"/>
        <v>4.4950000000000001</v>
      </c>
      <c r="K38" s="96">
        <f t="shared" si="3"/>
        <v>74.91</v>
      </c>
      <c r="L38" s="96">
        <f t="shared" si="3"/>
        <v>3.9772500000000002</v>
      </c>
      <c r="M38" s="96">
        <f t="shared" si="3"/>
        <v>291.53750000000002</v>
      </c>
      <c r="N38" s="96">
        <f t="shared" si="3"/>
        <v>388.45749999999998</v>
      </c>
      <c r="O38" s="96">
        <f t="shared" si="3"/>
        <v>109.16</v>
      </c>
      <c r="P38" s="96">
        <f t="shared" si="3"/>
        <v>32.729999999999997</v>
      </c>
      <c r="Q38" s="96">
        <f t="shared" si="3"/>
        <v>4.1260000000000003</v>
      </c>
      <c r="R38" s="96">
        <f t="shared" si="3"/>
        <v>68.11999999999999</v>
      </c>
    </row>
    <row r="39" spans="1:18" x14ac:dyDescent="0.3">
      <c r="A39" s="106"/>
      <c r="B39" s="98"/>
      <c r="C39" s="99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</row>
    <row r="40" spans="1:18" x14ac:dyDescent="0.3">
      <c r="A40" s="194" t="s">
        <v>30</v>
      </c>
      <c r="B40" s="195"/>
      <c r="C40" s="107"/>
      <c r="D40" s="107"/>
      <c r="E40" s="107"/>
      <c r="F40" s="107"/>
      <c r="G40" s="107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</row>
    <row r="41" spans="1:18" x14ac:dyDescent="0.3">
      <c r="A41" s="103" t="s">
        <v>56</v>
      </c>
      <c r="B41" s="90" t="s">
        <v>97</v>
      </c>
      <c r="C41" s="86">
        <v>100</v>
      </c>
      <c r="D41" s="91">
        <v>1.17</v>
      </c>
      <c r="E41" s="91">
        <v>0.17</v>
      </c>
      <c r="F41" s="91">
        <v>3.83</v>
      </c>
      <c r="G41" s="91">
        <v>21.33</v>
      </c>
      <c r="H41" s="88">
        <v>7.0000000000000007E-2</v>
      </c>
      <c r="I41" s="88">
        <v>0.05</v>
      </c>
      <c r="J41" s="88">
        <v>16.757999999999999</v>
      </c>
      <c r="K41" s="88">
        <v>0</v>
      </c>
      <c r="L41" s="88">
        <v>1.1200000000000001</v>
      </c>
      <c r="M41" s="88">
        <v>22.35</v>
      </c>
      <c r="N41" s="88">
        <v>41.5</v>
      </c>
      <c r="O41" s="88">
        <v>31.92</v>
      </c>
      <c r="P41" s="88">
        <v>1.43</v>
      </c>
      <c r="Q41" s="104">
        <v>0.23</v>
      </c>
      <c r="R41" s="104">
        <v>0</v>
      </c>
    </row>
    <row r="42" spans="1:18" ht="12.75" customHeight="1" x14ac:dyDescent="0.3">
      <c r="A42" s="85" t="s">
        <v>57</v>
      </c>
      <c r="B42" s="86" t="s">
        <v>147</v>
      </c>
      <c r="C42" s="105">
        <v>120</v>
      </c>
      <c r="D42" s="87">
        <v>22.7</v>
      </c>
      <c r="E42" s="87">
        <v>26.4</v>
      </c>
      <c r="F42" s="87">
        <v>6.6</v>
      </c>
      <c r="G42" s="88">
        <v>334.9</v>
      </c>
      <c r="H42" s="87">
        <v>0.11</v>
      </c>
      <c r="I42" s="87">
        <v>0.15</v>
      </c>
      <c r="J42" s="87">
        <v>0.34</v>
      </c>
      <c r="K42" s="87">
        <v>70.400000000000006</v>
      </c>
      <c r="L42" s="87">
        <v>0</v>
      </c>
      <c r="M42" s="87">
        <v>138</v>
      </c>
      <c r="N42" s="87">
        <v>282</v>
      </c>
      <c r="O42" s="87">
        <v>57</v>
      </c>
      <c r="P42" s="87">
        <v>0.98</v>
      </c>
      <c r="Q42" s="88">
        <f>0.48+0.2</f>
        <v>0.67999999999999994</v>
      </c>
      <c r="R42" s="88">
        <v>176</v>
      </c>
    </row>
    <row r="43" spans="1:18" x14ac:dyDescent="0.3">
      <c r="A43" s="85" t="s">
        <v>58</v>
      </c>
      <c r="B43" s="86" t="s">
        <v>20</v>
      </c>
      <c r="C43" s="86">
        <v>200</v>
      </c>
      <c r="D43" s="88">
        <v>4.3</v>
      </c>
      <c r="E43" s="88">
        <v>6.9</v>
      </c>
      <c r="F43" s="88">
        <v>26.4</v>
      </c>
      <c r="G43" s="88">
        <v>185.9</v>
      </c>
      <c r="H43" s="88">
        <v>0.16</v>
      </c>
      <c r="I43" s="88">
        <v>0.16</v>
      </c>
      <c r="J43" s="88">
        <v>0.12</v>
      </c>
      <c r="K43" s="88">
        <v>31.7</v>
      </c>
      <c r="L43" s="88">
        <v>6.9599999999999995E-2</v>
      </c>
      <c r="M43" s="88">
        <v>53</v>
      </c>
      <c r="N43" s="88">
        <v>113.38</v>
      </c>
      <c r="O43" s="88">
        <v>1.37</v>
      </c>
      <c r="P43" s="88">
        <v>0.34799999999999998</v>
      </c>
      <c r="Q43" s="88">
        <v>0.11899999999999999</v>
      </c>
      <c r="R43" s="88">
        <v>38</v>
      </c>
    </row>
    <row r="44" spans="1:18" x14ac:dyDescent="0.3">
      <c r="A44" s="85" t="s">
        <v>59</v>
      </c>
      <c r="B44" s="86" t="s">
        <v>6</v>
      </c>
      <c r="C44" s="86">
        <v>200</v>
      </c>
      <c r="D44" s="91">
        <v>0.3</v>
      </c>
      <c r="E44" s="91">
        <v>0</v>
      </c>
      <c r="F44" s="91">
        <v>6.7</v>
      </c>
      <c r="G44" s="88">
        <v>27.9</v>
      </c>
      <c r="H44" s="91">
        <v>0</v>
      </c>
      <c r="I44" s="91">
        <v>0.01</v>
      </c>
      <c r="J44" s="91">
        <v>1.6</v>
      </c>
      <c r="K44" s="91">
        <v>0.38</v>
      </c>
      <c r="L44" s="91">
        <v>0.05</v>
      </c>
      <c r="M44" s="91">
        <v>6.9</v>
      </c>
      <c r="N44" s="91">
        <v>8.5</v>
      </c>
      <c r="O44" s="91">
        <v>4.5999999999999996</v>
      </c>
      <c r="P44" s="91">
        <v>0.77</v>
      </c>
      <c r="Q44" s="91">
        <v>0.02</v>
      </c>
      <c r="R44" s="88">
        <v>0</v>
      </c>
    </row>
    <row r="45" spans="1:18" x14ac:dyDescent="0.3">
      <c r="A45" s="85" t="s">
        <v>77</v>
      </c>
      <c r="B45" s="86" t="s">
        <v>3</v>
      </c>
      <c r="C45" s="86">
        <v>45</v>
      </c>
      <c r="D45" s="87">
        <v>3.4</v>
      </c>
      <c r="E45" s="87">
        <v>0.4</v>
      </c>
      <c r="F45" s="87">
        <v>22.1</v>
      </c>
      <c r="G45" s="87">
        <v>105.5</v>
      </c>
      <c r="H45" s="87">
        <v>0.03</v>
      </c>
      <c r="I45" s="87">
        <v>6.2500000000000003E-3</v>
      </c>
      <c r="J45" s="87">
        <v>0</v>
      </c>
      <c r="K45" s="87">
        <v>0</v>
      </c>
      <c r="L45" s="87">
        <v>0.27500000000000002</v>
      </c>
      <c r="M45" s="87">
        <v>5</v>
      </c>
      <c r="N45" s="87">
        <v>16.25</v>
      </c>
      <c r="O45" s="87">
        <v>3.5</v>
      </c>
      <c r="P45" s="87">
        <v>0.27500000000000002</v>
      </c>
      <c r="Q45" s="87">
        <v>0.19</v>
      </c>
      <c r="R45" s="87">
        <v>0</v>
      </c>
    </row>
    <row r="46" spans="1:18" x14ac:dyDescent="0.3">
      <c r="A46" s="85" t="s">
        <v>77</v>
      </c>
      <c r="B46" s="86" t="s">
        <v>39</v>
      </c>
      <c r="C46" s="86">
        <v>25</v>
      </c>
      <c r="D46" s="88">
        <v>1.7</v>
      </c>
      <c r="E46" s="88">
        <v>0.3</v>
      </c>
      <c r="F46" s="88">
        <v>8.4</v>
      </c>
      <c r="G46" s="91">
        <v>42.7</v>
      </c>
      <c r="H46" s="88">
        <v>0.13124999999999998</v>
      </c>
      <c r="I46" s="88">
        <v>8.7499999999999981E-2</v>
      </c>
      <c r="J46" s="88">
        <v>0.17499999999999996</v>
      </c>
      <c r="K46" s="88">
        <v>0</v>
      </c>
      <c r="L46" s="88">
        <v>0.13124999999999998</v>
      </c>
      <c r="M46" s="88">
        <v>31.937499999999996</v>
      </c>
      <c r="N46" s="88">
        <v>54.6875</v>
      </c>
      <c r="O46" s="88">
        <v>17.5</v>
      </c>
      <c r="P46" s="88">
        <v>1.2249999999999999</v>
      </c>
      <c r="Q46" s="88">
        <v>0.3</v>
      </c>
      <c r="R46" s="88">
        <v>0.02</v>
      </c>
    </row>
    <row r="47" spans="1:18" x14ac:dyDescent="0.3">
      <c r="A47" s="94"/>
      <c r="B47" s="95" t="s">
        <v>5</v>
      </c>
      <c r="C47" s="96">
        <f t="shared" ref="C47:G47" si="4">SUM(C41:C46)</f>
        <v>690</v>
      </c>
      <c r="D47" s="96">
        <f t="shared" si="4"/>
        <v>33.57</v>
      </c>
      <c r="E47" s="96">
        <f t="shared" si="4"/>
        <v>34.169999999999995</v>
      </c>
      <c r="F47" s="96">
        <f t="shared" si="4"/>
        <v>74.03</v>
      </c>
      <c r="G47" s="96">
        <f t="shared" si="4"/>
        <v>718.23</v>
      </c>
      <c r="H47" s="96">
        <f t="shared" ref="H47:R47" si="5">SUM(H41:H46)</f>
        <v>0.50124999999999997</v>
      </c>
      <c r="I47" s="96">
        <f t="shared" si="5"/>
        <v>0.46374999999999994</v>
      </c>
      <c r="J47" s="96">
        <f t="shared" si="5"/>
        <v>18.993000000000002</v>
      </c>
      <c r="K47" s="96">
        <f t="shared" si="5"/>
        <v>102.48</v>
      </c>
      <c r="L47" s="96">
        <f t="shared" si="5"/>
        <v>1.6458500000000003</v>
      </c>
      <c r="M47" s="96">
        <f t="shared" si="5"/>
        <v>257.1875</v>
      </c>
      <c r="N47" s="96">
        <f t="shared" si="5"/>
        <v>516.3175</v>
      </c>
      <c r="O47" s="96">
        <f t="shared" si="5"/>
        <v>115.89</v>
      </c>
      <c r="P47" s="96">
        <f t="shared" si="5"/>
        <v>5.0279999999999996</v>
      </c>
      <c r="Q47" s="96">
        <f t="shared" si="5"/>
        <v>1.5389999999999999</v>
      </c>
      <c r="R47" s="96">
        <f t="shared" si="5"/>
        <v>214.02</v>
      </c>
    </row>
    <row r="48" spans="1:18" x14ac:dyDescent="0.3">
      <c r="A48" s="106"/>
      <c r="B48" s="98"/>
      <c r="C48" s="99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</row>
    <row r="49" spans="1:18" x14ac:dyDescent="0.3">
      <c r="A49" s="194" t="s">
        <v>31</v>
      </c>
      <c r="B49" s="195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</row>
    <row r="50" spans="1:18" x14ac:dyDescent="0.3">
      <c r="A50" s="109" t="s">
        <v>77</v>
      </c>
      <c r="B50" s="86" t="s">
        <v>61</v>
      </c>
      <c r="C50" s="90">
        <v>100</v>
      </c>
      <c r="D50" s="88">
        <v>1.52</v>
      </c>
      <c r="E50" s="88">
        <v>4.67</v>
      </c>
      <c r="F50" s="88">
        <v>7.38</v>
      </c>
      <c r="G50" s="88">
        <v>78</v>
      </c>
      <c r="H50" s="88">
        <v>0.02</v>
      </c>
      <c r="I50" s="88">
        <v>0.03</v>
      </c>
      <c r="J50" s="88">
        <v>12.37</v>
      </c>
      <c r="K50" s="88">
        <v>16.829999999999998</v>
      </c>
      <c r="L50" s="88">
        <v>0.12</v>
      </c>
      <c r="M50" s="88">
        <v>30</v>
      </c>
      <c r="N50" s="88">
        <v>30</v>
      </c>
      <c r="O50" s="88">
        <v>16.670000000000002</v>
      </c>
      <c r="P50" s="88">
        <v>0.77</v>
      </c>
      <c r="Q50" s="88">
        <v>0.11</v>
      </c>
      <c r="R50" s="88">
        <v>14.33</v>
      </c>
    </row>
    <row r="51" spans="1:18" x14ac:dyDescent="0.3">
      <c r="A51" s="85" t="s">
        <v>98</v>
      </c>
      <c r="B51" s="86" t="s">
        <v>151</v>
      </c>
      <c r="C51" s="105">
        <v>200</v>
      </c>
      <c r="D51" s="88">
        <v>13</v>
      </c>
      <c r="E51" s="88">
        <v>14.3</v>
      </c>
      <c r="F51" s="88">
        <v>6.4</v>
      </c>
      <c r="G51" s="88">
        <v>201.7</v>
      </c>
      <c r="H51" s="88">
        <v>0.09</v>
      </c>
      <c r="I51" s="88">
        <v>0.41</v>
      </c>
      <c r="J51" s="88">
        <v>1.97</v>
      </c>
      <c r="K51" s="88">
        <v>165</v>
      </c>
      <c r="L51" s="88">
        <v>7.8</v>
      </c>
      <c r="M51" s="88">
        <v>133</v>
      </c>
      <c r="N51" s="88">
        <v>219</v>
      </c>
      <c r="O51" s="88">
        <v>25</v>
      </c>
      <c r="P51" s="88">
        <v>2.0699999999999998</v>
      </c>
      <c r="Q51" s="88">
        <v>1.72</v>
      </c>
      <c r="R51" s="88">
        <v>44</v>
      </c>
    </row>
    <row r="52" spans="1:18" x14ac:dyDescent="0.3">
      <c r="A52" s="85" t="s">
        <v>52</v>
      </c>
      <c r="B52" s="86" t="s">
        <v>23</v>
      </c>
      <c r="C52" s="86">
        <v>200</v>
      </c>
      <c r="D52" s="88">
        <v>16.899999999999999</v>
      </c>
      <c r="E52" s="88">
        <v>24</v>
      </c>
      <c r="F52" s="88">
        <v>4.4000000000000004</v>
      </c>
      <c r="G52" s="91">
        <v>300.60000000000002</v>
      </c>
      <c r="H52" s="88">
        <v>0</v>
      </c>
      <c r="I52" s="88">
        <v>0.01</v>
      </c>
      <c r="J52" s="88">
        <v>1.24</v>
      </c>
      <c r="K52" s="88">
        <v>2.2799999999999998</v>
      </c>
      <c r="L52" s="88">
        <v>0.4</v>
      </c>
      <c r="M52" s="88">
        <v>9.3000000000000007</v>
      </c>
      <c r="N52" s="88">
        <v>11</v>
      </c>
      <c r="O52" s="88">
        <v>6.8</v>
      </c>
      <c r="P52" s="88">
        <v>0.91</v>
      </c>
      <c r="Q52" s="88">
        <v>0.12</v>
      </c>
      <c r="R52" s="88">
        <v>0.3</v>
      </c>
    </row>
    <row r="53" spans="1:18" x14ac:dyDescent="0.3">
      <c r="A53" s="85" t="s">
        <v>77</v>
      </c>
      <c r="B53" s="86" t="s">
        <v>3</v>
      </c>
      <c r="C53" s="86">
        <v>45</v>
      </c>
      <c r="D53" s="87">
        <v>3.4</v>
      </c>
      <c r="E53" s="87">
        <v>0.4</v>
      </c>
      <c r="F53" s="87">
        <v>22.1</v>
      </c>
      <c r="G53" s="87">
        <v>105.5</v>
      </c>
      <c r="H53" s="87">
        <v>0.03</v>
      </c>
      <c r="I53" s="87">
        <v>6.2500000000000003E-3</v>
      </c>
      <c r="J53" s="87">
        <v>0</v>
      </c>
      <c r="K53" s="87">
        <v>0</v>
      </c>
      <c r="L53" s="87">
        <v>0.27500000000000002</v>
      </c>
      <c r="M53" s="87">
        <v>5</v>
      </c>
      <c r="N53" s="87">
        <v>16.25</v>
      </c>
      <c r="O53" s="87">
        <v>3.5</v>
      </c>
      <c r="P53" s="87">
        <v>0.27500000000000002</v>
      </c>
      <c r="Q53" s="87">
        <v>0.19</v>
      </c>
      <c r="R53" s="87">
        <v>0</v>
      </c>
    </row>
    <row r="54" spans="1:18" x14ac:dyDescent="0.3">
      <c r="A54" s="85" t="s">
        <v>77</v>
      </c>
      <c r="B54" s="86" t="s">
        <v>39</v>
      </c>
      <c r="C54" s="86">
        <v>25</v>
      </c>
      <c r="D54" s="88">
        <v>1.7</v>
      </c>
      <c r="E54" s="88">
        <v>0.3</v>
      </c>
      <c r="F54" s="88">
        <v>8.4</v>
      </c>
      <c r="G54" s="91">
        <v>42.7</v>
      </c>
      <c r="H54" s="88">
        <v>0.13124999999999998</v>
      </c>
      <c r="I54" s="88">
        <v>8.7499999999999981E-2</v>
      </c>
      <c r="J54" s="88">
        <v>0.17499999999999996</v>
      </c>
      <c r="K54" s="88">
        <v>0</v>
      </c>
      <c r="L54" s="88">
        <v>0.13124999999999998</v>
      </c>
      <c r="M54" s="88">
        <v>31.937499999999996</v>
      </c>
      <c r="N54" s="88">
        <v>54.6875</v>
      </c>
      <c r="O54" s="88">
        <v>17.5</v>
      </c>
      <c r="P54" s="88">
        <v>1.2249999999999999</v>
      </c>
      <c r="Q54" s="88">
        <v>0.3</v>
      </c>
      <c r="R54" s="88">
        <v>0.02</v>
      </c>
    </row>
    <row r="55" spans="1:18" x14ac:dyDescent="0.3">
      <c r="A55" s="85" t="s">
        <v>77</v>
      </c>
      <c r="B55" s="86" t="s">
        <v>48</v>
      </c>
      <c r="C55" s="86">
        <v>120</v>
      </c>
      <c r="D55" s="91">
        <v>0.5</v>
      </c>
      <c r="E55" s="91">
        <v>0.4</v>
      </c>
      <c r="F55" s="91">
        <v>12.4</v>
      </c>
      <c r="G55" s="88">
        <v>54.6</v>
      </c>
      <c r="H55" s="91">
        <v>0.04</v>
      </c>
      <c r="I55" s="91">
        <v>0.01</v>
      </c>
      <c r="J55" s="91">
        <v>5</v>
      </c>
      <c r="K55" s="91">
        <v>0</v>
      </c>
      <c r="L55" s="91">
        <v>0.33</v>
      </c>
      <c r="M55" s="91">
        <v>25</v>
      </c>
      <c r="N55" s="91">
        <v>18.3</v>
      </c>
      <c r="O55" s="91">
        <v>14.16</v>
      </c>
      <c r="P55" s="91">
        <v>0.5</v>
      </c>
      <c r="Q55" s="88">
        <v>0.48</v>
      </c>
      <c r="R55" s="88">
        <v>1.0000000000000001E-5</v>
      </c>
    </row>
    <row r="56" spans="1:18" x14ac:dyDescent="0.3">
      <c r="A56" s="94"/>
      <c r="B56" s="95" t="s">
        <v>5</v>
      </c>
      <c r="C56" s="96">
        <f t="shared" ref="C56:R56" si="6">SUM(C50:C55)</f>
        <v>690</v>
      </c>
      <c r="D56" s="96">
        <f t="shared" si="6"/>
        <v>37.020000000000003</v>
      </c>
      <c r="E56" s="96">
        <f t="shared" si="6"/>
        <v>44.069999999999993</v>
      </c>
      <c r="F56" s="96">
        <f t="shared" si="6"/>
        <v>61.08</v>
      </c>
      <c r="G56" s="96">
        <f t="shared" si="6"/>
        <v>783.1</v>
      </c>
      <c r="H56" s="96">
        <f t="shared" si="6"/>
        <v>0.31124999999999997</v>
      </c>
      <c r="I56" s="96">
        <f t="shared" si="6"/>
        <v>0.55374999999999996</v>
      </c>
      <c r="J56" s="96">
        <f t="shared" si="6"/>
        <v>20.755000000000003</v>
      </c>
      <c r="K56" s="96">
        <f t="shared" si="6"/>
        <v>184.10999999999999</v>
      </c>
      <c r="L56" s="96">
        <f t="shared" si="6"/>
        <v>9.0562500000000004</v>
      </c>
      <c r="M56" s="96">
        <f t="shared" si="6"/>
        <v>234.23750000000001</v>
      </c>
      <c r="N56" s="96">
        <f t="shared" si="6"/>
        <v>349.23750000000001</v>
      </c>
      <c r="O56" s="96">
        <f t="shared" si="6"/>
        <v>83.63</v>
      </c>
      <c r="P56" s="96">
        <f t="shared" si="6"/>
        <v>5.75</v>
      </c>
      <c r="Q56" s="96">
        <f t="shared" si="6"/>
        <v>2.92</v>
      </c>
      <c r="R56" s="96">
        <f t="shared" si="6"/>
        <v>58.650010000000002</v>
      </c>
    </row>
    <row r="57" spans="1:18" x14ac:dyDescent="0.3">
      <c r="A57" s="110"/>
      <c r="B57" s="98"/>
      <c r="C57" s="99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</row>
    <row r="58" spans="1:18" x14ac:dyDescent="0.3">
      <c r="A58" s="194" t="s">
        <v>32</v>
      </c>
      <c r="B58" s="195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</row>
    <row r="59" spans="1:18" x14ac:dyDescent="0.3">
      <c r="A59" s="103" t="s">
        <v>56</v>
      </c>
      <c r="B59" s="90" t="s">
        <v>163</v>
      </c>
      <c r="C59" s="86">
        <v>100</v>
      </c>
      <c r="D59" s="91">
        <v>1.17</v>
      </c>
      <c r="E59" s="91">
        <v>0.17</v>
      </c>
      <c r="F59" s="91">
        <v>3.83</v>
      </c>
      <c r="G59" s="91">
        <v>21.33</v>
      </c>
      <c r="H59" s="88">
        <v>7.0000000000000007E-2</v>
      </c>
      <c r="I59" s="88">
        <v>0.05</v>
      </c>
      <c r="J59" s="88">
        <v>16.757999999999999</v>
      </c>
      <c r="K59" s="88">
        <v>0</v>
      </c>
      <c r="L59" s="88">
        <v>1.1200000000000001</v>
      </c>
      <c r="M59" s="88">
        <v>22.35</v>
      </c>
      <c r="N59" s="88">
        <v>41.5</v>
      </c>
      <c r="O59" s="88">
        <v>31.92</v>
      </c>
      <c r="P59" s="88">
        <v>1.43</v>
      </c>
      <c r="Q59" s="104">
        <v>0.23</v>
      </c>
      <c r="R59" s="104">
        <v>0</v>
      </c>
    </row>
    <row r="60" spans="1:18" x14ac:dyDescent="0.3">
      <c r="A60" s="85" t="s">
        <v>62</v>
      </c>
      <c r="B60" s="86" t="s">
        <v>99</v>
      </c>
      <c r="C60" s="86">
        <v>100</v>
      </c>
      <c r="D60" s="87">
        <v>15.3</v>
      </c>
      <c r="E60" s="87">
        <v>14.3</v>
      </c>
      <c r="F60" s="87">
        <v>13.8</v>
      </c>
      <c r="G60" s="87">
        <v>245.9</v>
      </c>
      <c r="H60" s="100">
        <v>7.0000000000000007E-2</v>
      </c>
      <c r="I60" s="87">
        <v>0.16</v>
      </c>
      <c r="J60" s="87">
        <v>0.12616822429906543</v>
      </c>
      <c r="K60" s="87">
        <v>0.1</v>
      </c>
      <c r="L60" s="87">
        <v>0.42056074766355139</v>
      </c>
      <c r="M60" s="87">
        <v>20.579439252336446</v>
      </c>
      <c r="N60" s="87">
        <v>87.588785046728972</v>
      </c>
      <c r="O60" s="87">
        <v>16.355140186915886</v>
      </c>
      <c r="P60" s="87">
        <v>1.1869158878504673</v>
      </c>
      <c r="Q60" s="87">
        <v>2.3199999999999998</v>
      </c>
      <c r="R60" s="87">
        <v>0</v>
      </c>
    </row>
    <row r="61" spans="1:18" x14ac:dyDescent="0.3">
      <c r="A61" s="109" t="s">
        <v>63</v>
      </c>
      <c r="B61" s="90" t="s">
        <v>17</v>
      </c>
      <c r="C61" s="90">
        <v>200</v>
      </c>
      <c r="D61" s="88">
        <v>3.3</v>
      </c>
      <c r="E61" s="88">
        <v>9.9</v>
      </c>
      <c r="F61" s="88">
        <v>18.100000000000001</v>
      </c>
      <c r="G61" s="88">
        <v>168.6</v>
      </c>
      <c r="H61" s="88">
        <v>0.09</v>
      </c>
      <c r="I61" s="88">
        <v>0.11</v>
      </c>
      <c r="J61" s="88">
        <v>16.2</v>
      </c>
      <c r="K61" s="88">
        <v>412</v>
      </c>
      <c r="L61" s="88">
        <v>0</v>
      </c>
      <c r="M61" s="88">
        <v>74</v>
      </c>
      <c r="N61" s="88">
        <v>94</v>
      </c>
      <c r="O61" s="88">
        <v>38</v>
      </c>
      <c r="P61" s="88">
        <v>1.36</v>
      </c>
      <c r="Q61" s="88">
        <v>0.43</v>
      </c>
      <c r="R61" s="88">
        <v>37</v>
      </c>
    </row>
    <row r="62" spans="1:18" x14ac:dyDescent="0.3">
      <c r="A62" s="85" t="s">
        <v>76</v>
      </c>
      <c r="B62" s="86" t="s">
        <v>21</v>
      </c>
      <c r="C62" s="86">
        <v>200</v>
      </c>
      <c r="D62" s="91">
        <v>0.2</v>
      </c>
      <c r="E62" s="91">
        <v>0</v>
      </c>
      <c r="F62" s="91">
        <v>6.5</v>
      </c>
      <c r="G62" s="91">
        <v>26.8</v>
      </c>
      <c r="H62" s="91">
        <v>0</v>
      </c>
      <c r="I62" s="91">
        <v>0.01</v>
      </c>
      <c r="J62" s="91">
        <v>2.7E-2</v>
      </c>
      <c r="K62" s="91">
        <v>0</v>
      </c>
      <c r="L62" s="91">
        <v>0</v>
      </c>
      <c r="M62" s="91">
        <v>11.1</v>
      </c>
      <c r="N62" s="91">
        <v>2.8</v>
      </c>
      <c r="O62" s="91">
        <v>1.4</v>
      </c>
      <c r="P62" s="91">
        <f>12.1-0.045</f>
        <v>12.055</v>
      </c>
      <c r="Q62" s="91">
        <v>0.02</v>
      </c>
      <c r="R62" s="88">
        <v>0</v>
      </c>
    </row>
    <row r="63" spans="1:18" x14ac:dyDescent="0.3">
      <c r="A63" s="85" t="s">
        <v>77</v>
      </c>
      <c r="B63" s="86" t="s">
        <v>3</v>
      </c>
      <c r="C63" s="86">
        <v>45</v>
      </c>
      <c r="D63" s="87">
        <v>3.4</v>
      </c>
      <c r="E63" s="87">
        <v>0.4</v>
      </c>
      <c r="F63" s="87">
        <v>22.1</v>
      </c>
      <c r="G63" s="87">
        <v>105.5</v>
      </c>
      <c r="H63" s="87">
        <v>0.03</v>
      </c>
      <c r="I63" s="87">
        <v>6.2500000000000003E-3</v>
      </c>
      <c r="J63" s="87">
        <v>0</v>
      </c>
      <c r="K63" s="87">
        <v>0</v>
      </c>
      <c r="L63" s="87">
        <v>0.27500000000000002</v>
      </c>
      <c r="M63" s="87">
        <v>5</v>
      </c>
      <c r="N63" s="87">
        <v>16.25</v>
      </c>
      <c r="O63" s="87">
        <v>3.5</v>
      </c>
      <c r="P63" s="87">
        <v>0.27500000000000002</v>
      </c>
      <c r="Q63" s="87">
        <v>0.19</v>
      </c>
      <c r="R63" s="87">
        <v>0</v>
      </c>
    </row>
    <row r="64" spans="1:18" x14ac:dyDescent="0.3">
      <c r="A64" s="85" t="s">
        <v>77</v>
      </c>
      <c r="B64" s="86" t="s">
        <v>39</v>
      </c>
      <c r="C64" s="86">
        <v>25</v>
      </c>
      <c r="D64" s="88">
        <v>1.7</v>
      </c>
      <c r="E64" s="88">
        <v>0.3</v>
      </c>
      <c r="F64" s="88">
        <v>8.4</v>
      </c>
      <c r="G64" s="91">
        <v>42.7</v>
      </c>
      <c r="H64" s="88">
        <v>0.13124999999999998</v>
      </c>
      <c r="I64" s="88">
        <v>8.7499999999999981E-2</v>
      </c>
      <c r="J64" s="88">
        <v>0.17499999999999996</v>
      </c>
      <c r="K64" s="88">
        <v>0</v>
      </c>
      <c r="L64" s="88">
        <v>0.13124999999999998</v>
      </c>
      <c r="M64" s="88">
        <v>31.937499999999996</v>
      </c>
      <c r="N64" s="88">
        <v>54.6875</v>
      </c>
      <c r="O64" s="88">
        <v>17.5</v>
      </c>
      <c r="P64" s="88">
        <v>1.2249999999999999</v>
      </c>
      <c r="Q64" s="88">
        <v>0.3</v>
      </c>
      <c r="R64" s="88">
        <v>0.02</v>
      </c>
    </row>
    <row r="65" spans="1:18" x14ac:dyDescent="0.3">
      <c r="A65" s="85"/>
      <c r="B65" s="86"/>
      <c r="C65" s="86"/>
      <c r="D65" s="88"/>
      <c r="E65" s="88"/>
      <c r="F65" s="88"/>
      <c r="G65" s="87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</row>
    <row r="66" spans="1:18" x14ac:dyDescent="0.3">
      <c r="A66" s="94"/>
      <c r="B66" s="95" t="s">
        <v>5</v>
      </c>
      <c r="C66" s="96">
        <f t="shared" ref="C66:R66" si="7">SUM(C59:C65)</f>
        <v>670</v>
      </c>
      <c r="D66" s="96">
        <f t="shared" si="7"/>
        <v>25.069999999999997</v>
      </c>
      <c r="E66" s="96">
        <f t="shared" si="7"/>
        <v>25.07</v>
      </c>
      <c r="F66" s="96">
        <f t="shared" si="7"/>
        <v>72.730000000000018</v>
      </c>
      <c r="G66" s="96">
        <f t="shared" si="7"/>
        <v>610.83000000000015</v>
      </c>
      <c r="H66" s="96">
        <f t="shared" si="7"/>
        <v>0.39124999999999999</v>
      </c>
      <c r="I66" s="96">
        <f t="shared" si="7"/>
        <v>0.42374999999999996</v>
      </c>
      <c r="J66" s="96">
        <f t="shared" si="7"/>
        <v>33.286168224299061</v>
      </c>
      <c r="K66" s="96">
        <f t="shared" si="7"/>
        <v>412.1</v>
      </c>
      <c r="L66" s="96">
        <f t="shared" si="7"/>
        <v>1.9468107476635517</v>
      </c>
      <c r="M66" s="96">
        <f t="shared" si="7"/>
        <v>164.96693925233646</v>
      </c>
      <c r="N66" s="96">
        <f t="shared" si="7"/>
        <v>296.82628504672897</v>
      </c>
      <c r="O66" s="96">
        <f t="shared" si="7"/>
        <v>108.6751401869159</v>
      </c>
      <c r="P66" s="96">
        <f t="shared" si="7"/>
        <v>17.531915887850467</v>
      </c>
      <c r="Q66" s="96">
        <f t="shared" si="7"/>
        <v>3.4899999999999998</v>
      </c>
      <c r="R66" s="96">
        <f t="shared" si="7"/>
        <v>37.020000000000003</v>
      </c>
    </row>
    <row r="67" spans="1:18" x14ac:dyDescent="0.3">
      <c r="A67" s="85"/>
      <c r="B67" s="98"/>
      <c r="C67" s="99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</row>
    <row r="68" spans="1:18" x14ac:dyDescent="0.3">
      <c r="A68" s="194" t="s">
        <v>33</v>
      </c>
      <c r="B68" s="195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</row>
    <row r="69" spans="1:18" x14ac:dyDescent="0.3">
      <c r="A69" s="103" t="s">
        <v>49</v>
      </c>
      <c r="B69" s="90" t="s">
        <v>164</v>
      </c>
      <c r="C69" s="86">
        <v>100</v>
      </c>
      <c r="D69" s="91">
        <v>0.8</v>
      </c>
      <c r="E69" s="91">
        <v>0.2</v>
      </c>
      <c r="F69" s="91">
        <v>2.5</v>
      </c>
      <c r="G69" s="91">
        <v>14.2</v>
      </c>
      <c r="H69" s="91">
        <v>0.03</v>
      </c>
      <c r="I69" s="91">
        <v>0.03</v>
      </c>
      <c r="J69" s="91">
        <v>10</v>
      </c>
      <c r="K69" s="91">
        <v>10</v>
      </c>
      <c r="L69" s="91">
        <v>0.5</v>
      </c>
      <c r="M69" s="91">
        <v>23</v>
      </c>
      <c r="N69" s="91">
        <v>42</v>
      </c>
      <c r="O69" s="91">
        <v>14</v>
      </c>
      <c r="P69" s="91">
        <v>0.6</v>
      </c>
      <c r="Q69" s="104">
        <v>0.10199999999999999</v>
      </c>
      <c r="R69" s="104">
        <v>3</v>
      </c>
    </row>
    <row r="70" spans="1:18" x14ac:dyDescent="0.3">
      <c r="A70" s="85" t="s">
        <v>80</v>
      </c>
      <c r="B70" s="86" t="s">
        <v>100</v>
      </c>
      <c r="C70" s="86">
        <v>100</v>
      </c>
      <c r="D70" s="91">
        <v>14.2</v>
      </c>
      <c r="E70" s="91">
        <v>2.6</v>
      </c>
      <c r="F70" s="91">
        <v>8.6</v>
      </c>
      <c r="G70" s="88">
        <v>114.2</v>
      </c>
      <c r="H70" s="88">
        <v>0.04</v>
      </c>
      <c r="I70" s="88">
        <v>0.12</v>
      </c>
      <c r="J70" s="88">
        <v>0.9</v>
      </c>
      <c r="K70" s="88">
        <v>271</v>
      </c>
      <c r="L70" s="88"/>
      <c r="M70" s="88">
        <v>40</v>
      </c>
      <c r="N70" s="88">
        <v>165</v>
      </c>
      <c r="O70" s="88">
        <v>28</v>
      </c>
      <c r="P70" s="88">
        <v>0.76</v>
      </c>
      <c r="Q70" s="88"/>
      <c r="R70" s="88">
        <v>112</v>
      </c>
    </row>
    <row r="71" spans="1:18" x14ac:dyDescent="0.3">
      <c r="A71" s="85" t="s">
        <v>58</v>
      </c>
      <c r="B71" s="86" t="s">
        <v>20</v>
      </c>
      <c r="C71" s="86">
        <v>200</v>
      </c>
      <c r="D71" s="88">
        <v>4.3</v>
      </c>
      <c r="E71" s="88">
        <v>6.9</v>
      </c>
      <c r="F71" s="88">
        <v>26.4</v>
      </c>
      <c r="G71" s="88">
        <v>185.9</v>
      </c>
      <c r="H71" s="88">
        <v>0.16</v>
      </c>
      <c r="I71" s="88">
        <v>0.15</v>
      </c>
      <c r="J71" s="88">
        <v>13.6</v>
      </c>
      <c r="K71" s="88">
        <v>31.7</v>
      </c>
      <c r="L71" s="88">
        <v>6.9599999999999995E-2</v>
      </c>
      <c r="M71" s="88">
        <v>53</v>
      </c>
      <c r="N71" s="88">
        <v>113</v>
      </c>
      <c r="O71" s="88">
        <v>38</v>
      </c>
      <c r="P71" s="88">
        <v>1.37</v>
      </c>
      <c r="Q71" s="88">
        <v>0.11899999999999999</v>
      </c>
      <c r="R71" s="88">
        <v>38</v>
      </c>
    </row>
    <row r="72" spans="1:18" x14ac:dyDescent="0.3">
      <c r="A72" s="85" t="s">
        <v>59</v>
      </c>
      <c r="B72" s="86" t="s">
        <v>152</v>
      </c>
      <c r="C72" s="86">
        <v>200</v>
      </c>
      <c r="D72" s="91">
        <v>0.3</v>
      </c>
      <c r="E72" s="91">
        <v>0</v>
      </c>
      <c r="F72" s="91">
        <v>6.7</v>
      </c>
      <c r="G72" s="88">
        <v>27.9</v>
      </c>
      <c r="H72" s="91">
        <v>0</v>
      </c>
      <c r="I72" s="91">
        <v>0.01</v>
      </c>
      <c r="J72" s="91">
        <v>1.6</v>
      </c>
      <c r="K72" s="91">
        <v>0.38</v>
      </c>
      <c r="L72" s="91">
        <v>0.05</v>
      </c>
      <c r="M72" s="91">
        <v>6.9</v>
      </c>
      <c r="N72" s="91">
        <v>8.5</v>
      </c>
      <c r="O72" s="91">
        <v>4.5999999999999996</v>
      </c>
      <c r="P72" s="91">
        <v>0.77</v>
      </c>
      <c r="Q72" s="91">
        <v>0.02</v>
      </c>
      <c r="R72" s="88">
        <v>0</v>
      </c>
    </row>
    <row r="73" spans="1:18" x14ac:dyDescent="0.3">
      <c r="A73" s="85" t="s">
        <v>77</v>
      </c>
      <c r="B73" s="86" t="s">
        <v>3</v>
      </c>
      <c r="C73" s="86">
        <v>45</v>
      </c>
      <c r="D73" s="87">
        <v>3.4</v>
      </c>
      <c r="E73" s="87">
        <v>0.4</v>
      </c>
      <c r="F73" s="87">
        <v>22.1</v>
      </c>
      <c r="G73" s="87">
        <v>105.5</v>
      </c>
      <c r="H73" s="87">
        <v>0.03</v>
      </c>
      <c r="I73" s="87">
        <v>6.2500000000000003E-3</v>
      </c>
      <c r="J73" s="87">
        <v>0</v>
      </c>
      <c r="K73" s="87">
        <v>0</v>
      </c>
      <c r="L73" s="87">
        <v>0.27500000000000002</v>
      </c>
      <c r="M73" s="87">
        <v>5</v>
      </c>
      <c r="N73" s="87">
        <v>16.25</v>
      </c>
      <c r="O73" s="87">
        <v>3.5</v>
      </c>
      <c r="P73" s="87">
        <v>0.27500000000000002</v>
      </c>
      <c r="Q73" s="87">
        <v>0.19</v>
      </c>
      <c r="R73" s="87">
        <v>0</v>
      </c>
    </row>
    <row r="74" spans="1:18" x14ac:dyDescent="0.3">
      <c r="A74" s="85" t="s">
        <v>77</v>
      </c>
      <c r="B74" s="86" t="s">
        <v>39</v>
      </c>
      <c r="C74" s="86">
        <v>25</v>
      </c>
      <c r="D74" s="88">
        <v>1.7</v>
      </c>
      <c r="E74" s="88">
        <v>0.3</v>
      </c>
      <c r="F74" s="88">
        <v>8.4</v>
      </c>
      <c r="G74" s="91">
        <v>42.7</v>
      </c>
      <c r="H74" s="88">
        <v>0.13124999999999998</v>
      </c>
      <c r="I74" s="88">
        <v>8.7499999999999981E-2</v>
      </c>
      <c r="J74" s="88">
        <v>0.17499999999999996</v>
      </c>
      <c r="K74" s="88">
        <v>0</v>
      </c>
      <c r="L74" s="88">
        <v>0.13124999999999998</v>
      </c>
      <c r="M74" s="88">
        <v>31.937499999999996</v>
      </c>
      <c r="N74" s="88">
        <v>54.6875</v>
      </c>
      <c r="O74" s="88">
        <v>17.5</v>
      </c>
      <c r="P74" s="88">
        <v>1.2249999999999999</v>
      </c>
      <c r="Q74" s="88">
        <v>0.3</v>
      </c>
      <c r="R74" s="88">
        <v>0.02</v>
      </c>
    </row>
    <row r="75" spans="1:18" x14ac:dyDescent="0.3">
      <c r="A75" s="85" t="s">
        <v>77</v>
      </c>
      <c r="B75" s="86" t="s">
        <v>66</v>
      </c>
      <c r="C75" s="86">
        <v>20</v>
      </c>
      <c r="D75" s="88">
        <v>1.5</v>
      </c>
      <c r="E75" s="88">
        <v>2</v>
      </c>
      <c r="F75" s="88">
        <v>14.9</v>
      </c>
      <c r="G75" s="88">
        <v>83.2</v>
      </c>
      <c r="H75" s="88">
        <v>2.4E-2</v>
      </c>
      <c r="I75" s="88">
        <v>5.0000000000000001E-3</v>
      </c>
      <c r="J75" s="88">
        <v>0</v>
      </c>
      <c r="K75" s="88">
        <v>0</v>
      </c>
      <c r="L75" s="88">
        <v>0.42</v>
      </c>
      <c r="M75" s="88">
        <v>8</v>
      </c>
      <c r="N75" s="88">
        <v>26</v>
      </c>
      <c r="O75" s="88">
        <v>5.6</v>
      </c>
      <c r="P75" s="88">
        <v>0.4</v>
      </c>
      <c r="Q75" s="88">
        <v>0.3</v>
      </c>
      <c r="R75" s="88">
        <v>0</v>
      </c>
    </row>
    <row r="76" spans="1:18" x14ac:dyDescent="0.3">
      <c r="A76" s="94"/>
      <c r="B76" s="95" t="s">
        <v>5</v>
      </c>
      <c r="C76" s="96">
        <f>SUM(C69:C75)</f>
        <v>690</v>
      </c>
      <c r="D76" s="96">
        <f>SUM(D69:D75)</f>
        <v>26.2</v>
      </c>
      <c r="E76" s="96">
        <f>SUM(E69:E75)</f>
        <v>12.400000000000002</v>
      </c>
      <c r="F76" s="96">
        <f>SUM(F69:F75)</f>
        <v>89.600000000000023</v>
      </c>
      <c r="G76" s="96">
        <f>SUM(G69:G75)</f>
        <v>573.6</v>
      </c>
      <c r="H76" s="96">
        <f t="shared" ref="H76:R76" si="8">SUM(H71:H75)</f>
        <v>0.34525</v>
      </c>
      <c r="I76" s="96">
        <f t="shared" si="8"/>
        <v>0.25874999999999998</v>
      </c>
      <c r="J76" s="96">
        <f t="shared" si="8"/>
        <v>15.375</v>
      </c>
      <c r="K76" s="96">
        <f t="shared" si="8"/>
        <v>32.08</v>
      </c>
      <c r="L76" s="96">
        <f t="shared" si="8"/>
        <v>0.94584999999999986</v>
      </c>
      <c r="M76" s="96">
        <f t="shared" si="8"/>
        <v>104.83750000000001</v>
      </c>
      <c r="N76" s="96">
        <f t="shared" si="8"/>
        <v>218.4375</v>
      </c>
      <c r="O76" s="96">
        <f t="shared" si="8"/>
        <v>69.2</v>
      </c>
      <c r="P76" s="96">
        <f t="shared" si="8"/>
        <v>4.04</v>
      </c>
      <c r="Q76" s="96">
        <f t="shared" si="8"/>
        <v>0.92900000000000005</v>
      </c>
      <c r="R76" s="96">
        <f t="shared" si="8"/>
        <v>38.020000000000003</v>
      </c>
    </row>
    <row r="77" spans="1:18" x14ac:dyDescent="0.3">
      <c r="A77" s="110"/>
      <c r="B77" s="98"/>
      <c r="C77" s="99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</row>
    <row r="78" spans="1:18" x14ac:dyDescent="0.3">
      <c r="A78" s="194" t="s">
        <v>34</v>
      </c>
      <c r="B78" s="195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</row>
    <row r="79" spans="1:18" x14ac:dyDescent="0.3">
      <c r="A79" s="103" t="s">
        <v>56</v>
      </c>
      <c r="B79" s="90" t="s">
        <v>163</v>
      </c>
      <c r="C79" s="86">
        <v>100</v>
      </c>
      <c r="D79" s="91">
        <v>1.17</v>
      </c>
      <c r="E79" s="91">
        <v>0.17</v>
      </c>
      <c r="F79" s="91">
        <v>3.83</v>
      </c>
      <c r="G79" s="91">
        <v>21.33</v>
      </c>
      <c r="H79" s="88">
        <v>0.05</v>
      </c>
      <c r="I79" s="88">
        <v>0.05</v>
      </c>
      <c r="J79" s="88">
        <v>5.38</v>
      </c>
      <c r="K79" s="88">
        <v>934</v>
      </c>
      <c r="L79" s="88">
        <v>7.9799999999999996E-2</v>
      </c>
      <c r="M79" s="88">
        <v>29</v>
      </c>
      <c r="N79" s="88">
        <v>62</v>
      </c>
      <c r="O79" s="88">
        <v>38</v>
      </c>
      <c r="P79" s="88">
        <v>1.08</v>
      </c>
      <c r="Q79" s="104">
        <v>0.13600000000000001</v>
      </c>
      <c r="R79" s="104">
        <v>18</v>
      </c>
    </row>
    <row r="80" spans="1:18" x14ac:dyDescent="0.3">
      <c r="A80" s="85" t="s">
        <v>54</v>
      </c>
      <c r="B80" s="86" t="s">
        <v>172</v>
      </c>
      <c r="C80" s="86">
        <v>100</v>
      </c>
      <c r="D80" s="91">
        <v>18.399999999999999</v>
      </c>
      <c r="E80" s="91">
        <v>4.5999999999999996</v>
      </c>
      <c r="F80" s="91">
        <v>13.3</v>
      </c>
      <c r="G80" s="87">
        <v>168.5</v>
      </c>
      <c r="H80" s="91">
        <v>7.0000000000000007E-2</v>
      </c>
      <c r="I80" s="91">
        <v>0.14000000000000001</v>
      </c>
      <c r="J80" s="91">
        <v>0.51</v>
      </c>
      <c r="K80" s="91">
        <v>0.81</v>
      </c>
      <c r="L80" s="91">
        <v>2.2999999999999998</v>
      </c>
      <c r="M80" s="91">
        <v>78.2</v>
      </c>
      <c r="N80" s="91">
        <v>78.52</v>
      </c>
      <c r="O80" s="91">
        <v>16.16</v>
      </c>
      <c r="P80" s="91">
        <v>28.97</v>
      </c>
      <c r="Q80" s="88">
        <v>2</v>
      </c>
      <c r="R80" s="88">
        <v>0.1</v>
      </c>
    </row>
    <row r="81" spans="1:18" x14ac:dyDescent="0.3">
      <c r="A81" s="85" t="s">
        <v>82</v>
      </c>
      <c r="B81" s="86" t="s">
        <v>81</v>
      </c>
      <c r="C81" s="86">
        <v>200</v>
      </c>
      <c r="D81" s="91">
        <v>11.1</v>
      </c>
      <c r="E81" s="91">
        <v>8.4</v>
      </c>
      <c r="F81" s="91">
        <v>48</v>
      </c>
      <c r="G81" s="88">
        <v>311.60000000000002</v>
      </c>
      <c r="H81" s="91">
        <v>0.28000000000000003</v>
      </c>
      <c r="I81" s="91">
        <v>0.16</v>
      </c>
      <c r="J81" s="91">
        <v>0</v>
      </c>
      <c r="K81" s="91">
        <v>25.6</v>
      </c>
      <c r="L81" s="91">
        <v>0.44</v>
      </c>
      <c r="M81" s="91">
        <v>20</v>
      </c>
      <c r="N81" s="91">
        <v>241</v>
      </c>
      <c r="O81" s="91">
        <v>160</v>
      </c>
      <c r="P81" s="91">
        <v>5.39</v>
      </c>
      <c r="Q81" s="88">
        <v>1.1000000000000001</v>
      </c>
      <c r="R81" s="88">
        <v>30</v>
      </c>
    </row>
    <row r="82" spans="1:18" x14ac:dyDescent="0.3">
      <c r="A82" s="85" t="s">
        <v>52</v>
      </c>
      <c r="B82" s="86" t="s">
        <v>23</v>
      </c>
      <c r="C82" s="86">
        <v>200</v>
      </c>
      <c r="D82" s="88">
        <v>0.2</v>
      </c>
      <c r="E82" s="88">
        <v>0</v>
      </c>
      <c r="F82" s="88">
        <v>1.7</v>
      </c>
      <c r="G82" s="91">
        <v>8.6</v>
      </c>
      <c r="H82" s="88">
        <v>0</v>
      </c>
      <c r="I82" s="88">
        <v>0.01</v>
      </c>
      <c r="J82" s="88">
        <v>1.24</v>
      </c>
      <c r="K82" s="88">
        <v>2.2799999999999998</v>
      </c>
      <c r="L82" s="88">
        <v>0.4</v>
      </c>
      <c r="M82" s="88">
        <v>9.3000000000000007</v>
      </c>
      <c r="N82" s="88">
        <v>11</v>
      </c>
      <c r="O82" s="88">
        <v>6.8</v>
      </c>
      <c r="P82" s="88">
        <v>0.91</v>
      </c>
      <c r="Q82" s="88">
        <v>0.12</v>
      </c>
      <c r="R82" s="88">
        <v>0.3</v>
      </c>
    </row>
    <row r="83" spans="1:18" x14ac:dyDescent="0.3">
      <c r="A83" s="85" t="s">
        <v>77</v>
      </c>
      <c r="B83" s="86" t="s">
        <v>3</v>
      </c>
      <c r="C83" s="86">
        <v>45</v>
      </c>
      <c r="D83" s="87">
        <v>3.4</v>
      </c>
      <c r="E83" s="87">
        <v>0.4</v>
      </c>
      <c r="F83" s="87">
        <v>22.1</v>
      </c>
      <c r="G83" s="87">
        <v>105.5</v>
      </c>
      <c r="H83" s="87">
        <v>0.03</v>
      </c>
      <c r="I83" s="87">
        <v>6.2500000000000003E-3</v>
      </c>
      <c r="J83" s="87">
        <v>0</v>
      </c>
      <c r="K83" s="87">
        <v>0</v>
      </c>
      <c r="L83" s="87">
        <v>0.27500000000000002</v>
      </c>
      <c r="M83" s="87">
        <v>5</v>
      </c>
      <c r="N83" s="87">
        <v>16.25</v>
      </c>
      <c r="O83" s="87">
        <v>3.5</v>
      </c>
      <c r="P83" s="87">
        <v>0.27500000000000002</v>
      </c>
      <c r="Q83" s="87">
        <v>0.19</v>
      </c>
      <c r="R83" s="87">
        <v>0</v>
      </c>
    </row>
    <row r="84" spans="1:18" x14ac:dyDescent="0.3">
      <c r="A84" s="85" t="s">
        <v>77</v>
      </c>
      <c r="B84" s="86" t="s">
        <v>39</v>
      </c>
      <c r="C84" s="86">
        <v>25</v>
      </c>
      <c r="D84" s="88">
        <v>1.7</v>
      </c>
      <c r="E84" s="88">
        <v>0.3</v>
      </c>
      <c r="F84" s="88">
        <v>8.4</v>
      </c>
      <c r="G84" s="91">
        <v>42.7</v>
      </c>
      <c r="H84" s="88">
        <v>0.13124999999999998</v>
      </c>
      <c r="I84" s="88">
        <v>8.7499999999999981E-2</v>
      </c>
      <c r="J84" s="88">
        <v>0.17499999999999996</v>
      </c>
      <c r="K84" s="88">
        <v>0</v>
      </c>
      <c r="L84" s="88">
        <v>0.13124999999999998</v>
      </c>
      <c r="M84" s="88">
        <v>31.937499999999996</v>
      </c>
      <c r="N84" s="88">
        <v>54.6875</v>
      </c>
      <c r="O84" s="88">
        <v>17.5</v>
      </c>
      <c r="P84" s="88">
        <v>1.2249999999999999</v>
      </c>
      <c r="Q84" s="88">
        <v>0.3</v>
      </c>
      <c r="R84" s="88">
        <v>0.02</v>
      </c>
    </row>
    <row r="85" spans="1:18" x14ac:dyDescent="0.3">
      <c r="A85" s="94"/>
      <c r="B85" s="95" t="s">
        <v>5</v>
      </c>
      <c r="C85" s="114">
        <f t="shared" ref="C85:R85" si="9">SUM(C79:C84)</f>
        <v>670</v>
      </c>
      <c r="D85" s="96">
        <f t="shared" si="9"/>
        <v>35.970000000000006</v>
      </c>
      <c r="E85" s="96">
        <f t="shared" si="9"/>
        <v>13.870000000000001</v>
      </c>
      <c r="F85" s="96">
        <f t="shared" si="9"/>
        <v>97.330000000000013</v>
      </c>
      <c r="G85" s="96">
        <f t="shared" si="9"/>
        <v>658.23</v>
      </c>
      <c r="H85" s="96">
        <f t="shared" si="9"/>
        <v>0.56125000000000003</v>
      </c>
      <c r="I85" s="96">
        <f t="shared" si="9"/>
        <v>0.45374999999999993</v>
      </c>
      <c r="J85" s="96">
        <f t="shared" si="9"/>
        <v>7.3049999999999997</v>
      </c>
      <c r="K85" s="96">
        <f t="shared" si="9"/>
        <v>962.68999999999994</v>
      </c>
      <c r="L85" s="96">
        <f t="shared" si="9"/>
        <v>3.6260499999999998</v>
      </c>
      <c r="M85" s="96">
        <f t="shared" si="9"/>
        <v>173.4375</v>
      </c>
      <c r="N85" s="96">
        <f t="shared" si="9"/>
        <v>463.45749999999998</v>
      </c>
      <c r="O85" s="96">
        <f t="shared" si="9"/>
        <v>241.96</v>
      </c>
      <c r="P85" s="96">
        <f t="shared" si="9"/>
        <v>37.849999999999994</v>
      </c>
      <c r="Q85" s="96">
        <f t="shared" si="9"/>
        <v>3.8460000000000001</v>
      </c>
      <c r="R85" s="96">
        <f t="shared" si="9"/>
        <v>48.42</v>
      </c>
    </row>
    <row r="86" spans="1:18" x14ac:dyDescent="0.3">
      <c r="A86" s="106"/>
      <c r="B86" s="98"/>
      <c r="C86" s="88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</row>
    <row r="87" spans="1:18" x14ac:dyDescent="0.3">
      <c r="A87" s="194" t="s">
        <v>35</v>
      </c>
      <c r="B87" s="195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</row>
    <row r="88" spans="1:18" x14ac:dyDescent="0.3">
      <c r="A88" s="85" t="s">
        <v>71</v>
      </c>
      <c r="B88" s="86" t="s">
        <v>72</v>
      </c>
      <c r="C88" s="86">
        <v>200</v>
      </c>
      <c r="D88" s="87">
        <v>30.5</v>
      </c>
      <c r="E88" s="87">
        <v>14.5</v>
      </c>
      <c r="F88" s="87">
        <v>20.5</v>
      </c>
      <c r="G88" s="87">
        <v>334</v>
      </c>
      <c r="H88" s="87">
        <v>7.0000000000000007E-2</v>
      </c>
      <c r="I88" s="87">
        <v>0.39</v>
      </c>
      <c r="J88" s="87">
        <v>2.12</v>
      </c>
      <c r="K88" s="87">
        <v>86.3</v>
      </c>
      <c r="L88" s="87">
        <v>0</v>
      </c>
      <c r="M88" s="87">
        <v>224</v>
      </c>
      <c r="N88" s="87">
        <v>313</v>
      </c>
      <c r="O88" s="87">
        <v>37</v>
      </c>
      <c r="P88" s="87">
        <v>2.06</v>
      </c>
      <c r="Q88" s="88">
        <v>0.59</v>
      </c>
      <c r="R88" s="88">
        <v>34</v>
      </c>
    </row>
    <row r="89" spans="1:18" x14ac:dyDescent="0.3">
      <c r="A89" s="110" t="s">
        <v>77</v>
      </c>
      <c r="B89" s="115" t="s">
        <v>22</v>
      </c>
      <c r="C89" s="115">
        <v>15</v>
      </c>
      <c r="D89" s="88">
        <v>1.1278195488721805</v>
      </c>
      <c r="E89" s="88">
        <v>3.0075187969924809E-3</v>
      </c>
      <c r="F89" s="88">
        <v>8.5413533834586453</v>
      </c>
      <c r="G89" s="87">
        <f t="shared" ref="G89" si="10">F89*4+E89*9+D89*4</f>
        <v>38.703759398496231</v>
      </c>
      <c r="H89" s="88">
        <v>7.5187969924812026E-3</v>
      </c>
      <c r="I89" s="88">
        <v>2.2556390977443608E-2</v>
      </c>
      <c r="J89" s="88">
        <v>0.15037593984962405</v>
      </c>
      <c r="K89" s="88">
        <v>0</v>
      </c>
      <c r="L89" s="88">
        <v>0</v>
      </c>
      <c r="M89" s="88">
        <v>47.669172932330824</v>
      </c>
      <c r="N89" s="88">
        <v>34.436090225563909</v>
      </c>
      <c r="O89" s="88">
        <v>5.1127819548872173</v>
      </c>
      <c r="P89" s="88">
        <v>3.007518796992481E-2</v>
      </c>
      <c r="Q89" s="88">
        <v>0.15</v>
      </c>
      <c r="R89" s="88">
        <v>0</v>
      </c>
    </row>
    <row r="90" spans="1:18" x14ac:dyDescent="0.3">
      <c r="A90" s="85" t="s">
        <v>75</v>
      </c>
      <c r="B90" s="86" t="s">
        <v>4</v>
      </c>
      <c r="C90" s="86">
        <v>200</v>
      </c>
      <c r="D90" s="91">
        <v>4.5999999999999996</v>
      </c>
      <c r="E90" s="91">
        <v>3.6</v>
      </c>
      <c r="F90" s="91">
        <v>12.6</v>
      </c>
      <c r="G90" s="88">
        <v>100.4</v>
      </c>
      <c r="H90" s="91">
        <v>0.04</v>
      </c>
      <c r="I90" s="91">
        <v>0.17</v>
      </c>
      <c r="J90" s="91">
        <v>0.68</v>
      </c>
      <c r="K90" s="91">
        <v>17.3</v>
      </c>
      <c r="L90" s="91">
        <v>0.33</v>
      </c>
      <c r="M90" s="91">
        <v>143</v>
      </c>
      <c r="N90" s="91">
        <v>130</v>
      </c>
      <c r="O90" s="91">
        <v>34</v>
      </c>
      <c r="P90" s="91">
        <v>1.9</v>
      </c>
      <c r="Q90" s="88">
        <v>0.48</v>
      </c>
      <c r="R90" s="88">
        <v>12</v>
      </c>
    </row>
    <row r="91" spans="1:18" x14ac:dyDescent="0.3">
      <c r="A91" s="85" t="s">
        <v>77</v>
      </c>
      <c r="B91" s="86" t="s">
        <v>3</v>
      </c>
      <c r="C91" s="86">
        <v>30</v>
      </c>
      <c r="D91" s="87">
        <v>2.2999999999999998</v>
      </c>
      <c r="E91" s="87">
        <v>0.25</v>
      </c>
      <c r="F91" s="87">
        <v>14.75</v>
      </c>
      <c r="G91" s="87">
        <v>70.3</v>
      </c>
      <c r="H91" s="88">
        <v>0.01</v>
      </c>
      <c r="I91" s="88">
        <v>0.01</v>
      </c>
      <c r="J91" s="88">
        <v>0</v>
      </c>
      <c r="K91" s="88">
        <v>0</v>
      </c>
      <c r="L91" s="88">
        <v>0.21</v>
      </c>
      <c r="M91" s="88">
        <v>4</v>
      </c>
      <c r="N91" s="88">
        <v>13</v>
      </c>
      <c r="O91" s="88">
        <v>2.8</v>
      </c>
      <c r="P91" s="88">
        <v>0.2</v>
      </c>
      <c r="Q91" s="88">
        <v>0.15</v>
      </c>
      <c r="R91" s="88">
        <v>0</v>
      </c>
    </row>
    <row r="92" spans="1:18" x14ac:dyDescent="0.3">
      <c r="A92" s="85" t="s">
        <v>77</v>
      </c>
      <c r="B92" s="116" t="s">
        <v>66</v>
      </c>
      <c r="C92" s="116">
        <v>20</v>
      </c>
      <c r="D92" s="87">
        <v>1.6</v>
      </c>
      <c r="E92" s="87">
        <v>2</v>
      </c>
      <c r="F92" s="87">
        <v>14.8</v>
      </c>
      <c r="G92" s="88">
        <f>F92*4+E92*9+D92*4</f>
        <v>83.600000000000009</v>
      </c>
      <c r="H92" s="91">
        <f>0.04*0.75</f>
        <v>0.03</v>
      </c>
      <c r="I92" s="91">
        <v>0.26</v>
      </c>
      <c r="J92" s="91">
        <v>0.54</v>
      </c>
      <c r="K92" s="91">
        <v>0.36</v>
      </c>
      <c r="L92" s="91">
        <v>0</v>
      </c>
      <c r="M92" s="91">
        <v>223.2</v>
      </c>
      <c r="N92" s="91">
        <v>165.6</v>
      </c>
      <c r="O92" s="91">
        <v>25.2</v>
      </c>
      <c r="P92" s="91">
        <v>0.18</v>
      </c>
      <c r="Q92" s="88">
        <v>0.72</v>
      </c>
      <c r="R92" s="88">
        <v>0</v>
      </c>
    </row>
    <row r="93" spans="1:18" x14ac:dyDescent="0.3">
      <c r="A93" s="85" t="s">
        <v>77</v>
      </c>
      <c r="B93" s="86" t="s">
        <v>67</v>
      </c>
      <c r="C93" s="86">
        <v>200</v>
      </c>
      <c r="D93" s="88">
        <v>0.75301204819277112</v>
      </c>
      <c r="E93" s="88">
        <v>0</v>
      </c>
      <c r="F93" s="88">
        <v>15.210843373493976</v>
      </c>
      <c r="G93" s="88">
        <f t="shared" ref="G93" si="11">F93*4+E93*9+D93*4</f>
        <v>63.855421686746986</v>
      </c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</row>
    <row r="94" spans="1:18" x14ac:dyDescent="0.3">
      <c r="A94" s="94"/>
      <c r="B94" s="95" t="s">
        <v>5</v>
      </c>
      <c r="C94" s="96">
        <f>SUM(C88:C93)</f>
        <v>665</v>
      </c>
      <c r="D94" s="96">
        <f t="shared" ref="D94:R94" si="12">SUM(D88:D93)</f>
        <v>40.880831597064955</v>
      </c>
      <c r="E94" s="96">
        <f t="shared" si="12"/>
        <v>20.353007518796993</v>
      </c>
      <c r="F94" s="96">
        <f t="shared" si="12"/>
        <v>86.40219675695262</v>
      </c>
      <c r="G94" s="96">
        <f t="shared" si="12"/>
        <v>690.85918108524322</v>
      </c>
      <c r="H94" s="96">
        <f t="shared" si="12"/>
        <v>0.15751879699248122</v>
      </c>
      <c r="I94" s="96">
        <f t="shared" si="12"/>
        <v>0.85255639097744362</v>
      </c>
      <c r="J94" s="96">
        <f t="shared" si="12"/>
        <v>3.4903759398496246</v>
      </c>
      <c r="K94" s="96">
        <f t="shared" si="12"/>
        <v>103.96</v>
      </c>
      <c r="L94" s="96">
        <f t="shared" si="12"/>
        <v>0.54</v>
      </c>
      <c r="M94" s="96">
        <f t="shared" si="12"/>
        <v>641.8691729323308</v>
      </c>
      <c r="N94" s="96">
        <f t="shared" si="12"/>
        <v>656.03609022556395</v>
      </c>
      <c r="O94" s="96">
        <f t="shared" si="12"/>
        <v>104.11278195488723</v>
      </c>
      <c r="P94" s="96">
        <f t="shared" si="12"/>
        <v>4.370075187969924</v>
      </c>
      <c r="Q94" s="96">
        <f t="shared" si="12"/>
        <v>2.09</v>
      </c>
      <c r="R94" s="96">
        <f t="shared" si="12"/>
        <v>46</v>
      </c>
    </row>
    <row r="95" spans="1:18" x14ac:dyDescent="0.3">
      <c r="A95" s="106"/>
      <c r="B95" s="98"/>
      <c r="C95" s="99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</row>
    <row r="96" spans="1:18" x14ac:dyDescent="0.3">
      <c r="A96" s="194" t="s">
        <v>36</v>
      </c>
      <c r="B96" s="195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</row>
    <row r="97" spans="1:18" x14ac:dyDescent="0.3">
      <c r="A97" s="103" t="s">
        <v>49</v>
      </c>
      <c r="B97" s="90" t="s">
        <v>164</v>
      </c>
      <c r="C97" s="86">
        <v>100</v>
      </c>
      <c r="D97" s="91">
        <v>0.8</v>
      </c>
      <c r="E97" s="91">
        <v>0.2</v>
      </c>
      <c r="F97" s="91">
        <v>2.5</v>
      </c>
      <c r="G97" s="91">
        <v>14.2</v>
      </c>
      <c r="H97" s="91">
        <v>0.03</v>
      </c>
      <c r="I97" s="91">
        <v>0.03</v>
      </c>
      <c r="J97" s="91">
        <v>10</v>
      </c>
      <c r="K97" s="91">
        <v>10</v>
      </c>
      <c r="L97" s="91">
        <v>0.5</v>
      </c>
      <c r="M97" s="91">
        <v>23</v>
      </c>
      <c r="N97" s="91">
        <v>42</v>
      </c>
      <c r="O97" s="91">
        <v>14</v>
      </c>
      <c r="P97" s="91">
        <v>0.6</v>
      </c>
      <c r="Q97" s="104">
        <v>0.10199999999999999</v>
      </c>
      <c r="R97" s="104">
        <v>3</v>
      </c>
    </row>
    <row r="98" spans="1:18" x14ac:dyDescent="0.3">
      <c r="A98" s="85" t="s">
        <v>83</v>
      </c>
      <c r="B98" s="86" t="s">
        <v>84</v>
      </c>
      <c r="C98" s="86">
        <v>100</v>
      </c>
      <c r="D98" s="88">
        <v>19.399999999999999</v>
      </c>
      <c r="E98" s="88">
        <v>4.0999999999999996</v>
      </c>
      <c r="F98" s="88">
        <v>13.6</v>
      </c>
      <c r="G98" s="88">
        <v>169.4</v>
      </c>
      <c r="H98" s="88">
        <v>7.0000000000000007E-2</v>
      </c>
      <c r="I98" s="88">
        <v>0.08</v>
      </c>
      <c r="J98" s="88">
        <v>0.63</v>
      </c>
      <c r="K98" s="88">
        <v>6.29</v>
      </c>
      <c r="L98" s="88">
        <v>2.4049999999999998</v>
      </c>
      <c r="M98" s="88">
        <v>29.3</v>
      </c>
      <c r="N98" s="88">
        <v>144</v>
      </c>
      <c r="O98" s="88">
        <v>64</v>
      </c>
      <c r="P98" s="88">
        <v>1.37</v>
      </c>
      <c r="Q98" s="88">
        <v>1.99</v>
      </c>
      <c r="R98" s="88">
        <v>17</v>
      </c>
    </row>
    <row r="99" spans="1:18" x14ac:dyDescent="0.3">
      <c r="A99" s="109" t="s">
        <v>69</v>
      </c>
      <c r="B99" s="90" t="s">
        <v>70</v>
      </c>
      <c r="C99" s="90">
        <v>200</v>
      </c>
      <c r="D99" s="91">
        <v>7.2</v>
      </c>
      <c r="E99" s="91">
        <v>6.5</v>
      </c>
      <c r="F99" s="91">
        <v>43.7</v>
      </c>
      <c r="G99" s="88">
        <v>262.39999999999998</v>
      </c>
      <c r="H99" s="91">
        <v>0.06</v>
      </c>
      <c r="I99" s="91">
        <v>0.03</v>
      </c>
      <c r="J99" s="91">
        <v>0</v>
      </c>
      <c r="K99" s="91">
        <v>0</v>
      </c>
      <c r="L99" s="91">
        <v>0.56999999999999995</v>
      </c>
      <c r="M99" s="91">
        <v>8.1999999999999993</v>
      </c>
      <c r="N99" s="91">
        <v>27.2</v>
      </c>
      <c r="O99" s="91">
        <v>6.32</v>
      </c>
      <c r="P99" s="91">
        <v>0.62</v>
      </c>
      <c r="Q99" s="88">
        <v>0</v>
      </c>
      <c r="R99" s="88">
        <v>0</v>
      </c>
    </row>
    <row r="100" spans="1:18" x14ac:dyDescent="0.3">
      <c r="A100" s="85" t="s">
        <v>55</v>
      </c>
      <c r="B100" s="86" t="s">
        <v>16</v>
      </c>
      <c r="C100" s="86">
        <v>200</v>
      </c>
      <c r="D100" s="88">
        <v>2</v>
      </c>
      <c r="E100" s="88">
        <v>6.5</v>
      </c>
      <c r="F100" s="88">
        <v>43.7</v>
      </c>
      <c r="G100" s="88">
        <v>262.39999999999998</v>
      </c>
      <c r="H100" s="88">
        <v>0.08</v>
      </c>
      <c r="I100" s="88">
        <v>0.04</v>
      </c>
      <c r="J100" s="88">
        <v>0</v>
      </c>
      <c r="K100" s="88">
        <v>24.5</v>
      </c>
      <c r="L100" s="88">
        <v>0.1</v>
      </c>
      <c r="M100" s="88">
        <v>15</v>
      </c>
      <c r="N100" s="88">
        <v>54</v>
      </c>
      <c r="O100" s="88">
        <v>9.6</v>
      </c>
      <c r="P100" s="88">
        <v>0.97</v>
      </c>
      <c r="Q100" s="88">
        <v>0.4</v>
      </c>
      <c r="R100" s="88">
        <v>28</v>
      </c>
    </row>
    <row r="101" spans="1:18" x14ac:dyDescent="0.3">
      <c r="A101" s="85" t="s">
        <v>77</v>
      </c>
      <c r="B101" s="86" t="s">
        <v>3</v>
      </c>
      <c r="C101" s="86">
        <v>45</v>
      </c>
      <c r="D101" s="87">
        <v>3.4</v>
      </c>
      <c r="E101" s="87">
        <v>0.4</v>
      </c>
      <c r="F101" s="87">
        <v>22.1</v>
      </c>
      <c r="G101" s="87">
        <v>105.5</v>
      </c>
      <c r="H101" s="87">
        <v>0.03</v>
      </c>
      <c r="I101" s="87">
        <v>6.2500000000000003E-3</v>
      </c>
      <c r="J101" s="87">
        <v>0</v>
      </c>
      <c r="K101" s="87">
        <v>0</v>
      </c>
      <c r="L101" s="87">
        <v>0.27500000000000002</v>
      </c>
      <c r="M101" s="87">
        <v>5</v>
      </c>
      <c r="N101" s="87">
        <v>16.25</v>
      </c>
      <c r="O101" s="87">
        <v>3.5</v>
      </c>
      <c r="P101" s="87">
        <v>0.27500000000000002</v>
      </c>
      <c r="Q101" s="87">
        <v>0.19</v>
      </c>
      <c r="R101" s="87">
        <v>0</v>
      </c>
    </row>
    <row r="102" spans="1:18" x14ac:dyDescent="0.3">
      <c r="A102" s="85" t="s">
        <v>77</v>
      </c>
      <c r="B102" s="86" t="s">
        <v>39</v>
      </c>
      <c r="C102" s="86">
        <v>25</v>
      </c>
      <c r="D102" s="88">
        <v>1.7</v>
      </c>
      <c r="E102" s="88">
        <v>0.3</v>
      </c>
      <c r="F102" s="88">
        <v>8.4</v>
      </c>
      <c r="G102" s="91">
        <v>42.7</v>
      </c>
      <c r="H102" s="88">
        <v>0.13124999999999998</v>
      </c>
      <c r="I102" s="88">
        <v>8.7499999999999981E-2</v>
      </c>
      <c r="J102" s="88">
        <v>0.17499999999999996</v>
      </c>
      <c r="K102" s="88">
        <v>0</v>
      </c>
      <c r="L102" s="88">
        <v>0.13124999999999998</v>
      </c>
      <c r="M102" s="88">
        <v>31.937499999999996</v>
      </c>
      <c r="N102" s="88">
        <v>54.6875</v>
      </c>
      <c r="O102" s="88">
        <v>17.5</v>
      </c>
      <c r="P102" s="88">
        <v>1.2249999999999999</v>
      </c>
      <c r="Q102" s="88">
        <v>0.3</v>
      </c>
      <c r="R102" s="88">
        <v>0.02</v>
      </c>
    </row>
    <row r="103" spans="1:18" x14ac:dyDescent="0.3">
      <c r="A103" s="85" t="s">
        <v>77</v>
      </c>
      <c r="B103" s="86" t="s">
        <v>88</v>
      </c>
      <c r="C103" s="86">
        <v>140</v>
      </c>
      <c r="D103" s="91">
        <v>1.1000000000000001</v>
      </c>
      <c r="E103" s="91">
        <v>0.3</v>
      </c>
      <c r="F103" s="91">
        <v>10.5</v>
      </c>
      <c r="G103" s="88">
        <v>49</v>
      </c>
      <c r="H103" s="91">
        <v>0.04</v>
      </c>
      <c r="I103" s="91">
        <v>0.01</v>
      </c>
      <c r="J103" s="91">
        <v>5</v>
      </c>
      <c r="K103" s="91">
        <v>0</v>
      </c>
      <c r="L103" s="91">
        <v>0.33</v>
      </c>
      <c r="M103" s="91">
        <v>25</v>
      </c>
      <c r="N103" s="91">
        <v>18.3</v>
      </c>
      <c r="O103" s="91">
        <v>14.16</v>
      </c>
      <c r="P103" s="91">
        <v>0.5</v>
      </c>
      <c r="Q103" s="88">
        <v>0.48</v>
      </c>
      <c r="R103" s="88">
        <v>1.0000000000000001E-5</v>
      </c>
    </row>
    <row r="104" spans="1:18" x14ac:dyDescent="0.3">
      <c r="A104" s="94"/>
      <c r="B104" s="95" t="s">
        <v>5</v>
      </c>
      <c r="C104" s="96">
        <f t="shared" ref="C104:R104" si="13">SUM(C97:C103)</f>
        <v>810</v>
      </c>
      <c r="D104" s="96">
        <f t="shared" si="13"/>
        <v>35.6</v>
      </c>
      <c r="E104" s="96">
        <f t="shared" si="13"/>
        <v>18.3</v>
      </c>
      <c r="F104" s="96">
        <f t="shared" si="13"/>
        <v>144.5</v>
      </c>
      <c r="G104" s="96">
        <f t="shared" si="13"/>
        <v>905.6</v>
      </c>
      <c r="H104" s="96">
        <f t="shared" si="13"/>
        <v>0.44124999999999998</v>
      </c>
      <c r="I104" s="96">
        <f t="shared" si="13"/>
        <v>0.28375</v>
      </c>
      <c r="J104" s="96">
        <f t="shared" si="13"/>
        <v>15.805000000000001</v>
      </c>
      <c r="K104" s="96">
        <f t="shared" si="13"/>
        <v>40.79</v>
      </c>
      <c r="L104" s="96">
        <f t="shared" si="13"/>
        <v>4.3112499999999994</v>
      </c>
      <c r="M104" s="96">
        <f t="shared" si="13"/>
        <v>137.4375</v>
      </c>
      <c r="N104" s="96">
        <f t="shared" si="13"/>
        <v>356.4375</v>
      </c>
      <c r="O104" s="96">
        <f t="shared" si="13"/>
        <v>129.07999999999998</v>
      </c>
      <c r="P104" s="96">
        <f t="shared" si="13"/>
        <v>5.5600000000000005</v>
      </c>
      <c r="Q104" s="96">
        <f t="shared" si="13"/>
        <v>3.4619999999999997</v>
      </c>
      <c r="R104" s="96">
        <f t="shared" si="13"/>
        <v>48.020010000000006</v>
      </c>
    </row>
    <row r="106" spans="1:18" x14ac:dyDescent="0.3">
      <c r="A106" s="175"/>
      <c r="B106" s="86" t="s">
        <v>153</v>
      </c>
      <c r="C106" s="86">
        <v>100</v>
      </c>
      <c r="D106" s="175">
        <v>0.8</v>
      </c>
      <c r="E106" s="175">
        <v>0.1</v>
      </c>
      <c r="F106" s="175">
        <v>1.7</v>
      </c>
      <c r="G106" s="175">
        <v>11</v>
      </c>
      <c r="H106" s="175"/>
      <c r="I106" s="175"/>
      <c r="J106" s="175"/>
      <c r="K106" s="175"/>
      <c r="L106" s="175"/>
      <c r="M106" s="175"/>
      <c r="N106" s="175"/>
      <c r="O106" s="175"/>
      <c r="P106" s="175"/>
      <c r="Q106" s="175"/>
      <c r="R106" s="175"/>
    </row>
    <row r="107" spans="1:18" x14ac:dyDescent="0.3">
      <c r="A107" s="175"/>
      <c r="B107" s="86" t="s">
        <v>154</v>
      </c>
      <c r="C107" s="86">
        <v>100</v>
      </c>
      <c r="D107" s="175">
        <v>0.8</v>
      </c>
      <c r="E107" s="175">
        <v>0.1</v>
      </c>
      <c r="F107" s="175">
        <v>1.7</v>
      </c>
      <c r="G107" s="175">
        <v>11</v>
      </c>
      <c r="H107" s="175"/>
      <c r="I107" s="175"/>
      <c r="J107" s="175"/>
      <c r="K107" s="175"/>
      <c r="L107" s="175"/>
      <c r="M107" s="175"/>
      <c r="N107" s="175"/>
      <c r="O107" s="175"/>
      <c r="P107" s="175"/>
      <c r="Q107" s="175"/>
      <c r="R107" s="175"/>
    </row>
    <row r="108" spans="1:18" x14ac:dyDescent="0.3">
      <c r="A108" s="175"/>
      <c r="B108" s="86" t="s">
        <v>155</v>
      </c>
      <c r="C108" s="86">
        <v>100</v>
      </c>
      <c r="D108" s="175">
        <v>0.9</v>
      </c>
      <c r="E108" s="175">
        <v>0.1</v>
      </c>
      <c r="F108" s="175">
        <v>4.3</v>
      </c>
      <c r="G108" s="175">
        <v>19</v>
      </c>
      <c r="H108" s="175"/>
      <c r="I108" s="175"/>
      <c r="J108" s="175"/>
      <c r="K108" s="175"/>
      <c r="L108" s="175"/>
      <c r="M108" s="175"/>
      <c r="N108" s="175"/>
      <c r="O108" s="175"/>
      <c r="P108" s="175"/>
      <c r="Q108" s="175"/>
      <c r="R108" s="175"/>
    </row>
  </sheetData>
  <mergeCells count="14">
    <mergeCell ref="A87:B87"/>
    <mergeCell ref="A96:B96"/>
    <mergeCell ref="A31:B31"/>
    <mergeCell ref="A40:B40"/>
    <mergeCell ref="A49:B49"/>
    <mergeCell ref="A58:B58"/>
    <mergeCell ref="A68:B68"/>
    <mergeCell ref="A78:B78"/>
    <mergeCell ref="A22:B22"/>
    <mergeCell ref="D12:F12"/>
    <mergeCell ref="G12:G13"/>
    <mergeCell ref="H12:L12"/>
    <mergeCell ref="M12:R12"/>
    <mergeCell ref="A13:B13"/>
  </mergeCells>
  <pageMargins left="0.70866141732283472" right="0.70866141732283472" top="0.74803149606299213" bottom="0.74803149606299213" header="0.31496062992125984" footer="0.31496062992125984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15"/>
  <sheetViews>
    <sheetView tabSelected="1" workbookViewId="0">
      <selection sqref="A1:R115"/>
    </sheetView>
  </sheetViews>
  <sheetFormatPr defaultRowHeight="14.4" x14ac:dyDescent="0.3"/>
  <cols>
    <col min="2" max="2" width="36.109375" customWidth="1"/>
    <col min="3" max="3" width="8.33203125" customWidth="1"/>
    <col min="4" max="4" width="8.44140625" customWidth="1"/>
    <col min="5" max="5" width="8.109375" customWidth="1"/>
    <col min="6" max="6" width="8" customWidth="1"/>
    <col min="8" max="8" width="5.88671875" customWidth="1"/>
    <col min="9" max="10" width="5.6640625" customWidth="1"/>
    <col min="11" max="11" width="5.33203125" customWidth="1"/>
    <col min="12" max="12" width="4.88671875" customWidth="1"/>
    <col min="13" max="13" width="6.5546875" customWidth="1"/>
    <col min="14" max="14" width="6.6640625" customWidth="1"/>
    <col min="15" max="15" width="7.109375" customWidth="1"/>
    <col min="16" max="16" width="6.6640625" customWidth="1"/>
    <col min="17" max="17" width="5.33203125" customWidth="1"/>
    <col min="18" max="18" width="5.6640625" customWidth="1"/>
  </cols>
  <sheetData>
    <row r="2" spans="1:18" x14ac:dyDescent="0.3">
      <c r="K2" t="s">
        <v>156</v>
      </c>
    </row>
    <row r="3" spans="1:18" x14ac:dyDescent="0.3">
      <c r="K3" t="s">
        <v>157</v>
      </c>
    </row>
    <row r="4" spans="1:18" x14ac:dyDescent="0.3">
      <c r="K4" t="s">
        <v>158</v>
      </c>
    </row>
    <row r="5" spans="1:18" x14ac:dyDescent="0.3">
      <c r="K5" t="s">
        <v>171</v>
      </c>
    </row>
    <row r="6" spans="1:18" x14ac:dyDescent="0.3">
      <c r="A6" s="178" t="s">
        <v>146</v>
      </c>
      <c r="B6" s="138"/>
      <c r="C6" s="138"/>
      <c r="D6" s="138"/>
      <c r="E6" s="138"/>
      <c r="F6" s="138"/>
      <c r="G6" s="138"/>
      <c r="H6" s="138"/>
      <c r="I6" s="138"/>
      <c r="J6" s="138"/>
      <c r="L6" s="183"/>
      <c r="N6" s="138"/>
      <c r="O6" s="138"/>
      <c r="P6" s="138"/>
      <c r="Q6" s="138"/>
      <c r="R6" s="138"/>
    </row>
    <row r="7" spans="1:18" x14ac:dyDescent="0.3">
      <c r="A7" s="179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</row>
    <row r="8" spans="1:18" x14ac:dyDescent="0.3">
      <c r="A8" s="180" t="s">
        <v>101</v>
      </c>
      <c r="B8" s="180"/>
      <c r="C8" s="180"/>
      <c r="D8" s="180"/>
      <c r="E8" s="180"/>
      <c r="F8" s="180"/>
      <c r="G8" s="18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</row>
    <row r="9" spans="1:18" x14ac:dyDescent="0.3">
      <c r="A9" s="176"/>
      <c r="B9" s="176"/>
      <c r="C9" s="177"/>
      <c r="D9" s="176"/>
      <c r="E9" s="176"/>
      <c r="F9" s="176"/>
      <c r="G9" s="176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</row>
    <row r="10" spans="1:18" x14ac:dyDescent="0.3">
      <c r="A10" s="211" t="s">
        <v>102</v>
      </c>
      <c r="B10" s="207" t="s">
        <v>103</v>
      </c>
      <c r="C10" s="213" t="s">
        <v>104</v>
      </c>
      <c r="D10" s="215" t="s">
        <v>105</v>
      </c>
      <c r="E10" s="216"/>
      <c r="F10" s="217"/>
      <c r="G10" s="207" t="s">
        <v>106</v>
      </c>
      <c r="H10" s="200" t="s">
        <v>42</v>
      </c>
      <c r="I10" s="209"/>
      <c r="J10" s="209"/>
      <c r="K10" s="209"/>
      <c r="L10" s="210"/>
      <c r="M10" s="200" t="s">
        <v>43</v>
      </c>
      <c r="N10" s="201"/>
      <c r="O10" s="201"/>
      <c r="P10" s="201"/>
      <c r="Q10" s="201"/>
      <c r="R10" s="202"/>
    </row>
    <row r="11" spans="1:18" ht="24" x14ac:dyDescent="0.3">
      <c r="A11" s="212"/>
      <c r="B11" s="208"/>
      <c r="C11" s="214"/>
      <c r="D11" s="171" t="s">
        <v>0</v>
      </c>
      <c r="E11" s="171" t="s">
        <v>1</v>
      </c>
      <c r="F11" s="171" t="s">
        <v>2</v>
      </c>
      <c r="G11" s="208"/>
      <c r="H11" s="172" t="s">
        <v>7</v>
      </c>
      <c r="I11" s="172" t="s">
        <v>11</v>
      </c>
      <c r="J11" s="172" t="s">
        <v>8</v>
      </c>
      <c r="K11" s="172" t="s">
        <v>9</v>
      </c>
      <c r="L11" s="172" t="s">
        <v>10</v>
      </c>
      <c r="M11" s="173" t="s">
        <v>12</v>
      </c>
      <c r="N11" s="173" t="s">
        <v>13</v>
      </c>
      <c r="O11" s="173" t="s">
        <v>14</v>
      </c>
      <c r="P11" s="173" t="s">
        <v>15</v>
      </c>
      <c r="Q11" s="173" t="s">
        <v>25</v>
      </c>
      <c r="R11" s="173" t="s">
        <v>24</v>
      </c>
    </row>
    <row r="12" spans="1:18" x14ac:dyDescent="0.3">
      <c r="A12" s="203" t="s">
        <v>27</v>
      </c>
      <c r="B12" s="204"/>
      <c r="C12" s="169"/>
      <c r="D12" s="127"/>
      <c r="E12" s="127"/>
      <c r="F12" s="127"/>
      <c r="G12" s="127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</row>
    <row r="13" spans="1:18" x14ac:dyDescent="0.3">
      <c r="A13" s="163" t="s">
        <v>107</v>
      </c>
      <c r="B13" s="86" t="s">
        <v>53</v>
      </c>
      <c r="C13" s="86">
        <v>60</v>
      </c>
      <c r="D13" s="87">
        <v>1.3</v>
      </c>
      <c r="E13" s="87">
        <v>4.2</v>
      </c>
      <c r="F13" s="87">
        <v>6.8</v>
      </c>
      <c r="G13" s="87">
        <v>71.400000000000006</v>
      </c>
      <c r="H13" s="142">
        <v>0.01</v>
      </c>
      <c r="I13" s="142">
        <v>0.02</v>
      </c>
      <c r="J13" s="142">
        <v>4.13</v>
      </c>
      <c r="K13" s="142">
        <v>20.7</v>
      </c>
      <c r="L13" s="142"/>
      <c r="M13" s="142">
        <v>22</v>
      </c>
      <c r="N13" s="142">
        <v>33</v>
      </c>
      <c r="O13" s="142">
        <v>17</v>
      </c>
      <c r="P13" s="142">
        <v>0.93</v>
      </c>
      <c r="Q13" s="142"/>
      <c r="R13" s="142">
        <v>11</v>
      </c>
    </row>
    <row r="14" spans="1:18" ht="14.25" customHeight="1" x14ac:dyDescent="0.3">
      <c r="A14" s="165" t="s">
        <v>74</v>
      </c>
      <c r="B14" s="144" t="s">
        <v>108</v>
      </c>
      <c r="C14" s="145">
        <v>200</v>
      </c>
      <c r="D14" s="134">
        <v>1.62</v>
      </c>
      <c r="E14" s="134">
        <v>4.92</v>
      </c>
      <c r="F14" s="134">
        <v>5.28</v>
      </c>
      <c r="G14" s="146">
        <v>72.08</v>
      </c>
      <c r="H14" s="142">
        <v>0.02</v>
      </c>
      <c r="I14" s="142">
        <v>0.03</v>
      </c>
      <c r="J14" s="142">
        <v>10.76</v>
      </c>
      <c r="K14" s="142">
        <v>105</v>
      </c>
      <c r="L14" s="142"/>
      <c r="M14" s="142">
        <v>37.4</v>
      </c>
      <c r="N14" s="142">
        <v>31</v>
      </c>
      <c r="O14" s="142">
        <v>13.2</v>
      </c>
      <c r="P14" s="142">
        <v>0.48</v>
      </c>
      <c r="Q14" s="142"/>
      <c r="R14" s="142">
        <v>15.2</v>
      </c>
    </row>
    <row r="15" spans="1:18" x14ac:dyDescent="0.3">
      <c r="A15" s="165" t="s">
        <v>109</v>
      </c>
      <c r="B15" s="143" t="s">
        <v>110</v>
      </c>
      <c r="C15" s="145">
        <v>90</v>
      </c>
      <c r="D15" s="146">
        <v>15.2</v>
      </c>
      <c r="E15" s="146">
        <v>11.6</v>
      </c>
      <c r="F15" s="146">
        <v>3.6</v>
      </c>
      <c r="G15" s="146">
        <v>208.8</v>
      </c>
      <c r="H15" s="142">
        <v>0.04</v>
      </c>
      <c r="I15" s="142">
        <v>0.11</v>
      </c>
      <c r="J15" s="142">
        <v>1.41</v>
      </c>
      <c r="K15" s="142">
        <v>25.5</v>
      </c>
      <c r="L15" s="142"/>
      <c r="M15" s="142">
        <v>15</v>
      </c>
      <c r="N15" s="142">
        <v>167</v>
      </c>
      <c r="O15" s="142">
        <v>23</v>
      </c>
      <c r="P15" s="142">
        <v>2.48</v>
      </c>
      <c r="Q15" s="142"/>
      <c r="R15" s="142">
        <v>17</v>
      </c>
    </row>
    <row r="16" spans="1:18" ht="12" customHeight="1" x14ac:dyDescent="0.3">
      <c r="A16" s="164" t="s">
        <v>111</v>
      </c>
      <c r="B16" s="143" t="s">
        <v>112</v>
      </c>
      <c r="C16" s="86">
        <v>150</v>
      </c>
      <c r="D16" s="91">
        <v>4.42</v>
      </c>
      <c r="E16" s="91">
        <v>5.25</v>
      </c>
      <c r="F16" s="91">
        <v>30.45</v>
      </c>
      <c r="G16" s="88">
        <v>187.13</v>
      </c>
      <c r="H16" s="147">
        <v>0.05</v>
      </c>
      <c r="I16" s="147">
        <v>0.03</v>
      </c>
      <c r="J16" s="147">
        <v>0</v>
      </c>
      <c r="K16" s="147">
        <v>20.25</v>
      </c>
      <c r="L16" s="147"/>
      <c r="M16" s="147">
        <v>19.5</v>
      </c>
      <c r="N16" s="147">
        <v>142.5</v>
      </c>
      <c r="O16" s="147">
        <v>17.25</v>
      </c>
      <c r="P16" s="147">
        <v>0.8</v>
      </c>
      <c r="Q16" s="147"/>
      <c r="R16" s="147">
        <v>15</v>
      </c>
    </row>
    <row r="17" spans="1:18" x14ac:dyDescent="0.3">
      <c r="A17" s="165" t="s">
        <v>77</v>
      </c>
      <c r="B17" s="143" t="s">
        <v>113</v>
      </c>
      <c r="C17" s="86">
        <v>45</v>
      </c>
      <c r="D17" s="87">
        <v>3.4</v>
      </c>
      <c r="E17" s="87">
        <v>0.4</v>
      </c>
      <c r="F17" s="87">
        <v>22.1</v>
      </c>
      <c r="G17" s="87">
        <v>105.5</v>
      </c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</row>
    <row r="18" spans="1:18" x14ac:dyDescent="0.3">
      <c r="A18" s="165" t="s">
        <v>77</v>
      </c>
      <c r="B18" s="143" t="s">
        <v>39</v>
      </c>
      <c r="C18" s="86">
        <v>30</v>
      </c>
      <c r="D18" s="88">
        <v>2</v>
      </c>
      <c r="E18" s="88">
        <v>0.4</v>
      </c>
      <c r="F18" s="88">
        <v>10</v>
      </c>
      <c r="G18" s="91">
        <v>51.2</v>
      </c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</row>
    <row r="19" spans="1:18" x14ac:dyDescent="0.3">
      <c r="A19" s="165" t="s">
        <v>77</v>
      </c>
      <c r="B19" s="143" t="s">
        <v>114</v>
      </c>
      <c r="C19" s="86">
        <v>200</v>
      </c>
      <c r="D19" s="88">
        <v>0.6</v>
      </c>
      <c r="E19" s="88">
        <v>0</v>
      </c>
      <c r="F19" s="88">
        <v>33</v>
      </c>
      <c r="G19" s="91">
        <v>134.4</v>
      </c>
      <c r="H19" s="91">
        <f>0.04*0.75</f>
        <v>0.03</v>
      </c>
      <c r="I19" s="91">
        <v>0.26</v>
      </c>
      <c r="J19" s="91">
        <v>0.54</v>
      </c>
      <c r="K19" s="91">
        <v>0.36</v>
      </c>
      <c r="L19" s="91">
        <v>0</v>
      </c>
      <c r="M19" s="91">
        <v>223.2</v>
      </c>
      <c r="N19" s="91">
        <v>165.6</v>
      </c>
      <c r="O19" s="91">
        <v>25.2</v>
      </c>
      <c r="P19" s="91">
        <v>0.18</v>
      </c>
      <c r="Q19" s="88">
        <v>0.8</v>
      </c>
      <c r="R19" s="88">
        <v>0</v>
      </c>
    </row>
    <row r="20" spans="1:18" x14ac:dyDescent="0.3">
      <c r="A20" s="148"/>
      <c r="B20" s="149" t="s">
        <v>5</v>
      </c>
      <c r="C20" s="150">
        <f>SUM(C13:C19)</f>
        <v>775</v>
      </c>
      <c r="D20" s="118">
        <f>SUM(D14:D19)</f>
        <v>27.240000000000002</v>
      </c>
      <c r="E20" s="118">
        <f>SUM(E14:E19)</f>
        <v>22.569999999999997</v>
      </c>
      <c r="F20" s="118">
        <f>SUM(F14:F19)</f>
        <v>104.43</v>
      </c>
      <c r="G20" s="118">
        <f>SUM(G14:G19)</f>
        <v>759.11</v>
      </c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</row>
    <row r="21" spans="1:18" x14ac:dyDescent="0.3">
      <c r="A21" s="205" t="s">
        <v>28</v>
      </c>
      <c r="B21" s="206"/>
      <c r="C21" s="119">
        <v>0</v>
      </c>
      <c r="D21" s="117"/>
      <c r="E21" s="117"/>
      <c r="F21" s="117"/>
      <c r="G21" s="117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</row>
    <row r="22" spans="1:18" x14ac:dyDescent="0.3">
      <c r="A22" s="161" t="s">
        <v>56</v>
      </c>
      <c r="B22" s="90" t="s">
        <v>163</v>
      </c>
      <c r="C22" s="86">
        <v>60</v>
      </c>
      <c r="D22" s="91">
        <v>0.7</v>
      </c>
      <c r="E22" s="91">
        <v>0.1</v>
      </c>
      <c r="F22" s="91">
        <v>2.2999999999999998</v>
      </c>
      <c r="G22" s="91">
        <v>12.8</v>
      </c>
      <c r="H22" s="88">
        <v>6.3840000000000008E-2</v>
      </c>
      <c r="I22" s="88">
        <v>3.1920000000000004E-2</v>
      </c>
      <c r="J22" s="88">
        <v>16.757999999999999</v>
      </c>
      <c r="K22" s="88">
        <v>0</v>
      </c>
      <c r="L22" s="88">
        <v>0.66500000000000004</v>
      </c>
      <c r="M22" s="88">
        <v>13.406400000000001</v>
      </c>
      <c r="N22" s="88">
        <v>24.897600000000001</v>
      </c>
      <c r="O22" s="88">
        <v>19.152000000000001</v>
      </c>
      <c r="P22" s="88">
        <v>0.86184000000000005</v>
      </c>
      <c r="Q22" s="104">
        <v>0.13600000000000001</v>
      </c>
      <c r="R22" s="104">
        <v>0</v>
      </c>
    </row>
    <row r="23" spans="1:18" ht="12" customHeight="1" x14ac:dyDescent="0.3">
      <c r="A23" s="165" t="s">
        <v>115</v>
      </c>
      <c r="B23" s="143" t="s">
        <v>116</v>
      </c>
      <c r="C23" s="145">
        <v>200</v>
      </c>
      <c r="D23" s="146">
        <v>1.92</v>
      </c>
      <c r="E23" s="146">
        <v>5.04</v>
      </c>
      <c r="F23" s="146">
        <v>10.3</v>
      </c>
      <c r="G23" s="91">
        <f t="shared" ref="G23" si="0">D23*4+E23*9+F23*4</f>
        <v>94.240000000000009</v>
      </c>
      <c r="H23" s="142">
        <v>0.04</v>
      </c>
      <c r="I23" s="142">
        <v>0.04</v>
      </c>
      <c r="J23" s="142">
        <v>103.2</v>
      </c>
      <c r="K23" s="142">
        <v>6.42</v>
      </c>
      <c r="L23" s="142"/>
      <c r="M23" s="142">
        <v>25.6</v>
      </c>
      <c r="N23" s="142">
        <v>40.4</v>
      </c>
      <c r="O23" s="142">
        <v>15.4</v>
      </c>
      <c r="P23" s="142">
        <v>0.5</v>
      </c>
      <c r="Q23" s="142"/>
      <c r="R23" s="142">
        <v>15.4</v>
      </c>
    </row>
    <row r="24" spans="1:18" ht="12" customHeight="1" x14ac:dyDescent="0.3">
      <c r="A24" s="163" t="s">
        <v>57</v>
      </c>
      <c r="B24" s="86" t="s">
        <v>147</v>
      </c>
      <c r="C24" s="105">
        <v>100</v>
      </c>
      <c r="D24" s="87">
        <v>18.899999999999999</v>
      </c>
      <c r="E24" s="87">
        <v>22</v>
      </c>
      <c r="F24" s="87">
        <v>5.5</v>
      </c>
      <c r="G24" s="88">
        <v>295.8</v>
      </c>
      <c r="H24" s="87">
        <v>0.11</v>
      </c>
      <c r="I24" s="87">
        <v>0.15</v>
      </c>
      <c r="J24" s="87">
        <v>0.34</v>
      </c>
      <c r="K24" s="87">
        <v>70.400000000000006</v>
      </c>
      <c r="L24" s="87">
        <v>0</v>
      </c>
      <c r="M24" s="87">
        <v>138</v>
      </c>
      <c r="N24" s="87">
        <v>282</v>
      </c>
      <c r="O24" s="87">
        <v>57</v>
      </c>
      <c r="P24" s="87">
        <v>0.98</v>
      </c>
      <c r="Q24" s="88">
        <f>0.48+0.2</f>
        <v>0.67999999999999994</v>
      </c>
      <c r="R24" s="88">
        <v>176</v>
      </c>
    </row>
    <row r="25" spans="1:18" ht="14.25" customHeight="1" x14ac:dyDescent="0.3">
      <c r="A25" s="163" t="s">
        <v>58</v>
      </c>
      <c r="B25" s="86" t="s">
        <v>20</v>
      </c>
      <c r="C25" s="86">
        <v>150</v>
      </c>
      <c r="D25" s="88">
        <v>3.2</v>
      </c>
      <c r="E25" s="88">
        <v>5.2</v>
      </c>
      <c r="F25" s="88">
        <v>19.8</v>
      </c>
      <c r="G25" s="88">
        <v>139.4</v>
      </c>
      <c r="H25" s="88">
        <v>0.12</v>
      </c>
      <c r="I25" s="88">
        <v>0.11</v>
      </c>
      <c r="J25" s="88">
        <v>10.199999999999999</v>
      </c>
      <c r="K25" s="88">
        <v>23.8</v>
      </c>
      <c r="L25" s="88">
        <v>6.9599999999999995E-2</v>
      </c>
      <c r="M25" s="88">
        <v>11.831999999999999</v>
      </c>
      <c r="N25" s="88">
        <v>20.88</v>
      </c>
      <c r="O25" s="88">
        <v>9.7439999999999998</v>
      </c>
      <c r="P25" s="88">
        <v>0.34799999999999998</v>
      </c>
      <c r="Q25" s="88">
        <v>0.11899999999999999</v>
      </c>
      <c r="R25" s="88">
        <v>28</v>
      </c>
    </row>
    <row r="26" spans="1:18" ht="12.75" customHeight="1" x14ac:dyDescent="0.3">
      <c r="A26" s="165" t="s">
        <v>117</v>
      </c>
      <c r="B26" s="143" t="s">
        <v>118</v>
      </c>
      <c r="C26" s="145">
        <v>200</v>
      </c>
      <c r="D26" s="146">
        <v>0.5</v>
      </c>
      <c r="E26" s="146">
        <v>0</v>
      </c>
      <c r="F26" s="146">
        <v>19.8</v>
      </c>
      <c r="G26" s="91">
        <v>81</v>
      </c>
      <c r="H26" s="142">
        <v>0</v>
      </c>
      <c r="I26" s="142">
        <v>0</v>
      </c>
      <c r="J26" s="142">
        <v>0.02</v>
      </c>
      <c r="K26" s="142">
        <v>15</v>
      </c>
      <c r="L26" s="142"/>
      <c r="M26" s="142">
        <v>50</v>
      </c>
      <c r="N26" s="142">
        <v>4.3</v>
      </c>
      <c r="O26" s="142">
        <v>2.1</v>
      </c>
      <c r="P26" s="142">
        <v>0.09</v>
      </c>
      <c r="Q26" s="142"/>
      <c r="R26" s="142">
        <v>0</v>
      </c>
    </row>
    <row r="27" spans="1:18" x14ac:dyDescent="0.3">
      <c r="A27" s="165" t="s">
        <v>77</v>
      </c>
      <c r="B27" s="143" t="s">
        <v>113</v>
      </c>
      <c r="C27" s="86">
        <v>45</v>
      </c>
      <c r="D27" s="87">
        <v>3.4</v>
      </c>
      <c r="E27" s="87">
        <v>0.4</v>
      </c>
      <c r="F27" s="87">
        <v>22.1</v>
      </c>
      <c r="G27" s="87">
        <v>105.5</v>
      </c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</row>
    <row r="28" spans="1:18" x14ac:dyDescent="0.3">
      <c r="A28" s="165" t="s">
        <v>77</v>
      </c>
      <c r="B28" s="143" t="s">
        <v>39</v>
      </c>
      <c r="C28" s="86">
        <v>30</v>
      </c>
      <c r="D28" s="88">
        <v>2</v>
      </c>
      <c r="E28" s="88">
        <v>0.4</v>
      </c>
      <c r="F28" s="88">
        <v>10</v>
      </c>
      <c r="G28" s="91">
        <v>51.2</v>
      </c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</row>
    <row r="29" spans="1:18" x14ac:dyDescent="0.3">
      <c r="A29" s="120"/>
      <c r="B29" s="121" t="s">
        <v>5</v>
      </c>
      <c r="C29" s="122">
        <f>SUM(C22:C28)</f>
        <v>785</v>
      </c>
      <c r="D29" s="118">
        <f>SUM(D22:D28)</f>
        <v>30.619999999999997</v>
      </c>
      <c r="E29" s="118">
        <f>SUM(E22:E28)</f>
        <v>33.14</v>
      </c>
      <c r="F29" s="118">
        <f>SUM(F22:F28)</f>
        <v>89.800000000000011</v>
      </c>
      <c r="G29" s="118">
        <f>SUM(G22:G28)</f>
        <v>779.94</v>
      </c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</row>
    <row r="30" spans="1:18" x14ac:dyDescent="0.3">
      <c r="A30" s="123"/>
      <c r="B30" s="124"/>
      <c r="C30" s="125"/>
      <c r="D30" s="124"/>
      <c r="E30" s="124"/>
      <c r="F30" s="124"/>
      <c r="G30" s="124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</row>
    <row r="31" spans="1:18" x14ac:dyDescent="0.3">
      <c r="A31" s="198" t="s">
        <v>119</v>
      </c>
      <c r="B31" s="199"/>
      <c r="C31" s="126"/>
      <c r="D31" s="127"/>
      <c r="E31" s="127"/>
      <c r="F31" s="127"/>
      <c r="G31" s="127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</row>
    <row r="32" spans="1:18" x14ac:dyDescent="0.3">
      <c r="A32" s="161" t="s">
        <v>49</v>
      </c>
      <c r="B32" s="90" t="s">
        <v>162</v>
      </c>
      <c r="C32" s="86">
        <v>60</v>
      </c>
      <c r="D32" s="91">
        <v>0.5</v>
      </c>
      <c r="E32" s="91">
        <v>0.1</v>
      </c>
      <c r="F32" s="91">
        <v>1.5</v>
      </c>
      <c r="G32" s="91">
        <v>8.5</v>
      </c>
      <c r="H32" s="91">
        <v>4.8000000000000001E-2</v>
      </c>
      <c r="I32" s="91">
        <v>2.4E-2</v>
      </c>
      <c r="J32" s="91">
        <v>12.6</v>
      </c>
      <c r="K32" s="91">
        <v>0</v>
      </c>
      <c r="L32" s="91">
        <v>0.5</v>
      </c>
      <c r="M32" s="91">
        <v>10.08</v>
      </c>
      <c r="N32" s="91">
        <v>18.72</v>
      </c>
      <c r="O32" s="91">
        <v>14.4</v>
      </c>
      <c r="P32" s="91">
        <v>0.64800000000000002</v>
      </c>
      <c r="Q32" s="104">
        <v>0.10199999999999999</v>
      </c>
      <c r="R32" s="104">
        <v>0</v>
      </c>
    </row>
    <row r="33" spans="1:18" x14ac:dyDescent="0.3">
      <c r="A33" s="166" t="s">
        <v>120</v>
      </c>
      <c r="B33" s="152" t="s">
        <v>121</v>
      </c>
      <c r="C33" s="152">
        <v>200</v>
      </c>
      <c r="D33" s="134">
        <v>1.42</v>
      </c>
      <c r="E33" s="134">
        <v>1.96</v>
      </c>
      <c r="F33" s="134">
        <v>8.1</v>
      </c>
      <c r="G33" s="134">
        <f>D33*4+E33*9+F33*4</f>
        <v>55.72</v>
      </c>
      <c r="H33" s="142">
        <v>0.05</v>
      </c>
      <c r="I33" s="142">
        <v>0.04</v>
      </c>
      <c r="J33" s="142">
        <v>6.8</v>
      </c>
      <c r="K33" s="142">
        <v>98.8</v>
      </c>
      <c r="L33" s="142"/>
      <c r="M33" s="142">
        <v>16.399999999999999</v>
      </c>
      <c r="N33" s="142">
        <v>35.799999999999997</v>
      </c>
      <c r="O33" s="142">
        <v>15</v>
      </c>
      <c r="P33" s="142">
        <v>0.55000000000000004</v>
      </c>
      <c r="Q33" s="142"/>
      <c r="R33" s="142">
        <v>15.2</v>
      </c>
    </row>
    <row r="34" spans="1:18" x14ac:dyDescent="0.3">
      <c r="A34" s="163" t="s">
        <v>62</v>
      </c>
      <c r="B34" s="86" t="s">
        <v>99</v>
      </c>
      <c r="C34" s="86">
        <v>90</v>
      </c>
      <c r="D34" s="87">
        <v>16.440000000000001</v>
      </c>
      <c r="E34" s="87">
        <v>15.72</v>
      </c>
      <c r="F34" s="87">
        <v>14.88</v>
      </c>
      <c r="G34" s="87">
        <v>265.56</v>
      </c>
      <c r="H34" s="87">
        <v>8.4112149532710276E-2</v>
      </c>
      <c r="I34" s="87">
        <v>8.4112149532710276E-2</v>
      </c>
      <c r="J34" s="87">
        <v>0.12616822429906543</v>
      </c>
      <c r="K34" s="87">
        <v>0.1</v>
      </c>
      <c r="L34" s="87">
        <v>0.42056074766355139</v>
      </c>
      <c r="M34" s="87">
        <v>20.579439252336446</v>
      </c>
      <c r="N34" s="87">
        <v>87.588785046728972</v>
      </c>
      <c r="O34" s="87">
        <v>16.355140186915886</v>
      </c>
      <c r="P34" s="87">
        <v>1.1869158878504673</v>
      </c>
      <c r="Q34" s="87">
        <v>2.3199999999999998</v>
      </c>
      <c r="R34" s="87">
        <v>0</v>
      </c>
    </row>
    <row r="35" spans="1:18" x14ac:dyDescent="0.3">
      <c r="A35" s="164" t="s">
        <v>63</v>
      </c>
      <c r="B35" s="90" t="s">
        <v>17</v>
      </c>
      <c r="C35" s="90">
        <v>150</v>
      </c>
      <c r="D35" s="88">
        <v>2.8</v>
      </c>
      <c r="E35" s="88">
        <v>7.4</v>
      </c>
      <c r="F35" s="88">
        <v>13.6</v>
      </c>
      <c r="G35" s="88">
        <v>133.4</v>
      </c>
      <c r="H35" s="88">
        <v>7.0000000000000007E-2</v>
      </c>
      <c r="I35" s="88">
        <v>0.08</v>
      </c>
      <c r="J35" s="88">
        <v>19.059999999999999</v>
      </c>
      <c r="K35" s="88">
        <v>0.7</v>
      </c>
      <c r="L35" s="88">
        <v>0</v>
      </c>
      <c r="M35" s="88">
        <v>56.6</v>
      </c>
      <c r="N35" s="88">
        <v>68.56</v>
      </c>
      <c r="O35" s="88">
        <v>24.7</v>
      </c>
      <c r="P35" s="88">
        <v>0.91</v>
      </c>
      <c r="Q35" s="88">
        <v>0.43</v>
      </c>
      <c r="R35" s="88">
        <v>0</v>
      </c>
    </row>
    <row r="36" spans="1:18" x14ac:dyDescent="0.3">
      <c r="A36" s="162" t="s">
        <v>122</v>
      </c>
      <c r="B36" s="154" t="s">
        <v>123</v>
      </c>
      <c r="C36" s="154">
        <v>200</v>
      </c>
      <c r="D36" s="155">
        <v>0.3</v>
      </c>
      <c r="E36" s="155">
        <v>0.1</v>
      </c>
      <c r="F36" s="155">
        <v>8.4</v>
      </c>
      <c r="G36" s="134">
        <f t="shared" ref="G36" si="1">D36*4+E36*9+F36*4</f>
        <v>35.700000000000003</v>
      </c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</row>
    <row r="37" spans="1:18" x14ac:dyDescent="0.3">
      <c r="A37" s="143" t="s">
        <v>77</v>
      </c>
      <c r="B37" s="143" t="s">
        <v>113</v>
      </c>
      <c r="C37" s="86">
        <v>45</v>
      </c>
      <c r="D37" s="87">
        <v>3.4</v>
      </c>
      <c r="E37" s="87">
        <v>0.4</v>
      </c>
      <c r="F37" s="87">
        <v>22.1</v>
      </c>
      <c r="G37" s="87">
        <v>105.5</v>
      </c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</row>
    <row r="38" spans="1:18" x14ac:dyDescent="0.3">
      <c r="A38" s="143" t="s">
        <v>77</v>
      </c>
      <c r="B38" s="143" t="s">
        <v>39</v>
      </c>
      <c r="C38" s="86">
        <v>30</v>
      </c>
      <c r="D38" s="88">
        <v>2</v>
      </c>
      <c r="E38" s="88">
        <v>0.4</v>
      </c>
      <c r="F38" s="88">
        <v>10</v>
      </c>
      <c r="G38" s="91">
        <v>51.2</v>
      </c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</row>
    <row r="39" spans="1:18" x14ac:dyDescent="0.3">
      <c r="A39" s="143" t="s">
        <v>77</v>
      </c>
      <c r="B39" s="86" t="s">
        <v>124</v>
      </c>
      <c r="C39" s="86">
        <v>120</v>
      </c>
      <c r="D39" s="91">
        <v>0.5</v>
      </c>
      <c r="E39" s="91">
        <v>0.4</v>
      </c>
      <c r="F39" s="91">
        <v>12.4</v>
      </c>
      <c r="G39" s="88">
        <v>54.6</v>
      </c>
      <c r="H39" s="91">
        <v>0.04</v>
      </c>
      <c r="I39" s="91">
        <v>0.01</v>
      </c>
      <c r="J39" s="91">
        <v>5</v>
      </c>
      <c r="K39" s="91">
        <v>0</v>
      </c>
      <c r="L39" s="91">
        <v>0.33</v>
      </c>
      <c r="M39" s="91">
        <v>25</v>
      </c>
      <c r="N39" s="91">
        <v>18.3</v>
      </c>
      <c r="O39" s="91">
        <v>14.16</v>
      </c>
      <c r="P39" s="91">
        <v>0.5</v>
      </c>
      <c r="Q39" s="88">
        <v>0.48</v>
      </c>
      <c r="R39" s="88">
        <v>1.0000000000000001E-5</v>
      </c>
    </row>
    <row r="40" spans="1:18" x14ac:dyDescent="0.3">
      <c r="A40" s="120"/>
      <c r="B40" s="121" t="s">
        <v>5</v>
      </c>
      <c r="C40" s="122">
        <v>800</v>
      </c>
      <c r="D40" s="118">
        <f t="shared" ref="D40:G40" si="2">SUM(D33:D39)</f>
        <v>26.86</v>
      </c>
      <c r="E40" s="118">
        <f t="shared" si="2"/>
        <v>26.379999999999995</v>
      </c>
      <c r="F40" s="118">
        <f t="shared" si="2"/>
        <v>89.48</v>
      </c>
      <c r="G40" s="118">
        <f t="shared" si="2"/>
        <v>701.68</v>
      </c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</row>
    <row r="41" spans="1:18" x14ac:dyDescent="0.3">
      <c r="A41" s="128"/>
      <c r="B41" s="129"/>
      <c r="C41" s="130"/>
      <c r="D41" s="129"/>
      <c r="E41" s="129"/>
      <c r="F41" s="129"/>
      <c r="G41" s="129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</row>
    <row r="42" spans="1:18" x14ac:dyDescent="0.3">
      <c r="A42" s="198" t="s">
        <v>30</v>
      </c>
      <c r="B42" s="199"/>
      <c r="C42" s="126"/>
      <c r="D42" s="127"/>
      <c r="E42" s="127"/>
      <c r="F42" s="127"/>
      <c r="G42" s="127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</row>
    <row r="43" spans="1:18" x14ac:dyDescent="0.3">
      <c r="A43" s="163" t="s">
        <v>64</v>
      </c>
      <c r="B43" s="111" t="s">
        <v>65</v>
      </c>
      <c r="C43" s="112">
        <v>60</v>
      </c>
      <c r="D43" s="113">
        <v>1.2</v>
      </c>
      <c r="E43" s="113">
        <v>4.2</v>
      </c>
      <c r="F43" s="113">
        <v>6</v>
      </c>
      <c r="G43" s="113">
        <v>68</v>
      </c>
      <c r="H43" s="88">
        <v>2.6600000000000002E-2</v>
      </c>
      <c r="I43" s="88">
        <v>1.3300000000000001E-2</v>
      </c>
      <c r="J43" s="88">
        <v>3.9102000000000001</v>
      </c>
      <c r="K43" s="88">
        <v>0</v>
      </c>
      <c r="L43" s="88">
        <v>7.9799999999999996E-2</v>
      </c>
      <c r="M43" s="88">
        <v>13.565999999999999</v>
      </c>
      <c r="N43" s="88">
        <v>23.94</v>
      </c>
      <c r="O43" s="88">
        <v>11.172000000000001</v>
      </c>
      <c r="P43" s="88">
        <v>0.39900000000000002</v>
      </c>
      <c r="Q43" s="104">
        <v>0.13600000000000001</v>
      </c>
      <c r="R43" s="104">
        <v>0</v>
      </c>
    </row>
    <row r="44" spans="1:18" x14ac:dyDescent="0.3">
      <c r="A44" s="165" t="s">
        <v>125</v>
      </c>
      <c r="B44" s="154" t="s">
        <v>126</v>
      </c>
      <c r="C44" s="157">
        <v>200</v>
      </c>
      <c r="D44" s="87">
        <v>1.92</v>
      </c>
      <c r="E44" s="87">
        <v>5.14</v>
      </c>
      <c r="F44" s="87">
        <v>13.22</v>
      </c>
      <c r="G44" s="87">
        <v>106.66</v>
      </c>
      <c r="H44" s="142">
        <v>0.06</v>
      </c>
      <c r="I44" s="142">
        <v>0.05</v>
      </c>
      <c r="J44" s="142">
        <v>5.54</v>
      </c>
      <c r="K44" s="142">
        <v>104</v>
      </c>
      <c r="L44" s="142"/>
      <c r="M44" s="142">
        <v>21</v>
      </c>
      <c r="N44" s="142">
        <v>51.4</v>
      </c>
      <c r="O44" s="142">
        <v>19.8</v>
      </c>
      <c r="P44" s="142">
        <v>0.71</v>
      </c>
      <c r="Q44" s="142"/>
      <c r="R44" s="142">
        <v>16.600000000000001</v>
      </c>
    </row>
    <row r="45" spans="1:18" x14ac:dyDescent="0.3">
      <c r="A45" s="165" t="s">
        <v>127</v>
      </c>
      <c r="B45" s="143" t="s">
        <v>128</v>
      </c>
      <c r="C45" s="143">
        <v>90</v>
      </c>
      <c r="D45" s="155">
        <v>28.9</v>
      </c>
      <c r="E45" s="155">
        <v>2.14</v>
      </c>
      <c r="F45" s="155">
        <v>1.01</v>
      </c>
      <c r="G45" s="87">
        <v>139.28</v>
      </c>
      <c r="H45" s="142">
        <v>0.06</v>
      </c>
      <c r="I45" s="142">
        <v>0.01</v>
      </c>
      <c r="J45" s="142">
        <v>0.57999999999999996</v>
      </c>
      <c r="K45" s="142">
        <v>4.9000000000000004</v>
      </c>
      <c r="L45" s="142"/>
      <c r="M45" s="142">
        <v>3.4</v>
      </c>
      <c r="N45" s="142">
        <v>17.8</v>
      </c>
      <c r="O45" s="142">
        <v>35.200000000000003</v>
      </c>
      <c r="P45" s="142">
        <v>0.3</v>
      </c>
      <c r="Q45" s="142"/>
      <c r="R45" s="142">
        <v>4.5999999999999996</v>
      </c>
    </row>
    <row r="46" spans="1:18" x14ac:dyDescent="0.3">
      <c r="A46" s="164" t="s">
        <v>69</v>
      </c>
      <c r="B46" s="90" t="s">
        <v>70</v>
      </c>
      <c r="C46" s="90">
        <v>150</v>
      </c>
      <c r="D46" s="91">
        <v>5.4</v>
      </c>
      <c r="E46" s="91">
        <v>4.9000000000000004</v>
      </c>
      <c r="F46" s="91">
        <v>32.799999999999997</v>
      </c>
      <c r="G46" s="88">
        <v>196.8</v>
      </c>
      <c r="H46" s="91">
        <v>0.06</v>
      </c>
      <c r="I46" s="91">
        <v>0.03</v>
      </c>
      <c r="J46" s="91">
        <v>0</v>
      </c>
      <c r="K46" s="91">
        <v>0</v>
      </c>
      <c r="L46" s="91">
        <v>0.56999999999999995</v>
      </c>
      <c r="M46" s="91">
        <v>8.1999999999999993</v>
      </c>
      <c r="N46" s="91">
        <v>27.2</v>
      </c>
      <c r="O46" s="91">
        <v>6.32</v>
      </c>
      <c r="P46" s="91">
        <v>0.62</v>
      </c>
      <c r="Q46" s="88">
        <v>0</v>
      </c>
      <c r="R46" s="88">
        <v>0</v>
      </c>
    </row>
    <row r="47" spans="1:18" x14ac:dyDescent="0.3">
      <c r="A47" s="143" t="s">
        <v>129</v>
      </c>
      <c r="B47" s="143" t="s">
        <v>130</v>
      </c>
      <c r="C47" s="143">
        <v>200</v>
      </c>
      <c r="D47" s="146">
        <v>0.15</v>
      </c>
      <c r="E47" s="146">
        <v>0.14000000000000001</v>
      </c>
      <c r="F47" s="146">
        <v>9.93</v>
      </c>
      <c r="G47" s="87">
        <v>41.5</v>
      </c>
      <c r="H47" s="142">
        <v>0.01</v>
      </c>
      <c r="I47" s="142">
        <v>0.01</v>
      </c>
      <c r="J47" s="142">
        <v>1.6</v>
      </c>
      <c r="K47" s="142">
        <v>1.2</v>
      </c>
      <c r="L47" s="142"/>
      <c r="M47" s="142">
        <v>58</v>
      </c>
      <c r="N47" s="142">
        <v>3.8</v>
      </c>
      <c r="O47" s="142">
        <v>3.1</v>
      </c>
      <c r="P47" s="142">
        <v>0.79</v>
      </c>
      <c r="Q47" s="142"/>
      <c r="R47" s="142">
        <v>0.8</v>
      </c>
    </row>
    <row r="48" spans="1:18" x14ac:dyDescent="0.3">
      <c r="A48" s="143" t="s">
        <v>77</v>
      </c>
      <c r="B48" s="143" t="s">
        <v>113</v>
      </c>
      <c r="C48" s="86">
        <v>60</v>
      </c>
      <c r="D48" s="87">
        <v>4.5999999999999996</v>
      </c>
      <c r="E48" s="87">
        <v>0.5</v>
      </c>
      <c r="F48" s="87">
        <v>29.5</v>
      </c>
      <c r="G48" s="87">
        <v>140.6</v>
      </c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</row>
    <row r="49" spans="1:18" x14ac:dyDescent="0.3">
      <c r="A49" s="143" t="s">
        <v>77</v>
      </c>
      <c r="B49" s="143" t="s">
        <v>39</v>
      </c>
      <c r="C49" s="86">
        <v>30</v>
      </c>
      <c r="D49" s="88">
        <v>2</v>
      </c>
      <c r="E49" s="88">
        <v>0.4</v>
      </c>
      <c r="F49" s="88">
        <v>10</v>
      </c>
      <c r="G49" s="91">
        <v>51.2</v>
      </c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</row>
    <row r="50" spans="1:18" x14ac:dyDescent="0.3">
      <c r="A50" s="120"/>
      <c r="B50" s="121" t="s">
        <v>5</v>
      </c>
      <c r="C50" s="122">
        <f t="shared" ref="C50:G50" si="3">SUM(C44:C49)</f>
        <v>730</v>
      </c>
      <c r="D50" s="122">
        <f t="shared" si="3"/>
        <v>42.97</v>
      </c>
      <c r="E50" s="122">
        <f t="shared" si="3"/>
        <v>13.22</v>
      </c>
      <c r="F50" s="122">
        <f t="shared" si="3"/>
        <v>96.460000000000008</v>
      </c>
      <c r="G50" s="122">
        <f t="shared" si="3"/>
        <v>676.04000000000008</v>
      </c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</row>
    <row r="51" spans="1:18" x14ac:dyDescent="0.3">
      <c r="A51" s="123"/>
      <c r="B51" s="124"/>
      <c r="C51" s="125"/>
      <c r="D51" s="124"/>
      <c r="E51" s="124"/>
      <c r="F51" s="124"/>
      <c r="G51" s="124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</row>
    <row r="52" spans="1:18" x14ac:dyDescent="0.3">
      <c r="A52" s="131"/>
      <c r="B52" s="104"/>
      <c r="C52" s="132"/>
      <c r="D52" s="133"/>
      <c r="E52" s="133"/>
      <c r="F52" s="133"/>
      <c r="G52" s="134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</row>
    <row r="53" spans="1:18" x14ac:dyDescent="0.3">
      <c r="A53" s="198" t="s">
        <v>31</v>
      </c>
      <c r="B53" s="199"/>
      <c r="C53" s="126"/>
      <c r="D53" s="127"/>
      <c r="E53" s="127"/>
      <c r="F53" s="127"/>
      <c r="G53" s="127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</row>
    <row r="54" spans="1:18" x14ac:dyDescent="0.3">
      <c r="A54" s="161" t="s">
        <v>49</v>
      </c>
      <c r="B54" s="90" t="s">
        <v>96</v>
      </c>
      <c r="C54" s="86">
        <v>60</v>
      </c>
      <c r="D54" s="91">
        <v>0.5</v>
      </c>
      <c r="E54" s="91">
        <v>0.1</v>
      </c>
      <c r="F54" s="91">
        <v>1.5</v>
      </c>
      <c r="G54" s="91">
        <v>8.5</v>
      </c>
      <c r="H54" s="88">
        <v>2.3199999999999998E-2</v>
      </c>
      <c r="I54" s="88">
        <v>1.1599999999999999E-2</v>
      </c>
      <c r="J54" s="88">
        <v>3.4103999999999997</v>
      </c>
      <c r="K54" s="88">
        <v>0</v>
      </c>
      <c r="L54" s="88">
        <v>6.9599999999999995E-2</v>
      </c>
      <c r="M54" s="88">
        <v>11.831999999999999</v>
      </c>
      <c r="N54" s="88">
        <v>20.88</v>
      </c>
      <c r="O54" s="88">
        <v>9.7439999999999998</v>
      </c>
      <c r="P54" s="88">
        <v>0.34799999999999998</v>
      </c>
      <c r="Q54" s="88">
        <v>0.11899999999999999</v>
      </c>
      <c r="R54" s="88">
        <v>0</v>
      </c>
    </row>
    <row r="55" spans="1:18" x14ac:dyDescent="0.3">
      <c r="A55" s="162" t="s">
        <v>131</v>
      </c>
      <c r="B55" s="153" t="s">
        <v>132</v>
      </c>
      <c r="C55" s="158">
        <v>200</v>
      </c>
      <c r="D55" s="155">
        <v>1.7</v>
      </c>
      <c r="E55" s="155">
        <v>4.26</v>
      </c>
      <c r="F55" s="155">
        <v>9.68</v>
      </c>
      <c r="G55" s="91">
        <v>90.24</v>
      </c>
      <c r="H55" s="142">
        <v>0.03</v>
      </c>
      <c r="I55" s="142">
        <v>0.04</v>
      </c>
      <c r="J55" s="142">
        <v>6.76</v>
      </c>
      <c r="K55" s="142">
        <v>134.6</v>
      </c>
      <c r="L55" s="142"/>
      <c r="M55" s="142">
        <v>33.6</v>
      </c>
      <c r="N55" s="142">
        <v>19.2</v>
      </c>
      <c r="O55" s="142">
        <v>42.6</v>
      </c>
      <c r="P55" s="142">
        <v>0.87</v>
      </c>
      <c r="Q55" s="142"/>
      <c r="R55" s="142">
        <v>17.2</v>
      </c>
    </row>
    <row r="56" spans="1:18" ht="13.5" customHeight="1" x14ac:dyDescent="0.3">
      <c r="A56" s="163" t="s">
        <v>57</v>
      </c>
      <c r="B56" s="86" t="s">
        <v>73</v>
      </c>
      <c r="C56" s="105">
        <v>100</v>
      </c>
      <c r="D56" s="87">
        <v>18.899999999999999</v>
      </c>
      <c r="E56" s="87">
        <v>22</v>
      </c>
      <c r="F56" s="87">
        <v>5.5</v>
      </c>
      <c r="G56" s="88">
        <v>295.8</v>
      </c>
      <c r="H56" s="87">
        <v>0.11</v>
      </c>
      <c r="I56" s="87">
        <v>0.15</v>
      </c>
      <c r="J56" s="87">
        <v>0.34</v>
      </c>
      <c r="K56" s="87">
        <v>70.400000000000006</v>
      </c>
      <c r="L56" s="87">
        <v>0</v>
      </c>
      <c r="M56" s="87">
        <v>138</v>
      </c>
      <c r="N56" s="87">
        <v>282</v>
      </c>
      <c r="O56" s="87">
        <v>57</v>
      </c>
      <c r="P56" s="87">
        <v>0.98</v>
      </c>
      <c r="Q56" s="88">
        <f>0.48+0.2</f>
        <v>0.67999999999999994</v>
      </c>
      <c r="R56" s="88">
        <v>176</v>
      </c>
    </row>
    <row r="57" spans="1:18" x14ac:dyDescent="0.3">
      <c r="A57" s="163" t="s">
        <v>58</v>
      </c>
      <c r="B57" s="86" t="s">
        <v>20</v>
      </c>
      <c r="C57" s="86">
        <v>150</v>
      </c>
      <c r="D57" s="88">
        <v>3.2</v>
      </c>
      <c r="E57" s="88">
        <v>5.2</v>
      </c>
      <c r="F57" s="88">
        <v>19.8</v>
      </c>
      <c r="G57" s="88">
        <v>139.4</v>
      </c>
      <c r="H57" s="88">
        <v>0.12</v>
      </c>
      <c r="I57" s="88">
        <v>0.11</v>
      </c>
      <c r="J57" s="88">
        <v>10.199999999999999</v>
      </c>
      <c r="K57" s="88">
        <v>23.8</v>
      </c>
      <c r="L57" s="88">
        <v>6.9599999999999995E-2</v>
      </c>
      <c r="M57" s="88">
        <v>11.831999999999999</v>
      </c>
      <c r="N57" s="88">
        <v>20.88</v>
      </c>
      <c r="O57" s="88">
        <v>9.7439999999999998</v>
      </c>
      <c r="P57" s="88">
        <v>0.34799999999999998</v>
      </c>
      <c r="Q57" s="88">
        <v>0.11899999999999999</v>
      </c>
      <c r="R57" s="88">
        <v>28</v>
      </c>
    </row>
    <row r="58" spans="1:18" x14ac:dyDescent="0.3">
      <c r="A58" s="165" t="s">
        <v>77</v>
      </c>
      <c r="B58" s="143" t="s">
        <v>113</v>
      </c>
      <c r="C58" s="86">
        <v>45</v>
      </c>
      <c r="D58" s="87">
        <v>3.4</v>
      </c>
      <c r="E58" s="87">
        <v>0.4</v>
      </c>
      <c r="F58" s="87">
        <v>22.1</v>
      </c>
      <c r="G58" s="87">
        <v>105.5</v>
      </c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</row>
    <row r="59" spans="1:18" x14ac:dyDescent="0.3">
      <c r="A59" s="165" t="s">
        <v>77</v>
      </c>
      <c r="B59" s="143" t="s">
        <v>39</v>
      </c>
      <c r="C59" s="86">
        <v>30</v>
      </c>
      <c r="D59" s="88">
        <v>2</v>
      </c>
      <c r="E59" s="88">
        <v>0.4</v>
      </c>
      <c r="F59" s="88">
        <v>10</v>
      </c>
      <c r="G59" s="91">
        <v>51.2</v>
      </c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</row>
    <row r="60" spans="1:18" x14ac:dyDescent="0.3">
      <c r="A60" s="165" t="s">
        <v>77</v>
      </c>
      <c r="B60" s="143" t="s">
        <v>114</v>
      </c>
      <c r="C60" s="86">
        <v>200</v>
      </c>
      <c r="D60" s="88">
        <v>0.6</v>
      </c>
      <c r="E60" s="88">
        <v>0</v>
      </c>
      <c r="F60" s="88">
        <v>33</v>
      </c>
      <c r="G60" s="91">
        <v>134.4</v>
      </c>
      <c r="H60" s="91">
        <f>0.04*0.75</f>
        <v>0.03</v>
      </c>
      <c r="I60" s="91">
        <v>0.26</v>
      </c>
      <c r="J60" s="91">
        <v>0.54</v>
      </c>
      <c r="K60" s="91">
        <v>0.36</v>
      </c>
      <c r="L60" s="91">
        <v>0</v>
      </c>
      <c r="M60" s="91">
        <v>223.2</v>
      </c>
      <c r="N60" s="91">
        <v>165.6</v>
      </c>
      <c r="O60" s="91">
        <v>25.2</v>
      </c>
      <c r="P60" s="91">
        <v>0.18</v>
      </c>
      <c r="Q60" s="88">
        <v>0.8</v>
      </c>
      <c r="R60" s="88">
        <v>0</v>
      </c>
    </row>
    <row r="61" spans="1:18" x14ac:dyDescent="0.3">
      <c r="A61" s="120"/>
      <c r="B61" s="121" t="s">
        <v>5</v>
      </c>
      <c r="C61" s="122">
        <f>SUM(C55:C60)</f>
        <v>725</v>
      </c>
      <c r="D61" s="118">
        <f>SUM(D55:D60)</f>
        <v>29.799999999999997</v>
      </c>
      <c r="E61" s="118">
        <f>SUM(E55:E60)</f>
        <v>32.26</v>
      </c>
      <c r="F61" s="118">
        <f>SUM(F55:F60)</f>
        <v>100.08000000000001</v>
      </c>
      <c r="G61" s="118">
        <f>SUM(G55:G60)</f>
        <v>816.54000000000008</v>
      </c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</row>
    <row r="62" spans="1:18" x14ac:dyDescent="0.3">
      <c r="A62" s="123"/>
      <c r="B62" s="124"/>
      <c r="C62" s="125"/>
      <c r="D62" s="124"/>
      <c r="E62" s="124"/>
      <c r="F62" s="124"/>
      <c r="G62" s="124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</row>
    <row r="63" spans="1:18" x14ac:dyDescent="0.3">
      <c r="A63" s="196" t="s">
        <v>32</v>
      </c>
      <c r="B63" s="197"/>
      <c r="C63" s="126"/>
      <c r="D63" s="127"/>
      <c r="E63" s="127"/>
      <c r="F63" s="127"/>
      <c r="G63" s="127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</row>
    <row r="64" spans="1:18" x14ac:dyDescent="0.3">
      <c r="A64" s="161" t="s">
        <v>49</v>
      </c>
      <c r="B64" s="90" t="s">
        <v>96</v>
      </c>
      <c r="C64" s="86">
        <v>60</v>
      </c>
      <c r="D64" s="91">
        <v>0.5</v>
      </c>
      <c r="E64" s="91">
        <v>0.1</v>
      </c>
      <c r="F64" s="91">
        <v>1.5</v>
      </c>
      <c r="G64" s="91">
        <v>8.5</v>
      </c>
      <c r="H64" s="88">
        <v>2.3199999999999998E-2</v>
      </c>
      <c r="I64" s="88">
        <v>1.1599999999999999E-2</v>
      </c>
      <c r="J64" s="88">
        <v>3.4103999999999997</v>
      </c>
      <c r="K64" s="88">
        <v>0</v>
      </c>
      <c r="L64" s="88">
        <v>6.9599999999999995E-2</v>
      </c>
      <c r="M64" s="88">
        <v>11.831999999999999</v>
      </c>
      <c r="N64" s="88">
        <v>20.88</v>
      </c>
      <c r="O64" s="88">
        <v>9.7439999999999998</v>
      </c>
      <c r="P64" s="88">
        <v>0.34799999999999998</v>
      </c>
      <c r="Q64" s="88">
        <v>0.11899999999999999</v>
      </c>
      <c r="R64" s="88">
        <v>0</v>
      </c>
    </row>
    <row r="65" spans="1:18" x14ac:dyDescent="0.3">
      <c r="A65" s="162" t="s">
        <v>133</v>
      </c>
      <c r="B65" s="152" t="s">
        <v>134</v>
      </c>
      <c r="C65" s="159">
        <v>200</v>
      </c>
      <c r="D65" s="146">
        <v>4.24</v>
      </c>
      <c r="E65" s="146">
        <v>5.0199999999999996</v>
      </c>
      <c r="F65" s="146">
        <v>15.92</v>
      </c>
      <c r="G65" s="146">
        <v>116.8</v>
      </c>
      <c r="H65" s="88">
        <v>6.3840000000000008E-2</v>
      </c>
      <c r="I65" s="88">
        <v>3.1920000000000004E-2</v>
      </c>
      <c r="J65" s="88">
        <v>16.757999999999999</v>
      </c>
      <c r="K65" s="88">
        <v>0</v>
      </c>
      <c r="L65" s="88">
        <v>0.66500000000000004</v>
      </c>
      <c r="M65" s="88">
        <v>13.406400000000001</v>
      </c>
      <c r="N65" s="88">
        <v>24.897600000000001</v>
      </c>
      <c r="O65" s="88">
        <v>19.152000000000001</v>
      </c>
      <c r="P65" s="88">
        <v>0.86184000000000005</v>
      </c>
      <c r="Q65" s="104">
        <v>0.13600000000000001</v>
      </c>
      <c r="R65" s="104">
        <v>0</v>
      </c>
    </row>
    <row r="66" spans="1:18" x14ac:dyDescent="0.3">
      <c r="A66" s="163" t="s">
        <v>78</v>
      </c>
      <c r="B66" s="86" t="s">
        <v>19</v>
      </c>
      <c r="C66" s="86">
        <v>90</v>
      </c>
      <c r="D66" s="87">
        <v>13.05</v>
      </c>
      <c r="E66" s="87">
        <v>13.2</v>
      </c>
      <c r="F66" s="87">
        <v>7.5</v>
      </c>
      <c r="G66" s="88">
        <v>199.65</v>
      </c>
      <c r="H66" s="142">
        <v>0.15</v>
      </c>
      <c r="I66" s="142">
        <v>0.06</v>
      </c>
      <c r="J66" s="142">
        <v>4.76</v>
      </c>
      <c r="K66" s="142">
        <v>97.2</v>
      </c>
      <c r="L66" s="142"/>
      <c r="M66" s="142">
        <v>27</v>
      </c>
      <c r="N66" s="142">
        <v>80.400000000000006</v>
      </c>
      <c r="O66" s="142">
        <v>29</v>
      </c>
      <c r="P66" s="142">
        <v>1.48</v>
      </c>
      <c r="Q66" s="142"/>
      <c r="R66" s="142">
        <v>16</v>
      </c>
    </row>
    <row r="67" spans="1:18" x14ac:dyDescent="0.3">
      <c r="A67" s="164" t="s">
        <v>74</v>
      </c>
      <c r="B67" s="86" t="s">
        <v>18</v>
      </c>
      <c r="C67" s="86">
        <v>25</v>
      </c>
      <c r="D67" s="87">
        <v>0.75</v>
      </c>
      <c r="E67" s="87">
        <v>4.0999999999999996</v>
      </c>
      <c r="F67" s="87">
        <v>1.6</v>
      </c>
      <c r="G67" s="88">
        <v>46.3</v>
      </c>
      <c r="H67" s="87">
        <v>0.04</v>
      </c>
      <c r="I67" s="87">
        <v>76</v>
      </c>
      <c r="J67" s="87">
        <v>0.56000000000000005</v>
      </c>
      <c r="K67" s="87">
        <v>2.2200000000000002</v>
      </c>
      <c r="L67" s="87">
        <v>0</v>
      </c>
      <c r="M67" s="87">
        <v>32</v>
      </c>
      <c r="N67" s="87">
        <v>184</v>
      </c>
      <c r="O67" s="87">
        <v>26</v>
      </c>
      <c r="P67" s="87">
        <v>2.36</v>
      </c>
      <c r="Q67" s="88">
        <v>0.96</v>
      </c>
      <c r="R67" s="88">
        <v>36</v>
      </c>
    </row>
    <row r="68" spans="1:18" x14ac:dyDescent="0.3">
      <c r="A68" s="163" t="s">
        <v>82</v>
      </c>
      <c r="B68" s="86" t="s">
        <v>81</v>
      </c>
      <c r="C68" s="86">
        <v>150</v>
      </c>
      <c r="D68" s="91">
        <v>8.3000000000000007</v>
      </c>
      <c r="E68" s="91">
        <v>6.3</v>
      </c>
      <c r="F68" s="91">
        <v>36</v>
      </c>
      <c r="G68" s="88">
        <v>233.7</v>
      </c>
      <c r="H68" s="87">
        <v>0.01</v>
      </c>
      <c r="I68" s="87">
        <v>0.01</v>
      </c>
      <c r="J68" s="87">
        <v>0.04</v>
      </c>
      <c r="K68" s="87">
        <v>19.45</v>
      </c>
      <c r="L68" s="87">
        <v>20</v>
      </c>
      <c r="M68" s="87">
        <v>20</v>
      </c>
      <c r="N68" s="87">
        <v>14.5</v>
      </c>
      <c r="O68" s="87">
        <v>2.15</v>
      </c>
      <c r="P68" s="87">
        <v>0.06</v>
      </c>
      <c r="Q68" s="88">
        <v>7.0000000000000007E-2</v>
      </c>
      <c r="R68" s="88">
        <v>2.85</v>
      </c>
    </row>
    <row r="69" spans="1:18" x14ac:dyDescent="0.3">
      <c r="A69" s="165" t="s">
        <v>77</v>
      </c>
      <c r="B69" s="143" t="s">
        <v>113</v>
      </c>
      <c r="C69" s="86">
        <v>45</v>
      </c>
      <c r="D69" s="87">
        <v>3.4</v>
      </c>
      <c r="E69" s="87">
        <v>0.4</v>
      </c>
      <c r="F69" s="87">
        <v>22.1</v>
      </c>
      <c r="G69" s="87">
        <v>105.5</v>
      </c>
      <c r="H69" s="91">
        <v>0.21</v>
      </c>
      <c r="I69" s="91">
        <v>0.12</v>
      </c>
      <c r="J69" s="91">
        <v>0</v>
      </c>
      <c r="K69" s="91">
        <v>19.2</v>
      </c>
      <c r="L69" s="91">
        <v>0.44</v>
      </c>
      <c r="M69" s="91">
        <v>15</v>
      </c>
      <c r="N69" s="91">
        <v>181</v>
      </c>
      <c r="O69" s="91">
        <v>120</v>
      </c>
      <c r="P69" s="91">
        <v>4.04</v>
      </c>
      <c r="Q69" s="88">
        <v>1.1000000000000001</v>
      </c>
      <c r="R69" s="88">
        <v>22</v>
      </c>
    </row>
    <row r="70" spans="1:18" x14ac:dyDescent="0.3">
      <c r="A70" s="165" t="s">
        <v>77</v>
      </c>
      <c r="B70" s="143" t="s">
        <v>39</v>
      </c>
      <c r="C70" s="86">
        <v>30</v>
      </c>
      <c r="D70" s="88">
        <v>2</v>
      </c>
      <c r="E70" s="88">
        <v>0.4</v>
      </c>
      <c r="F70" s="88">
        <v>10</v>
      </c>
      <c r="G70" s="91">
        <v>51.2</v>
      </c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</row>
    <row r="71" spans="1:18" x14ac:dyDescent="0.3">
      <c r="A71" s="165" t="s">
        <v>117</v>
      </c>
      <c r="B71" s="143" t="s">
        <v>118</v>
      </c>
      <c r="C71" s="145">
        <v>200</v>
      </c>
      <c r="D71" s="146">
        <v>0.5</v>
      </c>
      <c r="E71" s="146">
        <v>0</v>
      </c>
      <c r="F71" s="146">
        <v>19.8</v>
      </c>
      <c r="G71" s="91">
        <v>81</v>
      </c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</row>
    <row r="72" spans="1:18" x14ac:dyDescent="0.3">
      <c r="A72" s="120"/>
      <c r="B72" s="121" t="s">
        <v>5</v>
      </c>
      <c r="C72" s="122">
        <f t="shared" ref="C72:G72" si="4">SUM(C65:C71)</f>
        <v>740</v>
      </c>
      <c r="D72" s="122">
        <f t="shared" si="4"/>
        <v>32.239999999999995</v>
      </c>
      <c r="E72" s="122">
        <f t="shared" si="4"/>
        <v>29.419999999999998</v>
      </c>
      <c r="F72" s="122">
        <f t="shared" si="4"/>
        <v>112.92</v>
      </c>
      <c r="G72" s="122">
        <f t="shared" si="4"/>
        <v>834.15000000000009</v>
      </c>
      <c r="H72" s="142">
        <v>0</v>
      </c>
      <c r="I72" s="142">
        <v>0</v>
      </c>
      <c r="J72" s="142">
        <v>0.02</v>
      </c>
      <c r="K72" s="142">
        <v>15</v>
      </c>
      <c r="L72" s="142"/>
      <c r="M72" s="142">
        <v>50</v>
      </c>
      <c r="N72" s="142">
        <v>4.3</v>
      </c>
      <c r="O72" s="142">
        <v>2.1</v>
      </c>
      <c r="P72" s="142">
        <v>0.09</v>
      </c>
      <c r="Q72" s="142"/>
      <c r="R72" s="142">
        <v>0</v>
      </c>
    </row>
    <row r="73" spans="1:18" x14ac:dyDescent="0.3">
      <c r="A73" s="123"/>
      <c r="B73" s="124"/>
      <c r="C73" s="125"/>
      <c r="D73" s="124"/>
      <c r="E73" s="124"/>
      <c r="F73" s="124"/>
      <c r="G73" s="124"/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</row>
    <row r="74" spans="1:18" x14ac:dyDescent="0.3">
      <c r="A74" s="198" t="s">
        <v>33</v>
      </c>
      <c r="B74" s="199"/>
      <c r="C74" s="126"/>
      <c r="D74" s="127"/>
      <c r="E74" s="127"/>
      <c r="F74" s="127"/>
      <c r="G74" s="127"/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</row>
    <row r="75" spans="1:18" x14ac:dyDescent="0.3">
      <c r="A75" s="160" t="s">
        <v>135</v>
      </c>
      <c r="B75" s="160" t="s">
        <v>136</v>
      </c>
      <c r="C75" s="152">
        <v>200</v>
      </c>
      <c r="D75" s="91">
        <v>2.52</v>
      </c>
      <c r="E75" s="91">
        <v>2.16</v>
      </c>
      <c r="F75" s="91">
        <v>18.12</v>
      </c>
      <c r="G75" s="91">
        <v>102</v>
      </c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</row>
    <row r="76" spans="1:18" x14ac:dyDescent="0.3">
      <c r="A76" s="163" t="s">
        <v>50</v>
      </c>
      <c r="B76" s="86" t="s">
        <v>51</v>
      </c>
      <c r="C76" s="105">
        <v>200</v>
      </c>
      <c r="D76" s="87">
        <v>20.100000000000001</v>
      </c>
      <c r="E76" s="87">
        <v>18.7</v>
      </c>
      <c r="F76" s="87">
        <v>17.2</v>
      </c>
      <c r="G76" s="91">
        <v>318</v>
      </c>
      <c r="H76" s="142">
        <v>0.09</v>
      </c>
      <c r="I76" s="142">
        <v>0.05</v>
      </c>
      <c r="J76" s="142">
        <v>6.88</v>
      </c>
      <c r="K76" s="142">
        <v>97.6</v>
      </c>
      <c r="L76" s="142"/>
      <c r="M76" s="142">
        <v>13.8</v>
      </c>
      <c r="N76" s="142">
        <v>54.6</v>
      </c>
      <c r="O76" s="142">
        <v>20.8</v>
      </c>
      <c r="P76" s="142">
        <v>0.86</v>
      </c>
      <c r="Q76" s="142"/>
      <c r="R76" s="142">
        <v>16.8</v>
      </c>
    </row>
    <row r="77" spans="1:18" x14ac:dyDescent="0.3">
      <c r="A77" s="163" t="s">
        <v>64</v>
      </c>
      <c r="B77" s="111" t="s">
        <v>65</v>
      </c>
      <c r="C77" s="112">
        <v>60</v>
      </c>
      <c r="D77" s="113">
        <v>1.2</v>
      </c>
      <c r="E77" s="113">
        <v>4.2</v>
      </c>
      <c r="F77" s="113">
        <v>6</v>
      </c>
      <c r="G77" s="113">
        <v>68</v>
      </c>
      <c r="H77" s="87">
        <v>0.13</v>
      </c>
      <c r="I77" s="87">
        <v>0.19</v>
      </c>
      <c r="J77" s="87">
        <v>9.5299999999999994</v>
      </c>
      <c r="K77" s="87">
        <v>27.3</v>
      </c>
      <c r="L77" s="87">
        <v>10.067961165048542</v>
      </c>
      <c r="M77" s="87">
        <v>26</v>
      </c>
      <c r="N77" s="87">
        <v>231</v>
      </c>
      <c r="O77" s="87">
        <v>45</v>
      </c>
      <c r="P77" s="87">
        <v>3.43</v>
      </c>
      <c r="Q77" s="104">
        <v>3.38</v>
      </c>
      <c r="R77" s="104">
        <v>45</v>
      </c>
    </row>
    <row r="78" spans="1:18" x14ac:dyDescent="0.3">
      <c r="A78" s="163" t="s">
        <v>77</v>
      </c>
      <c r="B78" s="86" t="s">
        <v>67</v>
      </c>
      <c r="C78" s="86">
        <v>200</v>
      </c>
      <c r="D78" s="88">
        <v>0.6</v>
      </c>
      <c r="E78" s="88">
        <v>0</v>
      </c>
      <c r="F78" s="88">
        <v>33</v>
      </c>
      <c r="G78" s="88">
        <f t="shared" ref="G78" si="5">F78*4+E78*9+D78*4</f>
        <v>134.4</v>
      </c>
      <c r="H78" s="88">
        <v>2.6600000000000002E-2</v>
      </c>
      <c r="I78" s="88">
        <v>1.3300000000000001E-2</v>
      </c>
      <c r="J78" s="88">
        <v>3.9102000000000001</v>
      </c>
      <c r="K78" s="88">
        <v>0</v>
      </c>
      <c r="L78" s="88">
        <v>7.9799999999999996E-2</v>
      </c>
      <c r="M78" s="88">
        <v>13.565999999999999</v>
      </c>
      <c r="N78" s="88">
        <v>23.94</v>
      </c>
      <c r="O78" s="88">
        <v>11.172000000000001</v>
      </c>
      <c r="P78" s="88">
        <v>0.39900000000000002</v>
      </c>
      <c r="Q78" s="104">
        <v>0.13600000000000001</v>
      </c>
      <c r="R78" s="104">
        <v>0</v>
      </c>
    </row>
    <row r="79" spans="1:18" x14ac:dyDescent="0.3">
      <c r="A79" s="165" t="s">
        <v>77</v>
      </c>
      <c r="B79" s="143" t="s">
        <v>113</v>
      </c>
      <c r="C79" s="86">
        <v>60</v>
      </c>
      <c r="D79" s="87">
        <v>4.5999999999999996</v>
      </c>
      <c r="E79" s="87">
        <v>0.5</v>
      </c>
      <c r="F79" s="87">
        <v>29.5</v>
      </c>
      <c r="G79" s="87">
        <v>140.6</v>
      </c>
      <c r="H79" s="91">
        <f>0.04*0.75</f>
        <v>0.03</v>
      </c>
      <c r="I79" s="91">
        <v>0.26</v>
      </c>
      <c r="J79" s="91">
        <v>0.54</v>
      </c>
      <c r="K79" s="91">
        <v>0.36</v>
      </c>
      <c r="L79" s="91">
        <v>0</v>
      </c>
      <c r="M79" s="91">
        <v>223.2</v>
      </c>
      <c r="N79" s="91">
        <v>165.6</v>
      </c>
      <c r="O79" s="91">
        <v>25.2</v>
      </c>
      <c r="P79" s="91">
        <v>0.18</v>
      </c>
      <c r="Q79" s="88">
        <v>0.8</v>
      </c>
      <c r="R79" s="88">
        <v>0</v>
      </c>
    </row>
    <row r="80" spans="1:18" x14ac:dyDescent="0.3">
      <c r="A80" s="165" t="s">
        <v>77</v>
      </c>
      <c r="B80" s="143" t="s">
        <v>39</v>
      </c>
      <c r="C80" s="86">
        <v>30</v>
      </c>
      <c r="D80" s="88">
        <v>2</v>
      </c>
      <c r="E80" s="88">
        <v>0.4</v>
      </c>
      <c r="F80" s="88">
        <v>10</v>
      </c>
      <c r="G80" s="91">
        <v>51.2</v>
      </c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</row>
    <row r="81" spans="1:18" x14ac:dyDescent="0.3">
      <c r="A81" s="163" t="s">
        <v>77</v>
      </c>
      <c r="B81" s="111" t="s">
        <v>88</v>
      </c>
      <c r="C81" s="112">
        <v>140</v>
      </c>
      <c r="D81" s="113">
        <v>1.1000000000000001</v>
      </c>
      <c r="E81" s="113">
        <v>0.3</v>
      </c>
      <c r="F81" s="113">
        <v>10.5</v>
      </c>
      <c r="G81" s="113">
        <v>49</v>
      </c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</row>
    <row r="82" spans="1:18" x14ac:dyDescent="0.3">
      <c r="A82" s="120"/>
      <c r="B82" s="121" t="s">
        <v>5</v>
      </c>
      <c r="C82" s="122">
        <f t="shared" ref="C82:G82" si="6">SUM(C75:C81)</f>
        <v>890</v>
      </c>
      <c r="D82" s="118">
        <f t="shared" si="6"/>
        <v>32.120000000000005</v>
      </c>
      <c r="E82" s="118">
        <f t="shared" si="6"/>
        <v>26.259999999999998</v>
      </c>
      <c r="F82" s="118">
        <f t="shared" si="6"/>
        <v>124.32</v>
      </c>
      <c r="G82" s="118">
        <f t="shared" si="6"/>
        <v>863.2</v>
      </c>
      <c r="H82" s="142"/>
      <c r="I82" s="142"/>
      <c r="J82" s="142"/>
      <c r="K82" s="142"/>
      <c r="L82" s="142"/>
      <c r="M82" s="142"/>
      <c r="N82" s="142"/>
      <c r="O82" s="142"/>
      <c r="P82" s="142"/>
      <c r="Q82" s="142"/>
      <c r="R82" s="142"/>
    </row>
    <row r="83" spans="1:18" x14ac:dyDescent="0.3">
      <c r="A83" s="123"/>
      <c r="B83" s="124"/>
      <c r="C83" s="125"/>
      <c r="D83" s="124"/>
      <c r="E83" s="124"/>
      <c r="F83" s="124"/>
      <c r="G83" s="124"/>
      <c r="H83" s="142"/>
      <c r="I83" s="142"/>
      <c r="J83" s="142"/>
      <c r="K83" s="142"/>
      <c r="L83" s="142"/>
      <c r="M83" s="142"/>
      <c r="N83" s="142"/>
      <c r="O83" s="142"/>
      <c r="P83" s="142"/>
      <c r="Q83" s="142"/>
      <c r="R83" s="142"/>
    </row>
    <row r="84" spans="1:18" x14ac:dyDescent="0.3">
      <c r="A84" s="198" t="s">
        <v>34</v>
      </c>
      <c r="B84" s="199"/>
      <c r="C84" s="126"/>
      <c r="D84" s="127"/>
      <c r="E84" s="127"/>
      <c r="F84" s="127"/>
      <c r="G84" s="127"/>
      <c r="H84" s="142"/>
      <c r="I84" s="142"/>
      <c r="J84" s="142"/>
      <c r="K84" s="142"/>
      <c r="L84" s="142"/>
      <c r="M84" s="142"/>
      <c r="N84" s="142"/>
      <c r="O84" s="142"/>
      <c r="P84" s="142"/>
      <c r="Q84" s="142"/>
      <c r="R84" s="142"/>
    </row>
    <row r="85" spans="1:18" x14ac:dyDescent="0.3">
      <c r="A85" s="161" t="s">
        <v>49</v>
      </c>
      <c r="B85" s="90" t="s">
        <v>96</v>
      </c>
      <c r="C85" s="86">
        <v>60</v>
      </c>
      <c r="D85" s="91">
        <v>0.5</v>
      </c>
      <c r="E85" s="91">
        <v>0.1</v>
      </c>
      <c r="F85" s="91">
        <v>1.5</v>
      </c>
      <c r="G85" s="91">
        <v>8.5</v>
      </c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</row>
    <row r="86" spans="1:18" x14ac:dyDescent="0.3">
      <c r="A86" s="162" t="s">
        <v>131</v>
      </c>
      <c r="B86" s="153" t="s">
        <v>132</v>
      </c>
      <c r="C86" s="158">
        <v>200</v>
      </c>
      <c r="D86" s="155">
        <v>1.7</v>
      </c>
      <c r="E86" s="155">
        <v>4.26</v>
      </c>
      <c r="F86" s="155">
        <v>9.68</v>
      </c>
      <c r="G86" s="91">
        <v>90.24</v>
      </c>
      <c r="H86" s="88">
        <v>2.3199999999999998E-2</v>
      </c>
      <c r="I86" s="88">
        <v>1.1599999999999999E-2</v>
      </c>
      <c r="J86" s="88">
        <v>3.4103999999999997</v>
      </c>
      <c r="K86" s="88">
        <v>0</v>
      </c>
      <c r="L86" s="88">
        <v>6.9599999999999995E-2</v>
      </c>
      <c r="M86" s="88">
        <v>11.831999999999999</v>
      </c>
      <c r="N86" s="88">
        <v>20.88</v>
      </c>
      <c r="O86" s="88">
        <v>9.7439999999999998</v>
      </c>
      <c r="P86" s="88">
        <v>0.34799999999999998</v>
      </c>
      <c r="Q86" s="88">
        <v>0.11899999999999999</v>
      </c>
      <c r="R86" s="88">
        <v>0</v>
      </c>
    </row>
    <row r="87" spans="1:18" x14ac:dyDescent="0.3">
      <c r="A87" s="162" t="s">
        <v>137</v>
      </c>
      <c r="B87" s="153" t="s">
        <v>138</v>
      </c>
      <c r="C87" s="153">
        <v>200</v>
      </c>
      <c r="D87" s="91">
        <v>16.8</v>
      </c>
      <c r="E87" s="91">
        <v>8.1999999999999993</v>
      </c>
      <c r="F87" s="91">
        <v>10.4</v>
      </c>
      <c r="G87" s="91">
        <v>182.9</v>
      </c>
      <c r="H87" s="142">
        <v>0.03</v>
      </c>
      <c r="I87" s="142">
        <v>0.04</v>
      </c>
      <c r="J87" s="142">
        <v>6.76</v>
      </c>
      <c r="K87" s="142">
        <v>134.6</v>
      </c>
      <c r="L87" s="142"/>
      <c r="M87" s="142">
        <v>33.6</v>
      </c>
      <c r="N87" s="142">
        <v>19.2</v>
      </c>
      <c r="O87" s="142">
        <v>42.6</v>
      </c>
      <c r="P87" s="142">
        <v>0.87</v>
      </c>
      <c r="Q87" s="142"/>
      <c r="R87" s="142">
        <v>17.2</v>
      </c>
    </row>
    <row r="88" spans="1:18" x14ac:dyDescent="0.3">
      <c r="A88" s="165" t="s">
        <v>129</v>
      </c>
      <c r="B88" s="143" t="s">
        <v>130</v>
      </c>
      <c r="C88" s="143">
        <v>200</v>
      </c>
      <c r="D88" s="146">
        <v>0.15</v>
      </c>
      <c r="E88" s="146">
        <v>0.14000000000000001</v>
      </c>
      <c r="F88" s="146">
        <v>9.93</v>
      </c>
      <c r="G88" s="87">
        <v>41.5</v>
      </c>
      <c r="H88" s="142">
        <v>7.0000000000000007E-2</v>
      </c>
      <c r="I88" s="142">
        <v>0.09</v>
      </c>
      <c r="J88" s="142">
        <v>34</v>
      </c>
      <c r="K88" s="142">
        <v>49.5</v>
      </c>
      <c r="L88" s="142"/>
      <c r="M88" s="142">
        <v>88</v>
      </c>
      <c r="N88" s="142">
        <v>148</v>
      </c>
      <c r="O88" s="142">
        <v>74</v>
      </c>
      <c r="P88" s="142">
        <v>1.86</v>
      </c>
      <c r="Q88" s="142"/>
      <c r="R88" s="142">
        <v>41</v>
      </c>
    </row>
    <row r="89" spans="1:18" x14ac:dyDescent="0.3">
      <c r="A89" s="165" t="s">
        <v>77</v>
      </c>
      <c r="B89" s="143" t="s">
        <v>113</v>
      </c>
      <c r="C89" s="86">
        <v>45</v>
      </c>
      <c r="D89" s="87">
        <v>3.4</v>
      </c>
      <c r="E89" s="87">
        <v>0.4</v>
      </c>
      <c r="F89" s="87">
        <v>22.1</v>
      </c>
      <c r="G89" s="87">
        <v>105.5</v>
      </c>
      <c r="H89" s="142">
        <v>0.01</v>
      </c>
      <c r="I89" s="142">
        <v>0.01</v>
      </c>
      <c r="J89" s="142">
        <v>1.6</v>
      </c>
      <c r="K89" s="142">
        <v>1.2</v>
      </c>
      <c r="L89" s="142"/>
      <c r="M89" s="142">
        <v>58</v>
      </c>
      <c r="N89" s="142">
        <v>3.8</v>
      </c>
      <c r="O89" s="142">
        <v>3.1</v>
      </c>
      <c r="P89" s="142">
        <v>0.79</v>
      </c>
      <c r="Q89" s="142"/>
      <c r="R89" s="142">
        <v>0.8</v>
      </c>
    </row>
    <row r="90" spans="1:18" ht="11.25" customHeight="1" x14ac:dyDescent="0.3">
      <c r="A90" s="163" t="s">
        <v>77</v>
      </c>
      <c r="B90" s="86" t="s">
        <v>60</v>
      </c>
      <c r="C90" s="86">
        <v>60</v>
      </c>
      <c r="D90" s="88">
        <v>4.8</v>
      </c>
      <c r="E90" s="91">
        <v>8.4</v>
      </c>
      <c r="F90" s="91">
        <v>33.6</v>
      </c>
      <c r="G90" s="88">
        <f>F90*4+E90*9+D90*4</f>
        <v>229.2</v>
      </c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</row>
    <row r="91" spans="1:18" x14ac:dyDescent="0.3">
      <c r="A91" s="165" t="s">
        <v>77</v>
      </c>
      <c r="B91" s="143" t="s">
        <v>39</v>
      </c>
      <c r="C91" s="86">
        <v>30</v>
      </c>
      <c r="D91" s="88">
        <v>2</v>
      </c>
      <c r="E91" s="88">
        <v>0.4</v>
      </c>
      <c r="F91" s="88">
        <v>10</v>
      </c>
      <c r="G91" s="91">
        <v>51.2</v>
      </c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</row>
    <row r="92" spans="1:18" x14ac:dyDescent="0.3">
      <c r="A92" s="120"/>
      <c r="B92" s="121" t="s">
        <v>5</v>
      </c>
      <c r="C92" s="122">
        <f>SUM(C85:C91)</f>
        <v>795</v>
      </c>
      <c r="D92" s="118">
        <f>SUM(D85:D91)</f>
        <v>29.349999999999998</v>
      </c>
      <c r="E92" s="118">
        <f>SUM(E85:E91)</f>
        <v>21.9</v>
      </c>
      <c r="F92" s="118">
        <f>SUM(F85:F91)</f>
        <v>97.210000000000008</v>
      </c>
      <c r="G92" s="118">
        <f>SUM(G85:G91)</f>
        <v>709.04</v>
      </c>
      <c r="H92" s="142"/>
      <c r="I92" s="142"/>
      <c r="J92" s="142"/>
      <c r="K92" s="142"/>
      <c r="L92" s="142"/>
      <c r="M92" s="142"/>
      <c r="N92" s="142"/>
      <c r="O92" s="142"/>
      <c r="P92" s="142"/>
      <c r="Q92" s="142"/>
      <c r="R92" s="142"/>
    </row>
    <row r="93" spans="1:18" x14ac:dyDescent="0.3">
      <c r="A93" s="123"/>
      <c r="B93" s="124"/>
      <c r="C93" s="125"/>
      <c r="D93" s="124"/>
      <c r="E93" s="124"/>
      <c r="F93" s="124"/>
      <c r="G93" s="124"/>
      <c r="H93" s="142"/>
      <c r="I93" s="142"/>
      <c r="J93" s="142"/>
      <c r="K93" s="142"/>
      <c r="L93" s="142"/>
      <c r="M93" s="142"/>
      <c r="N93" s="142"/>
      <c r="O93" s="142"/>
      <c r="P93" s="142"/>
      <c r="Q93" s="142"/>
      <c r="R93" s="142"/>
    </row>
    <row r="94" spans="1:18" x14ac:dyDescent="0.3">
      <c r="A94" s="198" t="s">
        <v>35</v>
      </c>
      <c r="B94" s="199"/>
      <c r="C94" s="126"/>
      <c r="D94" s="127"/>
      <c r="E94" s="127"/>
      <c r="F94" s="127"/>
      <c r="G94" s="127"/>
      <c r="H94" s="142"/>
      <c r="I94" s="142"/>
      <c r="J94" s="142"/>
      <c r="K94" s="142"/>
      <c r="L94" s="142"/>
      <c r="M94" s="142"/>
      <c r="N94" s="142"/>
      <c r="O94" s="142"/>
      <c r="P94" s="142"/>
      <c r="Q94" s="142"/>
      <c r="R94" s="142"/>
    </row>
    <row r="95" spans="1:18" x14ac:dyDescent="0.3">
      <c r="A95" s="161" t="s">
        <v>77</v>
      </c>
      <c r="B95" s="90" t="s">
        <v>169</v>
      </c>
      <c r="C95" s="90">
        <v>60</v>
      </c>
      <c r="D95" s="88">
        <v>0.91</v>
      </c>
      <c r="E95" s="88">
        <v>2.8</v>
      </c>
      <c r="F95" s="88">
        <v>4.43</v>
      </c>
      <c r="G95" s="88">
        <v>46.8</v>
      </c>
      <c r="H95" s="88">
        <v>0.01</v>
      </c>
      <c r="I95" s="88">
        <v>0.02</v>
      </c>
      <c r="J95" s="88">
        <v>7.42</v>
      </c>
      <c r="K95" s="88">
        <v>10.1</v>
      </c>
      <c r="L95" s="88">
        <v>6.9599999999999995E-2</v>
      </c>
      <c r="M95" s="88">
        <v>18</v>
      </c>
      <c r="N95" s="88">
        <v>18</v>
      </c>
      <c r="O95" s="88">
        <v>10</v>
      </c>
      <c r="P95" s="88">
        <v>0.46</v>
      </c>
      <c r="Q95" s="88">
        <v>0.11</v>
      </c>
      <c r="R95" s="88">
        <v>8.6</v>
      </c>
    </row>
    <row r="96" spans="1:18" x14ac:dyDescent="0.3">
      <c r="A96" s="162" t="s">
        <v>139</v>
      </c>
      <c r="B96" s="153" t="s">
        <v>140</v>
      </c>
      <c r="C96" s="158">
        <v>200</v>
      </c>
      <c r="D96" s="134">
        <v>1.94</v>
      </c>
      <c r="E96" s="134">
        <v>5.12</v>
      </c>
      <c r="F96" s="134">
        <v>11.2</v>
      </c>
      <c r="G96" s="134">
        <v>98.46</v>
      </c>
      <c r="H96" s="142">
        <v>7.0000000000000007E-2</v>
      </c>
      <c r="I96" s="142">
        <v>0.06</v>
      </c>
      <c r="J96" s="142">
        <v>8.42</v>
      </c>
      <c r="K96" s="142">
        <v>104.2</v>
      </c>
      <c r="L96" s="141"/>
      <c r="M96" s="142">
        <v>27.6</v>
      </c>
      <c r="N96" s="142">
        <v>50.4</v>
      </c>
      <c r="O96" s="142">
        <v>20.2</v>
      </c>
      <c r="P96" s="142">
        <v>0.76</v>
      </c>
      <c r="Q96" s="142"/>
      <c r="R96" s="142">
        <v>17</v>
      </c>
    </row>
    <row r="97" spans="1:18" x14ac:dyDescent="0.3">
      <c r="A97" s="163" t="s">
        <v>62</v>
      </c>
      <c r="B97" s="86" t="s">
        <v>99</v>
      </c>
      <c r="C97" s="86">
        <v>90</v>
      </c>
      <c r="D97" s="87">
        <v>16.440000000000001</v>
      </c>
      <c r="E97" s="87">
        <v>15.72</v>
      </c>
      <c r="F97" s="87">
        <v>14.88</v>
      </c>
      <c r="G97" s="87">
        <v>265.56</v>
      </c>
      <c r="H97" s="87">
        <v>8.4112149532710276E-2</v>
      </c>
      <c r="I97" s="87">
        <v>8.4112149532710276E-2</v>
      </c>
      <c r="J97" s="87">
        <v>0.12616822429906543</v>
      </c>
      <c r="K97" s="87">
        <v>0.1</v>
      </c>
      <c r="L97" s="87">
        <v>0.42056074766355139</v>
      </c>
      <c r="M97" s="87">
        <v>20.579439252336446</v>
      </c>
      <c r="N97" s="87">
        <v>87.588785046728972</v>
      </c>
      <c r="O97" s="87">
        <v>16.355140186915886</v>
      </c>
      <c r="P97" s="87">
        <v>1.1869158878504673</v>
      </c>
      <c r="Q97" s="87">
        <v>2.3199999999999998</v>
      </c>
      <c r="R97" s="87">
        <v>0</v>
      </c>
    </row>
    <row r="98" spans="1:18" x14ac:dyDescent="0.3">
      <c r="A98" s="167" t="s">
        <v>82</v>
      </c>
      <c r="B98" s="143" t="s">
        <v>141</v>
      </c>
      <c r="C98" s="157">
        <v>150</v>
      </c>
      <c r="D98" s="91">
        <v>8.3000000000000007</v>
      </c>
      <c r="E98" s="91">
        <v>6.3</v>
      </c>
      <c r="F98" s="91">
        <v>36</v>
      </c>
      <c r="G98" s="146">
        <v>233.7</v>
      </c>
      <c r="H98" s="147">
        <v>0.21</v>
      </c>
      <c r="I98" s="147">
        <v>0.12</v>
      </c>
      <c r="J98" s="147">
        <v>19.2</v>
      </c>
      <c r="K98" s="147">
        <v>0.09</v>
      </c>
      <c r="L98" s="147"/>
      <c r="M98" s="147">
        <v>15</v>
      </c>
      <c r="N98" s="147">
        <v>181</v>
      </c>
      <c r="O98" s="147">
        <v>120</v>
      </c>
      <c r="P98" s="147">
        <v>4.04</v>
      </c>
      <c r="Q98" s="147"/>
      <c r="R98" s="147">
        <v>22</v>
      </c>
    </row>
    <row r="99" spans="1:18" x14ac:dyDescent="0.3">
      <c r="A99" s="165" t="s">
        <v>117</v>
      </c>
      <c r="B99" s="143" t="s">
        <v>118</v>
      </c>
      <c r="C99" s="145">
        <v>200</v>
      </c>
      <c r="D99" s="146">
        <v>0.5</v>
      </c>
      <c r="E99" s="146">
        <v>0</v>
      </c>
      <c r="F99" s="146">
        <v>19.8</v>
      </c>
      <c r="G99" s="91">
        <v>81</v>
      </c>
      <c r="H99" s="142">
        <v>0</v>
      </c>
      <c r="I99" s="142">
        <v>0</v>
      </c>
      <c r="J99" s="142">
        <v>0.02</v>
      </c>
      <c r="K99" s="142">
        <v>15</v>
      </c>
      <c r="L99" s="142"/>
      <c r="M99" s="142">
        <v>50</v>
      </c>
      <c r="N99" s="142">
        <v>4.3</v>
      </c>
      <c r="O99" s="142">
        <v>2.1</v>
      </c>
      <c r="P99" s="142">
        <v>0.09</v>
      </c>
      <c r="Q99" s="142"/>
      <c r="R99" s="142">
        <v>0</v>
      </c>
    </row>
    <row r="100" spans="1:18" x14ac:dyDescent="0.3">
      <c r="A100" s="143" t="s">
        <v>77</v>
      </c>
      <c r="B100" s="143" t="s">
        <v>113</v>
      </c>
      <c r="C100" s="86">
        <v>60</v>
      </c>
      <c r="D100" s="87">
        <v>4.5999999999999996</v>
      </c>
      <c r="E100" s="87">
        <v>0.5</v>
      </c>
      <c r="F100" s="87">
        <v>29.5</v>
      </c>
      <c r="G100" s="87">
        <v>140.6</v>
      </c>
      <c r="H100" s="142"/>
      <c r="I100" s="142"/>
      <c r="J100" s="142"/>
      <c r="K100" s="142"/>
      <c r="L100" s="142"/>
      <c r="M100" s="142"/>
      <c r="N100" s="142"/>
      <c r="O100" s="142"/>
      <c r="P100" s="142"/>
      <c r="Q100" s="142"/>
      <c r="R100" s="142"/>
    </row>
    <row r="101" spans="1:18" x14ac:dyDescent="0.3">
      <c r="A101" s="143" t="s">
        <v>77</v>
      </c>
      <c r="B101" s="143" t="s">
        <v>39</v>
      </c>
      <c r="C101" s="86">
        <v>25</v>
      </c>
      <c r="D101" s="88">
        <v>1.7</v>
      </c>
      <c r="E101" s="88">
        <v>0.3</v>
      </c>
      <c r="F101" s="88">
        <v>8.4</v>
      </c>
      <c r="G101" s="91">
        <v>42.7</v>
      </c>
      <c r="H101" s="88">
        <v>0.2</v>
      </c>
      <c r="I101" s="88">
        <v>0.4</v>
      </c>
      <c r="J101" s="88">
        <v>8</v>
      </c>
      <c r="K101" s="88">
        <v>1E-3</v>
      </c>
      <c r="L101" s="88">
        <v>11</v>
      </c>
      <c r="M101" s="88">
        <v>32</v>
      </c>
      <c r="N101" s="88">
        <v>29</v>
      </c>
      <c r="O101" s="88">
        <v>21</v>
      </c>
      <c r="P101" s="88">
        <v>6.4</v>
      </c>
      <c r="Q101" s="88">
        <v>0.78</v>
      </c>
      <c r="R101" s="88">
        <v>0.01</v>
      </c>
    </row>
    <row r="102" spans="1:18" x14ac:dyDescent="0.3">
      <c r="A102" s="143"/>
      <c r="B102" s="143"/>
      <c r="C102" s="86"/>
      <c r="D102" s="88"/>
      <c r="E102" s="88"/>
      <c r="F102" s="88"/>
      <c r="G102" s="91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</row>
    <row r="103" spans="1:18" x14ac:dyDescent="0.3">
      <c r="A103" s="120"/>
      <c r="B103" s="135" t="s">
        <v>5</v>
      </c>
      <c r="C103" s="122">
        <f t="shared" ref="C103" si="7">SUM(C96:C101)</f>
        <v>725</v>
      </c>
      <c r="D103" s="122"/>
      <c r="E103" s="122"/>
      <c r="F103" s="122"/>
      <c r="G103" s="118">
        <f>SUM(G95:G102)</f>
        <v>908.82</v>
      </c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</row>
    <row r="104" spans="1:18" x14ac:dyDescent="0.3">
      <c r="A104" s="123"/>
      <c r="B104" s="124"/>
      <c r="C104" s="125"/>
      <c r="D104" s="124"/>
      <c r="E104" s="124"/>
      <c r="F104" s="124"/>
      <c r="G104" s="124"/>
      <c r="H104" s="142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</row>
    <row r="105" spans="1:18" x14ac:dyDescent="0.3">
      <c r="A105" s="198" t="s">
        <v>142</v>
      </c>
      <c r="B105" s="199"/>
      <c r="C105" s="136"/>
      <c r="D105" s="137"/>
      <c r="E105" s="137"/>
      <c r="F105" s="137"/>
      <c r="G105" s="137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</row>
    <row r="106" spans="1:18" x14ac:dyDescent="0.3">
      <c r="A106" s="161" t="s">
        <v>56</v>
      </c>
      <c r="B106" s="90" t="s">
        <v>163</v>
      </c>
      <c r="C106" s="86">
        <v>60</v>
      </c>
      <c r="D106" s="91">
        <v>0.7</v>
      </c>
      <c r="E106" s="91">
        <v>0.1</v>
      </c>
      <c r="F106" s="91">
        <v>2.2999999999999998</v>
      </c>
      <c r="G106" s="91">
        <v>12.8</v>
      </c>
      <c r="H106" s="88">
        <v>6.3840000000000008E-2</v>
      </c>
      <c r="I106" s="88">
        <v>3.1920000000000004E-2</v>
      </c>
      <c r="J106" s="88">
        <v>16.757999999999999</v>
      </c>
      <c r="K106" s="88">
        <v>0</v>
      </c>
      <c r="L106" s="88">
        <v>0.66500000000000004</v>
      </c>
      <c r="M106" s="88">
        <v>13.406400000000001</v>
      </c>
      <c r="N106" s="88">
        <v>24.897600000000001</v>
      </c>
      <c r="O106" s="88">
        <v>19.152000000000001</v>
      </c>
      <c r="P106" s="88">
        <v>0.86184000000000005</v>
      </c>
      <c r="Q106" s="104">
        <v>0.13600000000000001</v>
      </c>
      <c r="R106" s="104">
        <v>0</v>
      </c>
    </row>
    <row r="107" spans="1:18" x14ac:dyDescent="0.3">
      <c r="A107" s="165" t="s">
        <v>115</v>
      </c>
      <c r="B107" s="143" t="s">
        <v>116</v>
      </c>
      <c r="C107" s="145">
        <v>200</v>
      </c>
      <c r="D107" s="146">
        <v>1.92</v>
      </c>
      <c r="E107" s="146">
        <v>5.04</v>
      </c>
      <c r="F107" s="146">
        <v>10.3</v>
      </c>
      <c r="G107" s="91">
        <f t="shared" ref="G107" si="8">D107*4+E107*9+F107*4</f>
        <v>94.240000000000009</v>
      </c>
      <c r="H107" s="142">
        <v>0.04</v>
      </c>
      <c r="I107" s="142">
        <v>0.04</v>
      </c>
      <c r="J107" s="142">
        <v>103.2</v>
      </c>
      <c r="K107" s="142">
        <v>6.42</v>
      </c>
      <c r="L107" s="142"/>
      <c r="M107" s="142">
        <v>25.6</v>
      </c>
      <c r="N107" s="142">
        <v>40.4</v>
      </c>
      <c r="O107" s="142">
        <v>15.4</v>
      </c>
      <c r="P107" s="142">
        <v>0.5</v>
      </c>
      <c r="Q107" s="142"/>
      <c r="R107" s="142">
        <v>15.4</v>
      </c>
    </row>
    <row r="108" spans="1:18" ht="15" customHeight="1" x14ac:dyDescent="0.3">
      <c r="A108" s="163" t="s">
        <v>57</v>
      </c>
      <c r="B108" s="86" t="s">
        <v>73</v>
      </c>
      <c r="C108" s="105">
        <v>100</v>
      </c>
      <c r="D108" s="87">
        <v>18.899999999999999</v>
      </c>
      <c r="E108" s="87">
        <v>22</v>
      </c>
      <c r="F108" s="87">
        <v>5.5</v>
      </c>
      <c r="G108" s="88">
        <v>295.8</v>
      </c>
      <c r="H108" s="87">
        <v>0.11</v>
      </c>
      <c r="I108" s="87">
        <v>0.15</v>
      </c>
      <c r="J108" s="87">
        <v>0.34</v>
      </c>
      <c r="K108" s="87">
        <v>70.400000000000006</v>
      </c>
      <c r="L108" s="87">
        <v>0</v>
      </c>
      <c r="M108" s="87">
        <v>138</v>
      </c>
      <c r="N108" s="87">
        <v>282</v>
      </c>
      <c r="O108" s="87">
        <v>57</v>
      </c>
      <c r="P108" s="87">
        <v>0.98</v>
      </c>
      <c r="Q108" s="88">
        <f>0.48+0.2</f>
        <v>0.67999999999999994</v>
      </c>
      <c r="R108" s="88">
        <v>176</v>
      </c>
    </row>
    <row r="109" spans="1:18" x14ac:dyDescent="0.3">
      <c r="A109" s="163" t="s">
        <v>58</v>
      </c>
      <c r="B109" s="86" t="s">
        <v>20</v>
      </c>
      <c r="C109" s="86">
        <v>150</v>
      </c>
      <c r="D109" s="88">
        <v>3.2</v>
      </c>
      <c r="E109" s="88">
        <v>5.2</v>
      </c>
      <c r="F109" s="88">
        <v>19.8</v>
      </c>
      <c r="G109" s="88">
        <v>139.4</v>
      </c>
      <c r="H109" s="88">
        <v>0.12</v>
      </c>
      <c r="I109" s="88">
        <v>0.11</v>
      </c>
      <c r="J109" s="88">
        <v>10.199999999999999</v>
      </c>
      <c r="K109" s="88">
        <v>23.8</v>
      </c>
      <c r="L109" s="88">
        <v>6.9599999999999995E-2</v>
      </c>
      <c r="M109" s="88">
        <v>11.831999999999999</v>
      </c>
      <c r="N109" s="88">
        <v>20.88</v>
      </c>
      <c r="O109" s="88">
        <v>9.7439999999999998</v>
      </c>
      <c r="P109" s="88">
        <v>0.34799999999999998</v>
      </c>
      <c r="Q109" s="88">
        <v>0.11899999999999999</v>
      </c>
      <c r="R109" s="88">
        <v>28</v>
      </c>
    </row>
    <row r="110" spans="1:18" x14ac:dyDescent="0.3">
      <c r="A110" s="165" t="s">
        <v>143</v>
      </c>
      <c r="B110" s="143" t="s">
        <v>144</v>
      </c>
      <c r="C110" s="145">
        <v>200</v>
      </c>
      <c r="D110" s="87">
        <v>0.2</v>
      </c>
      <c r="E110" s="87">
        <v>0</v>
      </c>
      <c r="F110" s="87">
        <v>13</v>
      </c>
      <c r="G110" s="87">
        <v>52.9</v>
      </c>
      <c r="H110" s="142">
        <v>0.01</v>
      </c>
      <c r="I110" s="142">
        <v>0.01</v>
      </c>
      <c r="J110" s="142">
        <v>1.44</v>
      </c>
      <c r="K110" s="142">
        <v>2.4500000000000002</v>
      </c>
      <c r="L110" s="142"/>
      <c r="M110" s="142">
        <v>10</v>
      </c>
      <c r="N110" s="142">
        <v>10</v>
      </c>
      <c r="O110" s="142">
        <v>5.4</v>
      </c>
      <c r="P110" s="142">
        <v>0.12</v>
      </c>
      <c r="Q110" s="142"/>
      <c r="R110" s="142">
        <v>0.5</v>
      </c>
    </row>
    <row r="111" spans="1:18" x14ac:dyDescent="0.3">
      <c r="A111" s="165" t="s">
        <v>77</v>
      </c>
      <c r="B111" s="143" t="s">
        <v>113</v>
      </c>
      <c r="C111" s="86">
        <v>45</v>
      </c>
      <c r="D111" s="87">
        <v>3.4</v>
      </c>
      <c r="E111" s="87">
        <v>0.4</v>
      </c>
      <c r="F111" s="87">
        <v>22.1</v>
      </c>
      <c r="G111" s="87">
        <v>105.5</v>
      </c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</row>
    <row r="112" spans="1:18" x14ac:dyDescent="0.3">
      <c r="A112" s="165" t="s">
        <v>77</v>
      </c>
      <c r="B112" s="143" t="s">
        <v>39</v>
      </c>
      <c r="C112" s="86">
        <v>25</v>
      </c>
      <c r="D112" s="88">
        <v>1.7</v>
      </c>
      <c r="E112" s="88">
        <v>0.3</v>
      </c>
      <c r="F112" s="88">
        <v>8.4</v>
      </c>
      <c r="G112" s="91">
        <v>42.7</v>
      </c>
      <c r="H112" s="88">
        <v>0.2</v>
      </c>
      <c r="I112" s="88">
        <v>0.4</v>
      </c>
      <c r="J112" s="88">
        <v>8</v>
      </c>
      <c r="K112" s="88">
        <v>1E-3</v>
      </c>
      <c r="L112" s="88">
        <v>11</v>
      </c>
      <c r="M112" s="88">
        <v>32</v>
      </c>
      <c r="N112" s="88">
        <v>29</v>
      </c>
      <c r="O112" s="88">
        <v>21</v>
      </c>
      <c r="P112" s="88">
        <v>6.4</v>
      </c>
      <c r="Q112" s="88">
        <v>0.78</v>
      </c>
      <c r="R112" s="88">
        <v>0.01</v>
      </c>
    </row>
    <row r="113" spans="1:18" x14ac:dyDescent="0.3">
      <c r="A113" s="168" t="s">
        <v>77</v>
      </c>
      <c r="B113" s="143" t="s">
        <v>145</v>
      </c>
      <c r="C113" s="145">
        <v>35</v>
      </c>
      <c r="D113" s="87">
        <f>6.8*0.32</f>
        <v>2.1760000000000002</v>
      </c>
      <c r="E113" s="87">
        <f>32.4*0.35</f>
        <v>11.339999999999998</v>
      </c>
      <c r="F113" s="87">
        <f>65.6*0.35</f>
        <v>22.959999999999997</v>
      </c>
      <c r="G113" s="87">
        <f t="shared" ref="G113" si="9">D113*4+E113*9+F113*4</f>
        <v>202.60399999999998</v>
      </c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</row>
    <row r="114" spans="1:18" x14ac:dyDescent="0.3">
      <c r="A114" s="123"/>
      <c r="B114" s="135" t="s">
        <v>5</v>
      </c>
      <c r="C114" s="122">
        <f t="shared" ref="C114:G114" si="10">SUM(C107:C113)</f>
        <v>755</v>
      </c>
      <c r="D114" s="118">
        <f t="shared" si="10"/>
        <v>31.495999999999995</v>
      </c>
      <c r="E114" s="118">
        <f t="shared" si="10"/>
        <v>44.279999999999994</v>
      </c>
      <c r="F114" s="118">
        <f t="shared" si="10"/>
        <v>102.06</v>
      </c>
      <c r="G114" s="118">
        <f t="shared" si="10"/>
        <v>933.14400000000001</v>
      </c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</row>
    <row r="115" spans="1:18" x14ac:dyDescent="0.3">
      <c r="A115" s="123"/>
      <c r="B115" s="124"/>
      <c r="C115" s="125"/>
      <c r="D115" s="124"/>
      <c r="E115" s="124"/>
      <c r="F115" s="124"/>
      <c r="G115" s="124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</row>
  </sheetData>
  <mergeCells count="17">
    <mergeCell ref="A53:B53"/>
    <mergeCell ref="A10:A11"/>
    <mergeCell ref="B10:B11"/>
    <mergeCell ref="C10:C11"/>
    <mergeCell ref="D10:F10"/>
    <mergeCell ref="M10:R10"/>
    <mergeCell ref="A12:B12"/>
    <mergeCell ref="A21:B21"/>
    <mergeCell ref="A31:B31"/>
    <mergeCell ref="A42:B42"/>
    <mergeCell ref="G10:G11"/>
    <mergeCell ref="H10:L10"/>
    <mergeCell ref="A63:B63"/>
    <mergeCell ref="A74:B74"/>
    <mergeCell ref="A84:B84"/>
    <mergeCell ref="A94:B94"/>
    <mergeCell ref="A105:B10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1-4 ОСЕНЬ</vt:lpstr>
      <vt:lpstr>Меню 5-11</vt:lpstr>
      <vt:lpstr>обед 1-4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2025-08-29T06:04:08Z</dcterms:modified>
</cp:coreProperties>
</file>