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101" i="4"/>
  <c r="H59"/>
  <c r="H92"/>
  <c r="H30"/>
  <c r="H98"/>
  <c r="H96"/>
  <c r="H56"/>
  <c r="J87"/>
  <c r="I87"/>
  <c r="H87"/>
  <c r="H90"/>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<sst xmlns="http://schemas.openxmlformats.org/spreadsheetml/2006/main" count="427" uniqueCount="276">
  <si>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</si>
  <si>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</si>
  <si>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</si>
  <si>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</si>
  <si>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</si>
  <si>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</si>
  <si>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</si>
  <si>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</si>
  <si>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</si>
  <si>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</si>
  <si>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</si>
  <si>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</si>
  <si>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</si>
  <si>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</si>
  <si>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</si>
  <si>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</si>
  <si>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</si>
  <si>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</si>
  <si>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</si>
  <si>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</si>
  <si>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</si>
  <si>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</si>
  <si>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</si>
  <si>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</si>
  <si>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</si>
  <si>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</si>
  <si>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</si>
  <si>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</si>
  <si>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</si>
  <si>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</si>
  <si>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</si>
  <si>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</si>
  <si>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</si>
  <si>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</si>
  <si>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</si>
  <si>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</si>
  <si>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</si>
  <si>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</si>
  <si>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</si>
  <si>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</si>
  <si>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</si>
  <si>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</si>
  <si>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</si>
  <si>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</si>
  <si>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</si>
  <si>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</si>
  <si>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</si>
  <si>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</si>
  <si>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</si>
  <si>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</si>
  <si>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</si>
  <si>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</si>
  <si>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</si>
  <si>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</si>
  <si>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</si>
  <si>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</si>
  <si>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</si>
  <si>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</si>
  <si>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</si>
  <si>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</si>
  <si>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</si>
  <si>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</si>
  <si>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</si>
  <si>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</si>
  <si>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</si>
  <si>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</si>
  <si>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</si>
  <si>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</si>
  <si>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</si>
  <si>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</si>
  <si>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</si>
  <si>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</si>
  <si>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</si>
  <si>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</si>
  <si>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</si>
  <si>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</si>
  <si>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</si>
  <si>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</si>
  <si>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</si>
  <si>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</si>
  <si>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</si>
  <si>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</si>
  <si>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</si>
  <si>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</si>
  <si>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</si>
  <si>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</si>
  <si>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</si>
  <si>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</si>
  <si>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</si>
  <si>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</si>
  <si>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</si>
  <si>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</si>
  <si>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</si>
  <si>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</si>
  <si>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</si>
  <si>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</si>
  <si>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</si>
  <si>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</si>
  <si>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</si>
  <si>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</si>
  <si>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</si>
  <si>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</si>
  <si>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</si>
  <si>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</si>
  <si>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</si>
  <si>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</si>
  <si>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</si>
  <si>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</si>
  <si>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</si>
  <si>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</si>
  <si>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</si>
  <si>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</si>
  <si>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</si>
  <si>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</si>
  <si>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</si>
  <si>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</si>
  <si>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</si>
  <si>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</si>
  <si>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</si>
  <si>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</si>
  <si>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</si>
  <si>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</si>
  <si>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</si>
  <si>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</si>
  <si>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</si>
  <si>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</si>
  <si>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</si>
  <si>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</si>
  <si>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</si>
  <si>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</si>
  <si>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</si>
  <si>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</si>
  <si>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</si>
  <si>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</si>
  <si>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</si>
  <si>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</si>
  <si>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</si>
  <si>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</si>
  <si>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</si>
  <si>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</si>
  <si>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</si>
  <si>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</si>
  <si>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</si>
  <si>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</si>
  <si>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</si>
  <si>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</si>
  <si>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</si>
  <si>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</si>
  <si>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</si>
  <si>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</si>
  <si>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</si>
  <si>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</si>
  <si>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</si>
  <si>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</si>
  <si>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</si>
  <si>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</si>
  <si>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</si>
  <si>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</si>
  <si>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</si>
  <si>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</si>
  <si>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</si>
  <si>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</si>
  <si>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</si>
  <si>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</si>
  <si>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</si>
  <si>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</si>
  <si>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</si>
  <si>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</si>
  <si>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</si>
  <si>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</si>
  <si>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</si>
  <si>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</si>
  <si>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</si>
  <si>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</si>
  <si>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</si>
  <si>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</si>
  <si>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</si>
  <si>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</si>
  <si>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</si>
  <si>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</si>
  <si>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</si>
  <si>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</si>
  <si>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</si>
  <si>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</si>
  <si>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</si>
  <si>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</si>
  <si>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</si>
  <si>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</si>
  <si>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</si>
  <si>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</si>
  <si>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</si>
  <si>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</si>
  <si>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</si>
  <si>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</si>
  <si>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</si>
  <si>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</si>
  <si>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</si>
  <si>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</si>
  <si>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</si>
  <si>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</si>
  <si>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</si>
  <si>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</si>
  <si>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</si>
  <si>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</si>
  <si>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</si>
  <si>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</si>
  <si>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</si>
  <si>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</si>
  <si>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</si>
  <si>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</si>
  <si>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</si>
  <si>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</si>
  <si>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</si>
  <si>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</si>
  <si>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</si>
  <si>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</si>
  <si>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</si>
  <si>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</si>
  <si>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</si>
  <si>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</si>
  <si>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</si>
  <si>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</si>
  <si>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</si>
  <si>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</si>
  <si>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</si>
  <si>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</si>
  <si>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</si>
  <si>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</si>
  <si>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</si>
  <si>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</si>
  <si>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</si>
  <si>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</si>
  <si>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</si>
  <si>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</si>
  <si>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</si>
  <si>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</si>
  <si>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</si>
  <si>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</si>
  <si>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</si>
  <si>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</si>
  <si>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</si>
  <si>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</si>
  <si>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</si>
  <si>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</si>
  <si>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</si>
  <si>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</si>
  <si>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</si>
  <si>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</si>
  <si>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</si>
  <si>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</si>
  <si>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</si>
  <si>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</si>
  <si>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</si>
  <si>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</si>
  <si>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</si>
  <si>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</si>
  <si>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</si>
  <si>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</si>
  <si>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</si>
  <si>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</si>
  <si>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</si>
  <si>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</si>
  <si>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</si>
  <si>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</si>
  <si>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</si>
  <si>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</si>
  <si>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</si>
  <si>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</si>
  <si>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</si>
  <si>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</si>
  <si>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</si>
  <si>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</si>
  <si>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«27» апреля 2023 г.</t>
  </si>
  <si>
    <r>
      <t xml:space="preserve">                                   от «27» апреля 2023 г.</t>
    </r>
    <r>
      <rPr>
        <vertAlign val="superscript"/>
        <sz val="12"/>
        <rFont val="Times New Roman"/>
        <family val="1"/>
        <charset val="204"/>
      </rPr>
      <t>1</t>
    </r>
  </si>
  <si>
    <t>27042023</t>
  </si>
  <si>
    <t>«27» апреля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</si>
</sst>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view="pageBreakPreview" topLeftCell="A82" zoomScaleSheetLayoutView="100" workbookViewId="0">
      <selection activeCell="H107" sqref="H10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16312417.330000002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13399805.330000002</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14128889.31+22578.4+1000+27502.64+8980+6000+14135+91659.98-951240+300</f>
        <v>13349805.330000002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50000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16357460.74</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13956457.220000001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909322+2225671.1+88486+181200-9351.19-201240-131651.74</f>
        <v>3062436.17</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217000</v>
      </c>
      <c r="I70" s="179">
        <f>I71</f>
        <v>217000</v>
      </c>
      <c r="J70" s="179">
        <f>J71</f>
        <v>217000</v>
      </c>
      <c r="K70" s="138" t="s">
        <v>5</v>
      </c>
    </row>
    <row r="71" spans="1:16" s="4" customFormat="1" ht="33.75" customHeight="1">
      <c r="A71" s="15"/>
      <c r="B71" s="223" t="s">
        <v>9</v>
      </c>
      <c r="C71" s="223"/>
      <c r="D71" s="223"/>
      <c r="E71" s="223"/>
      <c r="F71" s="83">
        <v>2310</v>
      </c>
      <c r="G71" s="96">
        <v>851</v>
      </c>
      <c r="H71" s="184">
        <v>217000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1000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1000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H85+H86+H87+H102+H105+H109+H101</f>
        <v>2183003.5199999996</v>
      </c>
      <c r="I84" s="188">
        <f t="shared" ref="I84:J84" si="3">I85+I86+I87+I102+I105+I109+I101</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H88+H89+H90+H91+H92+H93+H94+H95+H96+H97+H98+H99+H100</f>
        <v>1667299.2799999998</v>
      </c>
      <c r="I87" s="189">
        <f>I88+I89+I90+I91+I92+I93+I94+I95+I96+I97+I98+I99+I100</f>
        <v>1512262</v>
      </c>
      <c r="J87" s="189">
        <f>J88+J89+J90+J91+J92+J93+J94+J95+J96+J97+J98+J99+J100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5000+22578.4+6000</f>
        <v>33578.400000000001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271</v>
      </c>
      <c r="C92" s="223"/>
      <c r="D92" s="223"/>
      <c r="E92" s="223"/>
      <c r="F92" s="83"/>
      <c r="G92" s="99">
        <v>226</v>
      </c>
      <c r="H92" s="167">
        <f>14135+300</f>
        <v>14435</v>
      </c>
      <c r="I92" s="222">
        <v>0</v>
      </c>
      <c r="J92" s="164">
        <v>0</v>
      </c>
      <c r="K92" s="134"/>
    </row>
    <row r="93" spans="1:11" s="6" customFormat="1">
      <c r="A93" s="13"/>
      <c r="B93" s="223" t="s">
        <v>254</v>
      </c>
      <c r="C93" s="223"/>
      <c r="D93" s="223"/>
      <c r="E93" s="223"/>
      <c r="F93" s="83"/>
      <c r="G93" s="99">
        <v>227</v>
      </c>
      <c r="H93" s="167">
        <v>1500</v>
      </c>
      <c r="I93" s="222">
        <v>1500</v>
      </c>
      <c r="J93" s="164">
        <v>1500</v>
      </c>
      <c r="K93" s="134"/>
    </row>
    <row r="94" spans="1:11" s="6" customFormat="1">
      <c r="A94" s="13"/>
      <c r="B94" s="223" t="s">
        <v>255</v>
      </c>
      <c r="C94" s="223"/>
      <c r="D94" s="223"/>
      <c r="E94" s="223"/>
      <c r="F94" s="83"/>
      <c r="G94" s="99">
        <v>342</v>
      </c>
      <c r="H94" s="167">
        <f>171938+180600+961058.88</f>
        <v>1313596.8799999999</v>
      </c>
      <c r="I94" s="222">
        <f>180600+923120+167648</f>
        <v>1271368</v>
      </c>
      <c r="J94" s="222">
        <f>180600+923120+167648</f>
        <v>1271368</v>
      </c>
      <c r="K94" s="134"/>
    </row>
    <row r="95" spans="1:11" s="6" customFormat="1">
      <c r="A95" s="13"/>
      <c r="B95" s="223" t="s">
        <v>254</v>
      </c>
      <c r="C95" s="223"/>
      <c r="D95" s="223"/>
      <c r="E95" s="223"/>
      <c r="F95" s="83"/>
      <c r="G95" s="99">
        <v>342</v>
      </c>
      <c r="H95" s="167">
        <f>83433+40000</f>
        <v>123433</v>
      </c>
      <c r="I95" s="222">
        <v>83433</v>
      </c>
      <c r="J95" s="164">
        <v>83433</v>
      </c>
      <c r="K95" s="134"/>
    </row>
    <row r="96" spans="1:11" s="6" customFormat="1">
      <c r="A96" s="13"/>
      <c r="B96" s="223" t="s">
        <v>256</v>
      </c>
      <c r="C96" s="223"/>
      <c r="D96" s="223"/>
      <c r="E96" s="223"/>
      <c r="F96" s="83"/>
      <c r="G96" s="99">
        <v>343</v>
      </c>
      <c r="H96" s="167">
        <f>24000-6000</f>
        <v>18000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5815+8980+10000+6000</f>
        <v>30795</v>
      </c>
      <c r="I98" s="222">
        <v>0</v>
      </c>
      <c r="J98" s="164">
        <v>0</v>
      </c>
      <c r="K98" s="134"/>
    </row>
    <row r="99" spans="1:11" s="6" customFormat="1">
      <c r="A99" s="13"/>
      <c r="B99" s="223" t="s">
        <v>254</v>
      </c>
      <c r="C99" s="223"/>
      <c r="D99" s="223"/>
      <c r="E99" s="223"/>
      <c r="F99" s="83"/>
      <c r="G99" s="99">
        <v>346</v>
      </c>
      <c r="H99" s="167">
        <v>13350</v>
      </c>
      <c r="I99" s="222">
        <v>13350</v>
      </c>
      <c r="J99" s="164">
        <v>13350</v>
      </c>
      <c r="K99" s="134"/>
    </row>
    <row r="100" spans="1:11" s="6" customFormat="1" ht="31.5" customHeight="1">
      <c r="A100" s="13"/>
      <c r="B100" s="223" t="s">
        <v>162</v>
      </c>
      <c r="C100" s="223"/>
      <c r="D100" s="223"/>
      <c r="E100" s="223"/>
      <c r="F100" s="83">
        <v>2640</v>
      </c>
      <c r="G100" s="99">
        <v>245</v>
      </c>
      <c r="H100" s="164">
        <v>0</v>
      </c>
      <c r="I100" s="190">
        <v>0</v>
      </c>
      <c r="J100" s="164">
        <v>0</v>
      </c>
      <c r="K100" s="134"/>
    </row>
    <row r="101" spans="1:11" s="6" customFormat="1" ht="15.75" thickBot="1">
      <c r="A101" s="13"/>
      <c r="B101" s="243" t="s">
        <v>141</v>
      </c>
      <c r="C101" s="243"/>
      <c r="D101" s="243"/>
      <c r="E101" s="243"/>
      <c r="F101" s="100">
        <v>2650</v>
      </c>
      <c r="G101" s="124">
        <v>247</v>
      </c>
      <c r="H101" s="220">
        <f>255538.69+27502.64+9351.19+91659.98+131651.74</f>
        <v>515704.24</v>
      </c>
      <c r="I101" s="221">
        <f>93888.21+159900</f>
        <v>253788.21000000002</v>
      </c>
      <c r="J101" s="221">
        <f>93888.21+159900</f>
        <v>253788.21000000002</v>
      </c>
      <c r="K101" s="136"/>
    </row>
    <row r="102" spans="1:11" s="2" customFormat="1" ht="19.5" customHeight="1">
      <c r="A102" s="12"/>
      <c r="B102" s="231" t="s">
        <v>36</v>
      </c>
      <c r="C102" s="231"/>
      <c r="D102" s="231"/>
      <c r="E102" s="231"/>
      <c r="F102" s="84">
        <v>2700</v>
      </c>
      <c r="G102" s="86">
        <v>400</v>
      </c>
      <c r="H102" s="191">
        <f>H103+H104</f>
        <v>0</v>
      </c>
      <c r="I102" s="191">
        <f t="shared" ref="I102:J102" si="4">I103+I104</f>
        <v>0</v>
      </c>
      <c r="J102" s="191">
        <f t="shared" si="4"/>
        <v>0</v>
      </c>
      <c r="K102" s="137"/>
    </row>
    <row r="103" spans="1:11" s="2" customFormat="1" ht="31.5" customHeight="1">
      <c r="A103" s="12"/>
      <c r="B103" s="233" t="s">
        <v>126</v>
      </c>
      <c r="C103" s="233"/>
      <c r="D103" s="233"/>
      <c r="E103" s="233"/>
      <c r="F103" s="83">
        <v>2710</v>
      </c>
      <c r="G103" s="89">
        <v>406</v>
      </c>
      <c r="H103" s="178">
        <v>0</v>
      </c>
      <c r="I103" s="172">
        <v>0</v>
      </c>
      <c r="J103" s="178">
        <v>0</v>
      </c>
      <c r="K103" s="138"/>
    </row>
    <row r="104" spans="1:11" s="2" customFormat="1">
      <c r="A104" s="12"/>
      <c r="B104" s="233" t="s">
        <v>127</v>
      </c>
      <c r="C104" s="233"/>
      <c r="D104" s="233"/>
      <c r="E104" s="233"/>
      <c r="F104" s="83">
        <v>2720</v>
      </c>
      <c r="G104" s="89">
        <v>407</v>
      </c>
      <c r="H104" s="178">
        <v>0</v>
      </c>
      <c r="I104" s="172">
        <v>0</v>
      </c>
      <c r="J104" s="178">
        <v>0</v>
      </c>
      <c r="K104" s="138"/>
    </row>
    <row r="105" spans="1:11" s="2" customFormat="1" ht="17.25" customHeight="1">
      <c r="A105" s="12"/>
      <c r="B105" s="230" t="s">
        <v>184</v>
      </c>
      <c r="C105" s="230"/>
      <c r="D105" s="230"/>
      <c r="E105" s="230"/>
      <c r="F105" s="101">
        <v>3000</v>
      </c>
      <c r="G105" s="102" t="s">
        <v>5</v>
      </c>
      <c r="H105" s="186">
        <f>H106+H107+H108</f>
        <v>0</v>
      </c>
      <c r="I105" s="186">
        <f t="shared" ref="I105:J105" si="5">I106+I107+I108</f>
        <v>0</v>
      </c>
      <c r="J105" s="186">
        <f t="shared" si="5"/>
        <v>0</v>
      </c>
      <c r="K105" s="143" t="s">
        <v>5</v>
      </c>
    </row>
    <row r="106" spans="1:11" s="2" customFormat="1" ht="31.5" customHeight="1">
      <c r="A106" s="12"/>
      <c r="B106" s="226" t="s">
        <v>185</v>
      </c>
      <c r="C106" s="226"/>
      <c r="D106" s="226"/>
      <c r="E106" s="226"/>
      <c r="F106" s="83">
        <v>3010</v>
      </c>
      <c r="G106" s="89">
        <v>180</v>
      </c>
      <c r="H106" s="178">
        <v>0</v>
      </c>
      <c r="I106" s="172">
        <v>0</v>
      </c>
      <c r="J106" s="178">
        <v>0</v>
      </c>
      <c r="K106" s="138" t="s">
        <v>5</v>
      </c>
    </row>
    <row r="107" spans="1:11" s="2" customFormat="1" ht="17.25" customHeight="1">
      <c r="A107" s="12"/>
      <c r="B107" s="226" t="s">
        <v>186</v>
      </c>
      <c r="C107" s="226"/>
      <c r="D107" s="226"/>
      <c r="E107" s="226"/>
      <c r="F107" s="83">
        <v>3020</v>
      </c>
      <c r="G107" s="89">
        <v>180</v>
      </c>
      <c r="H107" s="178">
        <v>0</v>
      </c>
      <c r="I107" s="172">
        <v>0</v>
      </c>
      <c r="J107" s="178">
        <v>0</v>
      </c>
      <c r="K107" s="138" t="s">
        <v>5</v>
      </c>
    </row>
    <row r="108" spans="1:11" s="2" customFormat="1" ht="17.25" customHeight="1">
      <c r="A108" s="12"/>
      <c r="B108" s="226" t="s">
        <v>187</v>
      </c>
      <c r="C108" s="226"/>
      <c r="D108" s="226"/>
      <c r="E108" s="226"/>
      <c r="F108" s="83">
        <v>3030</v>
      </c>
      <c r="G108" s="89">
        <v>180</v>
      </c>
      <c r="H108" s="178">
        <v>0</v>
      </c>
      <c r="I108" s="172">
        <v>0</v>
      </c>
      <c r="J108" s="178">
        <v>0</v>
      </c>
      <c r="K108" s="138" t="s">
        <v>5</v>
      </c>
    </row>
    <row r="109" spans="1:11" customFormat="1" ht="17.25" customHeight="1">
      <c r="A109" s="12"/>
      <c r="B109" s="234" t="s">
        <v>188</v>
      </c>
      <c r="C109" s="234"/>
      <c r="D109" s="234"/>
      <c r="E109" s="234"/>
      <c r="F109" s="101">
        <v>4000</v>
      </c>
      <c r="G109" s="102" t="s">
        <v>5</v>
      </c>
      <c r="H109" s="191">
        <f>SUM(H110:H115)</f>
        <v>0</v>
      </c>
      <c r="I109" s="191">
        <f t="shared" ref="I109:J109" si="6">SUM(I110:I115)</f>
        <v>0</v>
      </c>
      <c r="J109" s="191">
        <f t="shared" si="6"/>
        <v>0</v>
      </c>
      <c r="K109" s="137" t="s">
        <v>5</v>
      </c>
    </row>
    <row r="110" spans="1:11" s="17" customFormat="1" ht="33.75" customHeight="1">
      <c r="A110" s="13"/>
      <c r="B110" s="226" t="s">
        <v>120</v>
      </c>
      <c r="C110" s="226"/>
      <c r="D110" s="226"/>
      <c r="E110" s="226"/>
      <c r="F110" s="83">
        <v>4010</v>
      </c>
      <c r="G110" s="99">
        <v>610</v>
      </c>
      <c r="H110" s="192">
        <v>0</v>
      </c>
      <c r="I110" s="165">
        <v>0</v>
      </c>
      <c r="J110" s="192">
        <v>0</v>
      </c>
      <c r="K110" s="134" t="s">
        <v>5</v>
      </c>
    </row>
    <row r="111" spans="1:11" s="17" customFormat="1" ht="18" customHeight="1">
      <c r="A111" s="13"/>
      <c r="B111" s="226" t="s">
        <v>189</v>
      </c>
      <c r="C111" s="226"/>
      <c r="D111" s="226"/>
      <c r="E111" s="226"/>
      <c r="F111" s="83">
        <v>4020</v>
      </c>
      <c r="G111" s="99">
        <v>610</v>
      </c>
      <c r="H111" s="192">
        <v>0</v>
      </c>
      <c r="I111" s="165">
        <v>0</v>
      </c>
      <c r="J111" s="192">
        <v>0</v>
      </c>
      <c r="K111" s="134"/>
    </row>
    <row r="112" spans="1:11" s="17" customFormat="1">
      <c r="A112" s="13"/>
      <c r="B112" s="226" t="s">
        <v>44</v>
      </c>
      <c r="C112" s="226"/>
      <c r="D112" s="226"/>
      <c r="E112" s="226"/>
      <c r="F112" s="83">
        <v>4030</v>
      </c>
      <c r="G112" s="99">
        <v>520</v>
      </c>
      <c r="H112" s="192">
        <v>0</v>
      </c>
      <c r="I112" s="165">
        <v>0</v>
      </c>
      <c r="J112" s="192">
        <v>0</v>
      </c>
      <c r="K112" s="134"/>
    </row>
    <row r="113" spans="1:11" s="17" customFormat="1">
      <c r="A113" s="13"/>
      <c r="B113" s="226" t="s">
        <v>123</v>
      </c>
      <c r="C113" s="226"/>
      <c r="D113" s="226"/>
      <c r="E113" s="226"/>
      <c r="F113" s="83">
        <v>4040</v>
      </c>
      <c r="G113" s="99">
        <v>530</v>
      </c>
      <c r="H113" s="192">
        <v>0</v>
      </c>
      <c r="I113" s="165">
        <v>0</v>
      </c>
      <c r="J113" s="192">
        <v>0</v>
      </c>
      <c r="K113" s="134"/>
    </row>
    <row r="114" spans="1:11" s="17" customFormat="1">
      <c r="A114" s="13"/>
      <c r="B114" s="226" t="s">
        <v>38</v>
      </c>
      <c r="C114" s="226"/>
      <c r="D114" s="226"/>
      <c r="E114" s="226"/>
      <c r="F114" s="83">
        <v>4050</v>
      </c>
      <c r="G114" s="99">
        <v>540</v>
      </c>
      <c r="H114" s="192">
        <v>0</v>
      </c>
      <c r="I114" s="165">
        <v>0</v>
      </c>
      <c r="J114" s="192">
        <v>0</v>
      </c>
      <c r="K114" s="134"/>
    </row>
    <row r="115" spans="1:11" s="17" customFormat="1" ht="15.75" thickBot="1">
      <c r="A115" s="13"/>
      <c r="B115" s="226" t="s">
        <v>39</v>
      </c>
      <c r="C115" s="226"/>
      <c r="D115" s="226"/>
      <c r="E115" s="227"/>
      <c r="F115" s="103">
        <v>4060</v>
      </c>
      <c r="G115" s="104">
        <v>810</v>
      </c>
      <c r="H115" s="192">
        <v>0</v>
      </c>
      <c r="I115" s="165">
        <v>0</v>
      </c>
      <c r="J115" s="192">
        <v>0</v>
      </c>
      <c r="K115" s="144"/>
    </row>
    <row r="116" spans="1:11" s="17" customFormat="1" ht="11.25" customHeight="1">
      <c r="A116" s="13"/>
      <c r="B116" s="232"/>
      <c r="C116" s="232"/>
      <c r="D116" s="232"/>
      <c r="E116" s="232"/>
      <c r="F116" s="59"/>
      <c r="G116" s="60"/>
      <c r="H116" s="61"/>
      <c r="I116" s="62"/>
      <c r="J116" s="61"/>
      <c r="K116" s="63"/>
    </row>
    <row r="117" spans="1:11" s="2" customFormat="1" ht="6" customHeight="1">
      <c r="B117" s="228"/>
      <c r="C117" s="228"/>
      <c r="D117" s="228"/>
      <c r="E117" s="228"/>
      <c r="F117" s="228"/>
      <c r="G117" s="228"/>
      <c r="H117" s="228"/>
      <c r="I117" s="228"/>
      <c r="J117" s="228"/>
      <c r="K117" s="228"/>
    </row>
    <row r="118" spans="1:11" s="2" customFormat="1" ht="12" customHeight="1">
      <c r="B118" s="224" t="s">
        <v>190</v>
      </c>
      <c r="C118" s="224"/>
      <c r="D118" s="224"/>
      <c r="E118" s="224"/>
      <c r="F118" s="224"/>
      <c r="G118" s="224"/>
      <c r="H118" s="224"/>
      <c r="I118" s="224"/>
      <c r="J118" s="224"/>
      <c r="K118" s="224"/>
    </row>
    <row r="119" spans="1:11" s="2" customFormat="1" ht="15" customHeight="1">
      <c r="B119" s="228" t="s">
        <v>191</v>
      </c>
      <c r="C119" s="228"/>
      <c r="D119" s="228"/>
      <c r="E119" s="228"/>
      <c r="F119" s="228"/>
      <c r="G119" s="228"/>
      <c r="H119" s="228"/>
      <c r="I119" s="228"/>
      <c r="J119" s="228"/>
      <c r="K119" s="228"/>
    </row>
    <row r="120" spans="1:11" s="2" customFormat="1" ht="78" customHeight="1">
      <c r="B120" s="224" t="s">
        <v>192</v>
      </c>
      <c r="C120" s="224"/>
      <c r="D120" s="224"/>
      <c r="E120" s="224"/>
      <c r="F120" s="224"/>
      <c r="G120" s="224"/>
      <c r="H120" s="224"/>
      <c r="I120" s="224"/>
      <c r="J120" s="224"/>
      <c r="K120" s="224"/>
    </row>
    <row r="121" spans="1:11" s="2" customFormat="1" ht="24.75" customHeight="1">
      <c r="B121" s="224" t="s">
        <v>193</v>
      </c>
      <c r="C121" s="224"/>
      <c r="D121" s="224"/>
      <c r="E121" s="224"/>
      <c r="F121" s="224"/>
      <c r="G121" s="224"/>
      <c r="H121" s="224"/>
      <c r="I121" s="224"/>
      <c r="J121" s="224"/>
      <c r="K121" s="224"/>
    </row>
    <row r="122" spans="1:11" s="2" customFormat="1" ht="23.25" customHeight="1">
      <c r="B122" s="241" t="s">
        <v>194</v>
      </c>
      <c r="C122" s="241"/>
      <c r="D122" s="241"/>
      <c r="E122" s="241"/>
      <c r="F122" s="241"/>
      <c r="G122" s="241"/>
      <c r="H122" s="241"/>
      <c r="I122" s="241"/>
      <c r="J122" s="241"/>
      <c r="K122" s="241"/>
    </row>
    <row r="123" spans="1:11" s="2" customFormat="1" ht="26.25" customHeight="1">
      <c r="B123" s="224" t="s">
        <v>195</v>
      </c>
      <c r="C123" s="224"/>
      <c r="D123" s="224"/>
      <c r="E123" s="224"/>
      <c r="F123" s="224"/>
      <c r="G123" s="224"/>
      <c r="H123" s="224"/>
      <c r="I123" s="224"/>
      <c r="J123" s="224"/>
      <c r="K123" s="224"/>
    </row>
    <row r="124" spans="1:11" s="2" customFormat="1" ht="15" customHeight="1">
      <c r="B124" s="228" t="s">
        <v>196</v>
      </c>
      <c r="C124" s="228"/>
      <c r="D124" s="228"/>
      <c r="E124" s="228"/>
      <c r="F124" s="228"/>
      <c r="G124" s="228"/>
      <c r="H124" s="228"/>
      <c r="I124" s="228"/>
      <c r="J124" s="228"/>
      <c r="K124" s="228"/>
    </row>
    <row r="125" spans="1:11" s="2" customFormat="1" ht="15" customHeight="1">
      <c r="B125" s="224" t="s">
        <v>197</v>
      </c>
      <c r="C125" s="224"/>
      <c r="D125" s="224"/>
      <c r="E125" s="224"/>
      <c r="F125" s="224"/>
      <c r="G125" s="224"/>
      <c r="H125" s="224"/>
      <c r="I125" s="224"/>
      <c r="J125" s="224"/>
      <c r="K125" s="224"/>
    </row>
    <row r="126" spans="1:11" s="9" customFormat="1" ht="27.75" customHeight="1">
      <c r="B126" s="241" t="s">
        <v>198</v>
      </c>
      <c r="C126" s="241"/>
      <c r="D126" s="241"/>
      <c r="E126" s="241"/>
      <c r="F126" s="241"/>
      <c r="G126" s="241"/>
      <c r="H126" s="241"/>
      <c r="I126" s="241"/>
      <c r="J126" s="241"/>
      <c r="K126" s="241"/>
    </row>
    <row r="127" spans="1:11" ht="27" customHeight="1">
      <c r="B127" s="224" t="s">
        <v>199</v>
      </c>
      <c r="C127" s="224"/>
      <c r="D127" s="224"/>
      <c r="E127" s="224"/>
      <c r="F127" s="224"/>
      <c r="G127" s="224"/>
      <c r="H127" s="224"/>
      <c r="I127" s="224"/>
      <c r="J127" s="224"/>
      <c r="K127" s="224"/>
    </row>
  </sheetData>
  <mergeCells count="13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7" zoomScale="90" zoomScaleNormal="90" zoomScaleSheetLayoutView="90" zoomScalePageLayoutView="90" workbookViewId="0">
      <selection activeCell="L16" sqref="L16"/>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2183003.5199999996</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2183003.5199999996</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2074445.5199999998</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1712286.57+22578.4+27502.64+8980+50000+6000+14135+9351.19+91659.98+131951.74</f>
        <v>2074445.5199999998</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108558</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2183003.5199999996</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2183003.5199999996</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2023-05-03T09:06:02Z</dcterms:modified>
</cp:coreProperties>
</file>