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00"/>
  </bookViews>
  <sheets>
    <sheet name="стр.1_4" sheetId="1" r:id="rId1"/>
    <sheet name="стр.5_6" sheetId="2"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стр.1_4!$27:$30</definedName>
    <definedName name="_xlnm.Print_Titles" localSheetId="1">стр.5_6!$3:$6</definedName>
    <definedName name="_xlnm.Print_Area" localSheetId="0">стр.1_4!$A$1:$FE$114</definedName>
    <definedName name="_xlnm.Print_Area" localSheetId="1">стр.5_6!$A$1:$FA$44</definedName>
  </definedNames>
  <calcPr calcId="145621" iterate="1"/>
  <extLst>
    <ext xmlns:loext="http://schemas.libreoffice.org/" uri="{7626C862-2A13-11E5-B345-FEFF819CDC9F}">
      <loext:extCalcPr stringRefSyntax="ExcelA1"/>
    </ext>
  </extLst>
</workbook>
</file>

<file path=xl/calcChain.xml><?xml version="1.0" encoding="utf-8"?>
<calcChain xmlns="http://schemas.openxmlformats.org/spreadsheetml/2006/main">
  <c r="DF101" i="1" l="1"/>
  <c r="DF97" i="1"/>
  <c r="DF57" i="1"/>
  <c r="DF42" i="1"/>
  <c r="DF94" i="1"/>
  <c r="DF103" i="1"/>
  <c r="DF99" i="1"/>
  <c r="DF44" i="1"/>
  <c r="DF29" i="2" s="1"/>
  <c r="DF98" i="1"/>
  <c r="DF55" i="1"/>
  <c r="DF95" i="1"/>
  <c r="DF61" i="1"/>
  <c r="DF38" i="1"/>
  <c r="DS98" i="1"/>
  <c r="EF98" i="1" l="1"/>
  <c r="DS55" i="1"/>
  <c r="EF55" i="1"/>
  <c r="EF61" i="1"/>
  <c r="DS61" i="1"/>
  <c r="EF70" i="1"/>
  <c r="EF42" i="1"/>
  <c r="DS42" i="1"/>
  <c r="EF38" i="1"/>
  <c r="EF94" i="1"/>
  <c r="DS94" i="1"/>
  <c r="EF95" i="1"/>
  <c r="DS95" i="1"/>
  <c r="EF101" i="1"/>
  <c r="DS101" i="1"/>
  <c r="EF56" i="1"/>
  <c r="DS56" i="1"/>
  <c r="DF56" i="1"/>
  <c r="EF97" i="1"/>
  <c r="DS97" i="1"/>
  <c r="DS75" i="1"/>
  <c r="EF75" i="1"/>
  <c r="DF75" i="1"/>
  <c r="DF74" i="1" s="1"/>
  <c r="EF103" i="1"/>
  <c r="DS103" i="1"/>
  <c r="DS38" i="1"/>
  <c r="DF91" i="1" l="1"/>
  <c r="DF88" i="1" l="1"/>
  <c r="DF68" i="1" l="1"/>
  <c r="DF19" i="2" l="1"/>
  <c r="DS68" i="1"/>
  <c r="EF68" i="1"/>
  <c r="EC29" i="2"/>
  <c r="DQ29" i="2" l="1"/>
  <c r="EC28" i="2" l="1"/>
  <c r="DF59" i="1" l="1"/>
  <c r="DQ28" i="2"/>
  <c r="DF54" i="1" l="1"/>
  <c r="DF52" i="1" s="1"/>
  <c r="DF28" i="2"/>
  <c r="DF36" i="1" l="1"/>
  <c r="EF91" i="1"/>
  <c r="EF88" i="1" s="1"/>
  <c r="DS91" i="1"/>
  <c r="DS88" i="1" s="1"/>
  <c r="EF74" i="1"/>
  <c r="DS74" i="1"/>
  <c r="DS59" i="1"/>
  <c r="DS54" i="1" s="1"/>
  <c r="EF59" i="1"/>
  <c r="EF54" i="1" s="1"/>
  <c r="EF41" i="1"/>
  <c r="DS41" i="1"/>
  <c r="EF36" i="1"/>
  <c r="DS36" i="1"/>
  <c r="DS52" i="1" l="1"/>
  <c r="DS33" i="1"/>
  <c r="EF33" i="1"/>
  <c r="EF52" i="1"/>
  <c r="DF41" i="1"/>
  <c r="DF33" i="1" s="1"/>
  <c r="DQ17" i="2"/>
  <c r="DQ16" i="2" s="1"/>
  <c r="DQ15" i="2" s="1"/>
  <c r="DQ7" i="2" s="1"/>
  <c r="DQ34" i="2"/>
  <c r="DQ32" i="2" s="1"/>
  <c r="EC17" i="2"/>
  <c r="EC16" i="2" s="1"/>
  <c r="EC15" i="2" s="1"/>
  <c r="EC7" i="2" s="1"/>
  <c r="EC35" i="2"/>
  <c r="EC32" i="2" s="1"/>
  <c r="DF17" i="2" l="1"/>
  <c r="DF16" i="2" s="1"/>
  <c r="EF31" i="1"/>
  <c r="DS31" i="1"/>
  <c r="DF15" i="2" l="1"/>
  <c r="DF7" i="2" s="1"/>
  <c r="DF33" i="2"/>
  <c r="DF32" i="2" s="1"/>
</calcChain>
</file>

<file path=xl/sharedStrings.xml><?xml version="1.0" encoding="utf-8"?>
<sst xmlns="http://schemas.openxmlformats.org/spreadsheetml/2006/main" count="573" uniqueCount="370">
  <si>
    <t>Приложение</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</si>
  <si>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</si>
  <si>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</si>
  <si>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</si>
  <si>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</si>
  <si>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</si>
  <si>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</si>
  <si>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 xml:space="preserve"> г.</t>
  </si>
  <si>
    <t>План финансово-хозяйственной деятельности на 20</t>
  </si>
  <si>
    <t>(на 20</t>
  </si>
  <si>
    <t>г. и плановый период 20</t>
  </si>
  <si>
    <t>и 20</t>
  </si>
  <si>
    <t xml:space="preserve"> годов)</t>
  </si>
  <si>
    <t>Коды</t>
  </si>
  <si>
    <t>от "</t>
  </si>
  <si>
    <t>Дата</t>
  </si>
  <si>
    <t>Орган, осуществляющий</t>
  </si>
  <si>
    <t>по Сводному реестру</t>
  </si>
  <si>
    <t>функции и полномочия учредителя</t>
  </si>
  <si>
    <t>Управление образования администрации муниципального образования Крыловский район</t>
  </si>
  <si>
    <t>глава по БК</t>
  </si>
  <si>
    <t>ИНН</t>
  </si>
  <si>
    <t>Учреждение</t>
  </si>
  <si>
    <t>КПП</t>
  </si>
  <si>
    <t>233801001</t>
  </si>
  <si>
    <t>Единица измерения: руб.</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</si>
  <si>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</si>
  <si>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</si>
  <si>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</si>
  <si>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</si>
  <si>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</si>
  <si>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</si>
  <si>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</si>
  <si>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</si>
  <si>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</si>
  <si>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</si>
  <si>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</si>
  <si>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</si>
  <si>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</si>
  <si>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</si>
  <si>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</si>
  <si>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</si>
  <si>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</si>
  <si>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</si>
  <si>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</si>
  <si>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</si>
  <si>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</si>
  <si>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Остаток средств на начало текущего финансового года</t>
  </si>
  <si>
    <t>0001</t>
  </si>
  <si>
    <t>х</t>
  </si>
  <si>
    <t>Остаток средств на конец текущего финансового года</t>
  </si>
  <si>
    <t>0002</t>
  </si>
  <si>
    <t>Доходы, всего:</t>
  </si>
  <si>
    <t>1000</t>
  </si>
  <si>
    <t>100</t>
  </si>
  <si>
    <t>в том числе:</t>
  </si>
  <si>
    <t>доходы от собственности, всего
в том числе:</t>
  </si>
  <si>
    <t>1100</t>
  </si>
  <si>
    <t>120</t>
  </si>
  <si>
    <t>доходы от оказания услуг, работ, компенсации затрат учреждений, всего</t>
  </si>
  <si>
    <t>1200</t>
  </si>
  <si>
    <t>130</t>
  </si>
  <si>
    <t>131</t>
  </si>
  <si>
    <t xml:space="preserve">субсидии на финансовое обеспечение выполнения государственного (муниципального) задания </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</si>
  <si>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</si>
  <si>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</si>
  <si>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</si>
  <si>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                                                                                                                                                                                                                                         в том числе:</t>
  </si>
  <si>
    <t>1300</t>
  </si>
  <si>
    <t>140</t>
  </si>
  <si>
    <t>безвозмездные денежные поступления, всего                                                                                                                                                                                       в том числе:</t>
  </si>
  <si>
    <t>1400</t>
  </si>
  <si>
    <t>150</t>
  </si>
  <si>
    <t>целевые субсидии</t>
  </si>
  <si>
    <t>1410</t>
  </si>
  <si>
    <t>субсидии на осуществление капитальных вложений</t>
  </si>
  <si>
    <t>1420</t>
  </si>
  <si>
    <t>162</t>
  </si>
  <si>
    <t>прочие доходы, всего</t>
  </si>
  <si>
    <t>1500</t>
  </si>
  <si>
    <t>180</t>
  </si>
  <si>
    <t>доходы от операций с активами, всего</t>
  </si>
  <si>
    <t>1900</t>
  </si>
  <si>
    <t>440</t>
  </si>
  <si>
    <t>прочие поступления, всего</t>
  </si>
  <si>
    <t>1980</t>
  </si>
  <si>
    <t>из них:</t>
  </si>
  <si>
    <t>увеличение остатков денежных средств за счет возврата дебиторской задолженности прошлых лет</t>
  </si>
  <si>
    <t>1981</t>
  </si>
  <si>
    <t>выплата гранта по федеральному проекту "Социальная активность"</t>
  </si>
  <si>
    <t>Расходы, всего</t>
  </si>
  <si>
    <t>2000</t>
  </si>
  <si>
    <t>на выплаты персоналу, всего
в том числе:</t>
  </si>
  <si>
    <t>2100</t>
  </si>
  <si>
    <t>111</t>
  </si>
  <si>
    <t>200</t>
  </si>
  <si>
    <t>оплата труда</t>
  </si>
  <si>
    <t>2110</t>
  </si>
  <si>
    <t>211</t>
  </si>
  <si>
    <t>прочие выплаты персоналу, в том числе компенсационного характера</t>
  </si>
  <si>
    <t>2120</t>
  </si>
  <si>
    <t>112</t>
  </si>
  <si>
    <t>212</t>
  </si>
  <si>
    <t>2121</t>
  </si>
  <si>
    <t>267</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</si>
  <si>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</si>
  <si>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</si>
  <si>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</si>
  <si>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</si>
  <si>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</si>
  <si>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</si>
  <si>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</si>
  <si>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на выплаты по оплате труда</t>
  </si>
  <si>
    <t>2141</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</si>
  <si>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</si>
  <si>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</si>
  <si>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</si>
  <si>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</si>
  <si>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</si>
  <si>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                                                                                                                                                                                                                   в том числе:</t>
  </si>
  <si>
    <t>2180</t>
  </si>
  <si>
    <t>139</t>
  </si>
  <si>
    <t>страховые взносы на обязательное социальное страхование в части выплат персоналу, подлежащих обложению страховыми взносами</t>
  </si>
  <si>
    <t>в том числе:
на оплату труда стажеров</t>
  </si>
  <si>
    <t>2181</t>
  </si>
  <si>
    <t>на иные выплаты гражданским лицам (денежное содержание)</t>
  </si>
  <si>
    <t>2182</t>
  </si>
  <si>
    <t>социальные и иные выплаты населению, всего                                                                                                                                                                                                                                    в том числе:</t>
  </si>
  <si>
    <t>2200</t>
  </si>
  <si>
    <t>300</t>
  </si>
  <si>
    <t>260</t>
  </si>
  <si>
    <t>социальные выплаты гражданам, кроме публичных нормативных социальных выплат                                                                                                                                               из них:</t>
  </si>
  <si>
    <t>2210</t>
  </si>
  <si>
    <t>320</t>
  </si>
  <si>
    <t>пособия, компенсации и иные социальные выплаты гражданам, кроме публичных нормативных обязательств</t>
  </si>
  <si>
    <t>2211</t>
  </si>
  <si>
    <t>321</t>
  </si>
  <si>
    <t>264</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</si>
  <si>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</si>
  <si>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</si>
  <si>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</si>
  <si>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</si>
  <si>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</si>
  <si>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</si>
  <si>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</si>
  <si>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</si>
  <si>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</si>
  <si>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                                                                                                                                                                                                                                    из них:</t>
  </si>
  <si>
    <t>2300</t>
  </si>
  <si>
    <t>850</t>
  </si>
  <si>
    <t>290</t>
  </si>
  <si>
    <t>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</si>
  <si>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</si>
  <si>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</si>
  <si>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</si>
  <si>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t>
  </si>
  <si>
    <t>2320</t>
  </si>
  <si>
    <t>852</t>
  </si>
  <si>
    <t>2330</t>
  </si>
  <si>
    <t>853</t>
  </si>
  <si>
    <t>безвозмездные перечисления организациям и физическим лицам, всего                                                                                                                                                                            из них:</t>
  </si>
  <si>
    <t>2400</t>
  </si>
  <si>
    <t>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</si>
  <si>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</si>
  <si>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</si>
  <si>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</si>
  <si>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</si>
  <si>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</si>
  <si>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</si>
  <si>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</si>
  <si>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</si>
  <si>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</si>
  <si>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</si>
  <si>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</si>
  <si>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</si>
  <si>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</si>
  <si>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</si>
  <si>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</si>
  <si>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</si>
  <si>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</si>
  <si>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</si>
  <si>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</si>
  <si>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</si>
  <si>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</si>
  <si>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</si>
  <si>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расходы на закупку товаров, работ, услуг, всего                                                                                                                                                                                                                                            в том числе:</t>
  </si>
  <si>
    <t>2600</t>
  </si>
  <si>
    <t>2610</t>
  </si>
  <si>
    <t>241</t>
  </si>
  <si>
    <t>закупку товаров, работ, услуг в целях капитального ремонта государственного (муниципального) имущества</t>
  </si>
  <si>
    <t>2630</t>
  </si>
  <si>
    <t>243</t>
  </si>
  <si>
    <t>244</t>
  </si>
  <si>
    <t>220</t>
  </si>
  <si>
    <t>из них: услуги связи</t>
  </si>
  <si>
    <t>2641</t>
  </si>
  <si>
    <t>221</t>
  </si>
  <si>
    <t>коммунальные услуги</t>
  </si>
  <si>
    <t>2642</t>
  </si>
  <si>
    <t>223</t>
  </si>
  <si>
    <t>247</t>
  </si>
  <si>
    <t>работы, услуги по содержанию имущества</t>
  </si>
  <si>
    <t>225</t>
  </si>
  <si>
    <t>прочие работы, услуги</t>
  </si>
  <si>
    <t>226</t>
  </si>
  <si>
    <t>увеличение стоимости основных средств</t>
  </si>
  <si>
    <t>310</t>
  </si>
  <si>
    <t>увеличение стоимости продуктов питания</t>
  </si>
  <si>
    <t>342</t>
  </si>
  <si>
    <t>увеличение стоимости горюче-смазочных материалов</t>
  </si>
  <si>
    <t>343</t>
  </si>
  <si>
    <t>2650</t>
  </si>
  <si>
    <t>увеличение стоимости прочих оборотных запасов (материалов)</t>
  </si>
  <si>
    <t>346</t>
  </si>
  <si>
    <t>увеличение стоимости прочих материальных запасов однократного применения</t>
  </si>
  <si>
    <t>349</t>
  </si>
  <si>
    <t>капитальные вложения в объекты государственной (муниципальной) собственности, всего</t>
  </si>
  <si>
    <t>2660</t>
  </si>
  <si>
    <t>400</t>
  </si>
  <si>
    <t>Выплаты, уменьшающие доход, всего</t>
  </si>
  <si>
    <t>3000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</si>
  <si>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</si>
  <si>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</si>
  <si>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</si>
  <si>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</si>
  <si>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</si>
  <si>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</si>
  <si>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</si>
  <si>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</si>
  <si>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из них:
возврат в бюджет средств субсидии</t>
  </si>
  <si>
    <t>4010</t>
  </si>
  <si>
    <t>610</t>
  </si>
  <si>
    <r>
      <rPr>
        <sz val="7"/>
        <color rgb="FFFFFFFF"/>
        <rFont val="Times New Roman"/>
        <family val="1"/>
        <charset val="204"/>
      </rPr>
      <t>_____</t>
    </r>
    <r>
      <rPr>
        <vertAlign val="superscript"/>
        <sz val="7"/>
        <rFont val="Times New Roman"/>
        <family val="1"/>
        <charset val="204"/>
      </rPr>
      <t>1</t>
    </r>
    <r>
      <rPr>
        <sz val="7"/>
        <color rgb="FFFFFFFF"/>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</si>
  <si>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rPr>
        <sz val="7"/>
        <color rgb="FFFFFFFF"/>
        <rFont val="Times New Roman"/>
        <family val="1"/>
        <charset val="204"/>
      </rPr>
      <t>_____</t>
    </r>
    <r>
      <rPr>
        <vertAlign val="superscript"/>
        <sz val="7"/>
        <rFont val="Times New Roman"/>
        <family val="1"/>
        <charset val="204"/>
      </rPr>
      <t>2</t>
    </r>
    <r>
      <rPr>
        <sz val="7"/>
        <color rgb="FFFFFFFF"/>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</si>
  <si>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sz val="7"/>
        <color rgb="FFFFFFFF"/>
        <rFont val="Times New Roman"/>
        <family val="1"/>
        <charset val="204"/>
      </rPr>
      <t>_____</t>
    </r>
    <r>
      <rPr>
        <vertAlign val="superscript"/>
        <sz val="7"/>
        <rFont val="Times New Roman"/>
        <family val="1"/>
        <charset val="204"/>
      </rPr>
      <t>3</t>
    </r>
    <r>
      <rPr>
        <sz val="7"/>
        <color rgb="FFFFFFFF"/>
        <rFont val="Times New Roman"/>
        <family val="1"/>
        <charset val="204"/>
      </rPr>
      <t>_</t>
    </r>
    <r>
      <rPr>
        <sz val="7"/>
        <rFont val="Times New Roman"/>
        <family val="1"/>
        <charset val="204"/>
      </rPr>
      <t>В графе 3 отражаются:</t>
    </r>
  </si>
  <si>
    <r>
      <rPr>
        <sz val="7"/>
        <color rgb="FFFFFFFF"/>
        <rFont val="Times New Roman"/>
        <family val="1"/>
        <charset val="204"/>
      </rP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</si>
  <si>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rPr>
        <sz val="7"/>
        <color rgb="FFFFFFFF"/>
        <rFont val="Times New Roman"/>
        <family val="1"/>
        <charset val="204"/>
      </rP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</si>
  <si>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FFFFFF"/>
        <rFont val="Times New Roman"/>
        <family val="1"/>
        <charset val="204"/>
      </rPr>
      <t>_____</t>
    </r>
    <r>
      <rPr>
        <sz val="7"/>
        <rFont val="Times New Roman"/>
        <family val="1"/>
        <charset val="204"/>
      </rPr>
      <t>по строкам 2000 - 2652 - коды видов расходов бюджетов классификации расходов бюджетов;</t>
    </r>
  </si>
  <si>
    <r>
      <rPr>
        <sz val="7"/>
        <color rgb="FFFFFFFF"/>
        <rFont val="Times New Roman"/>
        <family val="1"/>
        <charset val="204"/>
      </rP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</si>
  <si>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rPr>
        <sz val="7"/>
        <color rgb="FFFFFFFF"/>
        <rFont val="Times New Roman"/>
        <family val="1"/>
        <charset val="204"/>
      </rP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</si>
  <si>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FFFFFF"/>
        <rFont val="Times New Roman"/>
        <family val="1"/>
        <charset val="204"/>
      </rPr>
      <t>_____</t>
    </r>
    <r>
      <rPr>
        <vertAlign val="superscript"/>
        <sz val="7"/>
        <rFont val="Times New Roman"/>
        <family val="1"/>
        <charset val="204"/>
      </rPr>
      <t>4</t>
    </r>
    <r>
      <rPr>
        <sz val="7"/>
        <color rgb="FFFFFFFF"/>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</si>
  <si>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sz val="7"/>
        <color rgb="FFFFFFFF"/>
        <rFont val="Times New Roman"/>
        <family val="1"/>
        <charset val="204"/>
      </rPr>
      <t>_____</t>
    </r>
    <r>
      <rPr>
        <vertAlign val="superscript"/>
        <sz val="7"/>
        <rFont val="Times New Roman"/>
        <family val="1"/>
        <charset val="204"/>
      </rPr>
      <t>5</t>
    </r>
    <r>
      <rPr>
        <sz val="7"/>
        <color rgb="FFFFFFFF"/>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</si>
  <si>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sz val="7"/>
        <color rgb="FFFFFFFF"/>
        <rFont val="Times New Roman"/>
        <family val="1"/>
        <charset val="204"/>
      </rPr>
      <t>_____</t>
    </r>
    <r>
      <rPr>
        <vertAlign val="superscript"/>
        <sz val="7"/>
        <rFont val="Times New Roman"/>
        <family val="1"/>
        <charset val="204"/>
      </rPr>
      <t>6</t>
    </r>
    <r>
      <rPr>
        <sz val="7"/>
        <color rgb="FFFFFFFF"/>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</si>
  <si>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sz val="7"/>
        <color rgb="FFFFFFFF"/>
        <rFont val="Times New Roman"/>
        <family val="1"/>
        <charset val="204"/>
      </rPr>
      <t>_____</t>
    </r>
    <r>
      <rPr>
        <vertAlign val="superscript"/>
        <sz val="7"/>
        <rFont val="Times New Roman"/>
        <family val="1"/>
        <charset val="204"/>
      </rPr>
      <t>7</t>
    </r>
    <r>
      <rPr>
        <sz val="7"/>
        <color rgb="FFFFFFFF"/>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</si>
  <si>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sz val="7"/>
        <color rgb="FFFFFFFF"/>
        <rFont val="Times New Roman"/>
        <family val="1"/>
        <charset val="204"/>
      </rPr>
      <t>_____</t>
    </r>
    <r>
      <rPr>
        <vertAlign val="superscript"/>
        <sz val="7"/>
        <rFont val="Times New Roman"/>
        <family val="1"/>
        <charset val="204"/>
      </rPr>
      <t>8</t>
    </r>
    <r>
      <rPr>
        <sz val="7"/>
        <color rgb="FFFFFFFF"/>
        <rFont val="Times New Roman"/>
        <family val="1"/>
        <charset val="204"/>
      </rPr>
      <t>_</t>
    </r>
    <r>
      <rPr>
        <sz val="7"/>
        <rFont val="Times New Roman"/>
        <family val="1"/>
        <charset val="204"/>
      </rPr>
      <t>Показатель отражается со знаком "минус".</t>
    </r>
  </si>
  <si>
    <r>
      <rPr>
        <sz val="7"/>
        <color rgb="FFFFFFFF"/>
        <rFont val="Times New Roman"/>
        <family val="1"/>
        <charset val="204"/>
      </rPr>
      <t>_____</t>
    </r>
    <r>
      <rPr>
        <vertAlign val="superscript"/>
        <sz val="7"/>
        <rFont val="Times New Roman"/>
        <family val="1"/>
        <charset val="204"/>
      </rPr>
      <t>9</t>
    </r>
    <r>
      <rPr>
        <sz val="7"/>
        <color rgb="FFFFFFFF"/>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</si>
  <si>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Раздел 2. Сведения по выплатам на закупки товаров, работ, услуг</t>
  </si>
  <si>
    <t>№
п/п</t>
  </si>
  <si>
    <t>Коды
строк</t>
  </si>
  <si>
    <t>Год
начала закупки</t>
  </si>
  <si>
    <r>
      <rPr>
        <sz val="8"/>
        <rFont val="Times New Roman"/>
        <family val="1"/>
        <charset val="204"/>
      </rPr>
      <t xml:space="preserve">Код по бюджетной классификации Российской Федерации </t>
    </r>
    <r>
      <rPr>
        <vertAlign val="superscript"/>
        <sz val="8"/>
        <rFont val="Times New Roman"/>
        <family val="1"/>
        <charset val="204"/>
      </rPr>
      <t>10.1</t>
    </r>
  </si>
  <si>
    <t>(текущий финансовый год)</t>
  </si>
  <si>
    <t>(первый год планового периода)</t>
  </si>
  <si>
    <t>(второй год планового периода)</t>
  </si>
  <si>
    <t>4.1</t>
  </si>
  <si>
    <t>Выплаты на закупку товаров, работ, услуг, всего</t>
  </si>
  <si>
    <t>26000</t>
  </si>
  <si>
    <t>1.1</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</si>
  <si>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</si>
  <si>
    <t>26100</t>
  </si>
  <si>
    <t>1.2</t>
  </si>
  <si>
    <t>по контрактам (договорам), планируемых к заключению в соответствующем финансовом году без применения норм Федерального закона № 44-ФЗ и Федерального закона № 223-ФЗ</t>
  </si>
  <si>
    <t>26200</t>
  </si>
  <si>
    <t>1.3</t>
  </si>
  <si>
    <t>по контрактам (договорам), заключенным до начала текущего финансового года с учетом требований Федерального закона № 44-ФЗ и Федерального закона № 223-ФЗ</t>
  </si>
  <si>
    <t>26300</t>
  </si>
  <si>
    <t>1.3.1</t>
  </si>
  <si>
    <t>в том числе:
в соответствии с Федеральным законом N 44-ФЗ</t>
  </si>
  <si>
    <t>26310</t>
  </si>
  <si>
    <r>
      <rPr>
        <sz val="8"/>
        <rFont val="Times New Roman"/>
        <family val="1"/>
        <charset val="204"/>
      </rPr>
      <t xml:space="preserve">из них: </t>
    </r>
    <r>
      <rPr>
        <vertAlign val="superscript"/>
        <sz val="8"/>
        <rFont val="Times New Roman"/>
        <family val="1"/>
        <charset val="204"/>
      </rPr>
      <t>10.1</t>
    </r>
  </si>
  <si>
    <t>26310.1</t>
  </si>
  <si>
    <t>26310.2</t>
  </si>
  <si>
    <t>1.3.2</t>
  </si>
  <si>
    <t>в соответствии с Федеральным законом N 223-ФЗ</t>
  </si>
  <si>
    <t>26320</t>
  </si>
  <si>
    <t>1.4</t>
  </si>
  <si>
    <t>по контрактам (договорам), планируемых к заключению в соответствующем финансовом году с учетом требований Федерального закона № 44-ФЗ и Федерального закона №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</si>
  <si>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</si>
  <si>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</si>
  <si>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</si>
  <si>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</si>
  <si>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</si>
  <si>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</si>
  <si>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</si>
  <si>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</si>
  <si>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в соответствии с Федеральным законом № 223-ФЗ</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</si>
  <si>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</si>
  <si>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</si>
  <si>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</si>
  <si>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</si>
  <si>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</si>
  <si>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</si>
  <si>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26421.1</t>
  </si>
  <si>
    <t>1.4.2.2</t>
  </si>
  <si>
    <t>26422</t>
  </si>
  <si>
    <t>1.4.3</t>
  </si>
  <si>
    <t>за счет субсидий, предоставляемых на осуществление капитальных вложений</t>
  </si>
  <si>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</si>
  <si>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</si>
  <si>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</si>
  <si>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</si>
  <si>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</si>
  <si>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</si>
  <si>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</si>
  <si>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</si>
  <si>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</si>
  <si>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</si>
  <si>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</si>
  <si>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</si>
  <si>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</si>
  <si>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</si>
  <si>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</si>
  <si>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</si>
  <si>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</si>
  <si>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Итого по контрактам, планируемых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</si>
  <si>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</si>
  <si>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</si>
  <si>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26510.1</t>
  </si>
  <si>
    <t>Итого по договорам, планируемых к заключению в соответствующем финансовом году в соответствии с Федеральным законом № 223-ФЗ, по соответствующему году закупки</t>
  </si>
  <si>
    <t>26600</t>
  </si>
  <si>
    <t>26610</t>
  </si>
  <si>
    <t>Исполнитель</t>
  </si>
  <si>
    <t>8 (86161) 31-9-04</t>
  </si>
  <si>
    <t>(должность)</t>
  </si>
  <si>
    <t>(фамилия, инициалы)</t>
  </si>
  <si>
    <t>(телефон)</t>
  </si>
  <si>
    <t>4.2</t>
  </si>
  <si>
    <t>Уникальный код</t>
  </si>
  <si>
    <t>закупка энергетических ресурсов</t>
  </si>
  <si>
    <t>2640</t>
  </si>
  <si>
    <t>2643</t>
  </si>
  <si>
    <t>2644</t>
  </si>
  <si>
    <t>2645</t>
  </si>
  <si>
    <t>2646</t>
  </si>
  <si>
    <t>2647</t>
  </si>
  <si>
    <t>2648</t>
  </si>
  <si>
    <t>2649</t>
  </si>
  <si>
    <t>2700</t>
  </si>
  <si>
    <t>уплата иных платежей (налог по экологии)</t>
  </si>
  <si>
    <t>25</t>
  </si>
  <si>
    <t>закупку научно-исследовательских, опытно-конструкторских и технологических работ</t>
  </si>
  <si>
    <t>прочую закупку товаров, работ и услуг</t>
  </si>
  <si>
    <t>880</t>
  </si>
  <si>
    <t>2800</t>
  </si>
  <si>
    <t>Специальные расходы</t>
  </si>
  <si>
    <t>2025</t>
  </si>
  <si>
    <t>Муниципальное бюджетное общеобразовательное учреждение средняя общеобразовательная школа № 9 имени Александра Ивановича Покрышкина станицы Новосергиевской муниципального образования Крыловский район</t>
  </si>
  <si>
    <t>2338008571</t>
  </si>
  <si>
    <t>к Требованиям к составлению и утверждению плана финансово-хозяйственной
деятельности муниципальных учреждений, подведомственных управлению образования администрации муниципального образования Крыловский район, утвержденным приказом управления образования администрации муниципального образования Крыловский район от 27.12.2019 года № 850
(в редакции приказа управления образования администрации муниципального образования Крыловский район от 12.12.2022 г. № 867)</t>
  </si>
  <si>
    <t>страхование</t>
  </si>
  <si>
    <t>227</t>
  </si>
  <si>
    <t>262</t>
  </si>
  <si>
    <t>26</t>
  </si>
  <si>
    <t>2026</t>
  </si>
  <si>
    <t>152</t>
  </si>
  <si>
    <t>155</t>
  </si>
  <si>
    <t>В.В. Таришняя</t>
  </si>
  <si>
    <t>Исполняющий обязанности директора МБОУ СОШ № 9</t>
  </si>
  <si>
    <t>главный специалист</t>
  </si>
  <si>
    <t>Синельникова С.М.</t>
  </si>
  <si>
    <t>27</t>
  </si>
  <si>
    <t>2027</t>
  </si>
  <si>
    <t>345</t>
  </si>
  <si>
    <t>2651</t>
  </si>
  <si>
    <t>увеличение стоимости мягкого инвентаря</t>
  </si>
  <si>
    <t>293</t>
  </si>
  <si>
    <t>2331</t>
  </si>
  <si>
    <t>18</t>
  </si>
  <si>
    <t>апреля</t>
  </si>
  <si>
    <t>18.04.2025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</si>
</sst>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Cyr"/>
      <charset val="204"/>
    </font>
    <fon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sz val="8"/>
      <name val="Times New Roman"/>
      <family val="1"/>
      <charset val="204"/>
    </font>
    <font>
      <sz val="8"/>
      <color rgb="FFFF0000"/>
      <name val="Times New Roman"/>
      <family val="1"/>
      <charset val="204"/>
    </font>
    <font>
      <sz val="7"/>
      <color rgb="FFFFFFFF"/>
      <name val="Times New Roman"/>
      <family val="1"/>
      <charset val="204"/>
    </font>
    <font>
      <vertAlign val="superscript"/>
      <sz val="7"/>
      <name val="Times New Roman"/>
      <family val="1"/>
      <charset val="204"/>
    </font>
    <font>
      <vertAlign val="superscript"/>
      <sz val="8"/>
      <name val="Times New Roman"/>
      <family val="1"/>
      <charset val="204"/>
    </font>
  </fonts>
  <fills count="3">
    <fill>
      <patternFill patternType="none"/>
    </fill>
    <fill>
      <patternFill patternType="gray125"/>
    </fill>
    <fill>
      <patternFill patternType="solid">
        <fgColor rgb="FFFFFFFF"/>
        <bgColor rgb="FFFFFFCC"/>
      </patternFill>
    </fill>
  </fills>
  <borders count="33">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hair">
        <color auto="1"/>
      </left>
      <right style="thin">
        <color auto="1"/>
      </right>
      <top style="medium">
        <color auto="1"/>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diagonal/>
    </border>
  </borders>
  <cellStyleXfs count="1">
    <xf numFmtId="0" fontId="0" fillId="0" borderId="0"/>
  </cellStyleXfs>
  <cellXfs count="163">
    <xf numFmtId="0" fontId="0" fillId="0" borderId="0" xfId="0"/>
    <xf numFmtId="0" fontId="1" fillId="0" borderId="0" xfId="0" applyFont="1" applyBorder="1" applyAlignment="1">
      <alignment horizontal="left"/>
    </xf>
    <xf numFmtId="0" fontId="2" fillId="0" borderId="0" xfId="0" applyFont="1" applyBorder="1" applyAlignment="1">
      <alignment horizontal="left"/>
    </xf>
    <xf numFmtId="0" fontId="3"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right"/>
    </xf>
    <xf numFmtId="0" fontId="1" fillId="0" borderId="0" xfId="0" applyFont="1" applyBorder="1" applyAlignment="1">
      <alignment horizontal="right"/>
    </xf>
    <xf numFmtId="49" fontId="1" fillId="0" borderId="1" xfId="0" applyNumberFormat="1" applyFont="1" applyBorder="1" applyAlignment="1">
      <alignment horizontal="center"/>
    </xf>
    <xf numFmtId="0" fontId="5" fillId="0" borderId="0" xfId="0" applyFont="1" applyBorder="1" applyAlignment="1">
      <alignment horizontal="left"/>
    </xf>
    <xf numFmtId="49" fontId="1" fillId="0" borderId="2" xfId="0" applyNumberFormat="1" applyFont="1" applyBorder="1" applyAlignment="1">
      <alignment horizontal="center"/>
    </xf>
    <xf numFmtId="49" fontId="1" fillId="0" borderId="0" xfId="0" applyNumberFormat="1" applyFont="1" applyBorder="1" applyAlignment="1">
      <alignment horizontal="center"/>
    </xf>
    <xf numFmtId="0" fontId="7" fillId="0" borderId="0" xfId="0" applyFont="1" applyBorder="1" applyAlignment="1">
      <alignment horizontal="left"/>
    </xf>
    <xf numFmtId="49" fontId="1" fillId="0" borderId="2" xfId="0" applyNumberFormat="1" applyFont="1" applyBorder="1" applyAlignment="1">
      <alignment horizontal="center" vertical="top"/>
    </xf>
    <xf numFmtId="49" fontId="1" fillId="0" borderId="30" xfId="0" applyNumberFormat="1" applyFont="1" applyBorder="1" applyAlignment="1">
      <alignment horizontal="center"/>
    </xf>
    <xf numFmtId="49" fontId="1" fillId="0" borderId="9" xfId="0" applyNumberFormat="1" applyFont="1" applyBorder="1" applyAlignment="1">
      <alignment horizontal="center"/>
    </xf>
    <xf numFmtId="49" fontId="1" fillId="0" borderId="31" xfId="0" applyNumberFormat="1" applyFont="1" applyBorder="1" applyAlignment="1">
      <alignment horizontal="center"/>
    </xf>
    <xf numFmtId="0" fontId="3"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left"/>
    </xf>
    <xf numFmtId="0" fontId="1" fillId="0" borderId="0" xfId="0" applyFont="1" applyBorder="1" applyAlignment="1">
      <alignment horizontal="left"/>
    </xf>
    <xf numFmtId="49" fontId="1" fillId="0" borderId="14" xfId="0" applyNumberFormat="1" applyFont="1" applyBorder="1" applyAlignment="1">
      <alignment horizontal="center"/>
    </xf>
    <xf numFmtId="49" fontId="1" fillId="0" borderId="3" xfId="0" applyNumberFormat="1" applyFont="1" applyBorder="1" applyAlignment="1">
      <alignment horizontal="center"/>
    </xf>
    <xf numFmtId="49" fontId="1" fillId="0" borderId="11" xfId="0" applyNumberFormat="1" applyFont="1" applyBorder="1" applyAlignment="1">
      <alignment horizontal="center"/>
    </xf>
    <xf numFmtId="49" fontId="1" fillId="0" borderId="7" xfId="0" applyNumberFormat="1" applyFont="1" applyBorder="1" applyAlignment="1">
      <alignment horizontal="center"/>
    </xf>
    <xf numFmtId="49" fontId="1" fillId="0" borderId="21" xfId="0" applyNumberFormat="1" applyFont="1" applyBorder="1" applyAlignment="1">
      <alignment horizontal="center"/>
    </xf>
    <xf numFmtId="49" fontId="1" fillId="0" borderId="25" xfId="0" applyNumberFormat="1" applyFont="1" applyBorder="1" applyAlignment="1">
      <alignment horizontal="center"/>
    </xf>
    <xf numFmtId="49" fontId="1" fillId="0" borderId="25" xfId="0" applyNumberFormat="1" applyFont="1" applyBorder="1" applyAlignment="1">
      <alignment horizontal="center" vertical="top"/>
    </xf>
    <xf numFmtId="0" fontId="1" fillId="0" borderId="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xf>
    <xf numFmtId="0" fontId="1" fillId="0" borderId="23" xfId="0" applyFont="1" applyBorder="1" applyAlignment="1">
      <alignment horizontal="left" wrapText="1" indent="15"/>
    </xf>
    <xf numFmtId="49" fontId="1" fillId="0" borderId="7" xfId="0" applyNumberFormat="1" applyFont="1" applyBorder="1" applyAlignment="1">
      <alignment horizontal="center"/>
    </xf>
    <xf numFmtId="4" fontId="1" fillId="0" borderId="7" xfId="0" applyNumberFormat="1" applyFont="1" applyBorder="1" applyAlignment="1">
      <alignment horizontal="center"/>
    </xf>
    <xf numFmtId="0" fontId="1" fillId="0" borderId="7" xfId="0" applyFont="1" applyBorder="1" applyAlignment="1">
      <alignment horizontal="center"/>
    </xf>
    <xf numFmtId="49" fontId="1" fillId="0" borderId="27" xfId="0" applyNumberFormat="1" applyFont="1" applyBorder="1" applyAlignment="1">
      <alignment horizontal="center"/>
    </xf>
    <xf numFmtId="0" fontId="1" fillId="0" borderId="23" xfId="0" applyFont="1" applyBorder="1" applyAlignment="1">
      <alignment horizontal="left" indent="15"/>
    </xf>
    <xf numFmtId="49" fontId="1" fillId="0" borderId="28" xfId="0" applyNumberFormat="1" applyFont="1" applyBorder="1" applyAlignment="1">
      <alignment horizontal="center"/>
    </xf>
    <xf numFmtId="0" fontId="1" fillId="0" borderId="12" xfId="0" applyFont="1" applyBorder="1" applyAlignment="1">
      <alignment horizontal="left" wrapText="1" indent="15"/>
    </xf>
    <xf numFmtId="49" fontId="1" fillId="0" borderId="19" xfId="0" applyNumberFormat="1" applyFont="1" applyBorder="1" applyAlignment="1">
      <alignment horizontal="center"/>
    </xf>
    <xf numFmtId="0" fontId="1" fillId="0" borderId="7" xfId="0" applyFont="1" applyBorder="1" applyAlignment="1">
      <alignment horizontal="left" wrapText="1" indent="15"/>
    </xf>
    <xf numFmtId="49" fontId="5" fillId="0" borderId="19" xfId="0" applyNumberFormat="1" applyFont="1" applyBorder="1" applyAlignment="1">
      <alignment horizontal="center"/>
    </xf>
    <xf numFmtId="49" fontId="5" fillId="0" borderId="7" xfId="0" applyNumberFormat="1" applyFont="1" applyBorder="1" applyAlignment="1">
      <alignment horizontal="center"/>
    </xf>
    <xf numFmtId="0" fontId="5" fillId="0" borderId="12" xfId="0" applyFont="1" applyBorder="1" applyAlignment="1">
      <alignment horizontal="left"/>
    </xf>
    <xf numFmtId="0" fontId="7" fillId="0" borderId="0" xfId="0" applyFont="1" applyBorder="1" applyAlignment="1">
      <alignment horizontal="justify" wrapText="1"/>
    </xf>
    <xf numFmtId="0" fontId="1" fillId="0" borderId="22" xfId="0" applyFont="1" applyBorder="1" applyAlignment="1">
      <alignment horizontal="left" wrapText="1" indent="15"/>
    </xf>
    <xf numFmtId="0" fontId="1" fillId="0" borderId="22" xfId="0" applyFont="1" applyBorder="1" applyAlignment="1">
      <alignment horizontal="left" indent="15"/>
    </xf>
    <xf numFmtId="49" fontId="1" fillId="0" borderId="11" xfId="0" applyNumberFormat="1" applyFont="1" applyBorder="1" applyAlignment="1">
      <alignment horizontal="center"/>
    </xf>
    <xf numFmtId="4" fontId="1" fillId="0" borderId="11" xfId="0" applyNumberFormat="1" applyFont="1" applyBorder="1" applyAlignment="1">
      <alignment horizontal="center"/>
    </xf>
    <xf numFmtId="0" fontId="1" fillId="0" borderId="8" xfId="0" applyFont="1" applyBorder="1" applyAlignment="1">
      <alignment horizontal="left" indent="15"/>
    </xf>
    <xf numFmtId="49" fontId="1" fillId="0" borderId="26" xfId="0" applyNumberFormat="1" applyFont="1" applyBorder="1" applyAlignment="1">
      <alignment horizontal="center"/>
    </xf>
    <xf numFmtId="49" fontId="1" fillId="0" borderId="14" xfId="0" applyNumberFormat="1" applyFont="1" applyBorder="1" applyAlignment="1">
      <alignment horizontal="center"/>
    </xf>
    <xf numFmtId="4" fontId="1" fillId="0" borderId="14" xfId="0" applyNumberFormat="1"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left" wrapText="1" indent="1"/>
    </xf>
    <xf numFmtId="4" fontId="1" fillId="0" borderId="7" xfId="0" applyNumberFormat="1" applyFont="1" applyFill="1" applyBorder="1" applyAlignment="1">
      <alignment horizontal="center"/>
    </xf>
    <xf numFmtId="2" fontId="1" fillId="0" borderId="7" xfId="0" applyNumberFormat="1" applyFont="1" applyBorder="1" applyAlignment="1">
      <alignment horizontal="center"/>
    </xf>
    <xf numFmtId="4" fontId="1" fillId="2" borderId="7" xfId="0" applyNumberFormat="1" applyFont="1" applyFill="1" applyBorder="1" applyAlignment="1">
      <alignment horizontal="center"/>
    </xf>
    <xf numFmtId="0" fontId="1" fillId="0" borderId="17" xfId="0" applyFont="1" applyBorder="1" applyAlignment="1">
      <alignment horizontal="left" wrapText="1" indent="15"/>
    </xf>
    <xf numFmtId="49"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11" xfId="0" applyFont="1" applyBorder="1" applyAlignment="1">
      <alignment horizontal="center"/>
    </xf>
    <xf numFmtId="49" fontId="1" fillId="0" borderId="18" xfId="0" applyNumberFormat="1" applyFont="1" applyBorder="1" applyAlignment="1">
      <alignment horizontal="center"/>
    </xf>
    <xf numFmtId="4" fontId="1" fillId="2" borderId="11" xfId="0" applyNumberFormat="1" applyFont="1" applyFill="1" applyBorder="1" applyAlignment="1">
      <alignment horizontal="center"/>
    </xf>
    <xf numFmtId="0" fontId="1" fillId="0" borderId="8" xfId="0" applyFont="1" applyBorder="1" applyAlignment="1">
      <alignment horizontal="left" wrapText="1" indent="15"/>
    </xf>
    <xf numFmtId="49" fontId="1" fillId="0" borderId="15" xfId="0" applyNumberFormat="1" applyFont="1" applyBorder="1" applyAlignment="1">
      <alignment horizontal="center"/>
    </xf>
    <xf numFmtId="49" fontId="1" fillId="0" borderId="3" xfId="0" applyNumberFormat="1" applyFont="1" applyBorder="1" applyAlignment="1">
      <alignment horizontal="center"/>
    </xf>
    <xf numFmtId="4" fontId="1" fillId="0" borderId="3" xfId="0" applyNumberFormat="1" applyFont="1" applyBorder="1" applyAlignment="1">
      <alignment horizontal="center"/>
    </xf>
    <xf numFmtId="0" fontId="1" fillId="0" borderId="3" xfId="0" applyFont="1" applyBorder="1" applyAlignment="1">
      <alignment horizontal="center"/>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0" fontId="5" fillId="0" borderId="8" xfId="0" applyFont="1" applyBorder="1" applyAlignment="1">
      <alignment horizontal="left"/>
    </xf>
    <xf numFmtId="0" fontId="1" fillId="2" borderId="3" xfId="0" applyFont="1" applyFill="1" applyBorder="1" applyAlignment="1">
      <alignment horizontal="center"/>
    </xf>
    <xf numFmtId="0" fontId="1" fillId="0" borderId="17" xfId="0" applyFont="1" applyBorder="1" applyAlignment="1">
      <alignment horizontal="left"/>
    </xf>
    <xf numFmtId="0" fontId="1" fillId="2" borderId="7" xfId="0" applyFont="1" applyFill="1" applyBorder="1" applyAlignment="1">
      <alignment horizontal="center"/>
    </xf>
    <xf numFmtId="0" fontId="1" fillId="0" borderId="8" xfId="0" applyFont="1" applyBorder="1" applyAlignment="1">
      <alignment horizontal="left" wrapText="1" indent="1"/>
    </xf>
    <xf numFmtId="49" fontId="1" fillId="0" borderId="8" xfId="0" applyNumberFormat="1" applyFont="1" applyBorder="1" applyAlignment="1">
      <alignment horizontal="center"/>
    </xf>
    <xf numFmtId="4" fontId="1" fillId="0" borderId="3" xfId="0" applyNumberFormat="1" applyFont="1" applyFill="1" applyBorder="1" applyAlignment="1">
      <alignment horizontal="center"/>
    </xf>
    <xf numFmtId="4" fontId="1" fillId="0" borderId="10" xfId="0" applyNumberFormat="1" applyFont="1" applyBorder="1" applyAlignment="1">
      <alignment horizontal="center"/>
    </xf>
    <xf numFmtId="0" fontId="1" fillId="2" borderId="10" xfId="0" applyFont="1" applyFill="1" applyBorder="1" applyAlignment="1">
      <alignment horizontal="center"/>
    </xf>
    <xf numFmtId="49" fontId="1" fillId="0" borderId="17" xfId="0" applyNumberFormat="1" applyFont="1" applyBorder="1" applyAlignment="1">
      <alignment horizontal="center"/>
    </xf>
    <xf numFmtId="4" fontId="1" fillId="0" borderId="16" xfId="0" applyNumberFormat="1" applyFont="1" applyBorder="1" applyAlignment="1">
      <alignment horizontal="center"/>
    </xf>
    <xf numFmtId="4" fontId="1" fillId="2" borderId="16" xfId="0" applyNumberFormat="1" applyFont="1" applyFill="1" applyBorder="1" applyAlignment="1">
      <alignment horizontal="center"/>
    </xf>
    <xf numFmtId="0" fontId="1" fillId="0" borderId="20" xfId="0" applyFont="1" applyBorder="1" applyAlignment="1">
      <alignment horizontal="left" indent="15"/>
    </xf>
    <xf numFmtId="49" fontId="1" fillId="0" borderId="21" xfId="0" applyNumberFormat="1" applyFont="1" applyBorder="1" applyAlignment="1">
      <alignment horizontal="center"/>
    </xf>
    <xf numFmtId="49" fontId="1" fillId="0" borderId="0" xfId="0" applyNumberFormat="1" applyFont="1" applyBorder="1" applyAlignment="1">
      <alignment horizontal="center"/>
    </xf>
    <xf numFmtId="4" fontId="1" fillId="0" borderId="0" xfId="0" applyNumberFormat="1" applyFont="1" applyBorder="1" applyAlignment="1">
      <alignment horizontal="center"/>
    </xf>
    <xf numFmtId="4" fontId="1" fillId="0" borderId="21" xfId="0" applyNumberFormat="1" applyFont="1" applyBorder="1" applyAlignment="1">
      <alignment horizontal="center"/>
    </xf>
    <xf numFmtId="4" fontId="6" fillId="2" borderId="21" xfId="0" applyNumberFormat="1" applyFont="1" applyFill="1" applyBorder="1" applyAlignment="1">
      <alignment horizontal="center"/>
    </xf>
    <xf numFmtId="0" fontId="1" fillId="0" borderId="17" xfId="0" applyFont="1" applyBorder="1" applyAlignment="1">
      <alignment horizontal="left" wrapText="1" indent="1"/>
    </xf>
    <xf numFmtId="0" fontId="1" fillId="0" borderId="12" xfId="0" applyFont="1" applyBorder="1" applyAlignment="1">
      <alignment horizontal="left" indent="15"/>
    </xf>
    <xf numFmtId="0" fontId="1" fillId="0" borderId="7" xfId="0" applyFont="1" applyBorder="1" applyAlignment="1">
      <alignment horizontal="left" wrapText="1" indent="1"/>
    </xf>
    <xf numFmtId="4" fontId="1" fillId="2" borderId="3" xfId="0" applyNumberFormat="1" applyFont="1" applyFill="1" applyBorder="1" applyAlignment="1">
      <alignment horizontal="center"/>
    </xf>
    <xf numFmtId="0" fontId="1" fillId="0" borderId="3" xfId="0" applyFont="1" applyBorder="1" applyAlignment="1">
      <alignment horizontal="left" wrapText="1" indent="1"/>
    </xf>
    <xf numFmtId="4" fontId="6" fillId="0" borderId="10" xfId="0" applyNumberFormat="1" applyFont="1" applyBorder="1" applyAlignment="1">
      <alignment horizontal="center"/>
    </xf>
    <xf numFmtId="0" fontId="1" fillId="0" borderId="11" xfId="0" applyFont="1" applyBorder="1" applyAlignment="1">
      <alignment horizontal="left" wrapText="1" indent="1"/>
    </xf>
    <xf numFmtId="0" fontId="1" fillId="0" borderId="16" xfId="0" applyFont="1" applyBorder="1" applyAlignment="1">
      <alignment horizontal="center"/>
    </xf>
    <xf numFmtId="0" fontId="1" fillId="0" borderId="11" xfId="0" applyFont="1" applyBorder="1" applyAlignment="1">
      <alignment horizontal="left"/>
    </xf>
    <xf numFmtId="49" fontId="5" fillId="0" borderId="11" xfId="0" applyNumberFormat="1" applyFont="1" applyBorder="1" applyAlignment="1">
      <alignment horizontal="center"/>
    </xf>
    <xf numFmtId="4" fontId="6" fillId="0" borderId="16" xfId="0" applyNumberFormat="1" applyFont="1" applyBorder="1" applyAlignment="1">
      <alignment horizontal="center"/>
    </xf>
    <xf numFmtId="4" fontId="6" fillId="0" borderId="11" xfId="0" applyNumberFormat="1" applyFont="1" applyBorder="1" applyAlignment="1">
      <alignment horizontal="center"/>
    </xf>
    <xf numFmtId="0" fontId="6" fillId="0" borderId="11" xfId="0" applyFont="1" applyBorder="1" applyAlignment="1">
      <alignment horizontal="center"/>
    </xf>
    <xf numFmtId="0" fontId="1" fillId="0" borderId="8" xfId="0" applyFont="1" applyBorder="1" applyAlignment="1">
      <alignment horizontal="left"/>
    </xf>
    <xf numFmtId="0" fontId="5" fillId="0" borderId="3" xfId="0" applyFont="1" applyBorder="1" applyAlignment="1">
      <alignment horizontal="left"/>
    </xf>
    <xf numFmtId="0" fontId="1" fillId="0" borderId="10" xfId="0" applyFont="1" applyBorder="1" applyAlignment="1">
      <alignment horizontal="center"/>
    </xf>
    <xf numFmtId="49" fontId="1" fillId="0" borderId="7" xfId="0" applyNumberFormat="1" applyFont="1" applyBorder="1" applyAlignment="1">
      <alignment horizontal="center" vertical="top"/>
    </xf>
    <xf numFmtId="49" fontId="1" fillId="0" borderId="3" xfId="0" applyNumberFormat="1" applyFont="1" applyBorder="1" applyAlignment="1">
      <alignment horizontal="center" vertical="top"/>
    </xf>
    <xf numFmtId="0" fontId="1" fillId="0" borderId="12" xfId="0" applyFont="1" applyBorder="1" applyAlignment="1">
      <alignment horizontal="left"/>
    </xf>
    <xf numFmtId="49" fontId="1" fillId="0" borderId="13" xfId="0" applyNumberFormat="1" applyFont="1" applyBorder="1" applyAlignment="1">
      <alignment horizontal="center"/>
    </xf>
    <xf numFmtId="49" fontId="1" fillId="0" borderId="6" xfId="0" applyNumberFormat="1" applyFont="1" applyBorder="1" applyAlignment="1">
      <alignment horizontal="center"/>
    </xf>
    <xf numFmtId="0" fontId="5" fillId="0" borderId="0" xfId="0" applyFont="1" applyBorder="1" applyAlignment="1">
      <alignment horizont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right"/>
    </xf>
    <xf numFmtId="49" fontId="1" fillId="0" borderId="9" xfId="0" applyNumberFormat="1"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applyBorder="1" applyAlignment="1">
      <alignment horizontal="right"/>
    </xf>
    <xf numFmtId="49" fontId="2" fillId="0" borderId="1" xfId="0" applyNumberFormat="1" applyFont="1" applyBorder="1" applyAlignment="1">
      <alignment horizontal="center"/>
    </xf>
    <xf numFmtId="0" fontId="2" fillId="0" borderId="0" xfId="0" applyFont="1" applyBorder="1" applyAlignment="1">
      <alignment horizontal="left"/>
    </xf>
    <xf numFmtId="0" fontId="1" fillId="0" borderId="0" xfId="0" applyFont="1" applyBorder="1" applyAlignment="1">
      <alignment horizontal="right"/>
    </xf>
    <xf numFmtId="0" fontId="1" fillId="0" borderId="0" xfId="0" applyFont="1" applyBorder="1" applyAlignment="1">
      <alignment horizontal="left"/>
    </xf>
    <xf numFmtId="49" fontId="1" fillId="0" borderId="1" xfId="0" applyNumberFormat="1" applyFont="1" applyBorder="1" applyAlignment="1">
      <alignment horizontal="left"/>
    </xf>
    <xf numFmtId="49" fontId="1" fillId="0" borderId="4" xfId="0" applyNumberFormat="1" applyFont="1" applyBorder="1" applyAlignment="1">
      <alignment horizontal="center"/>
    </xf>
    <xf numFmtId="49" fontId="2" fillId="0" borderId="1" xfId="0" applyNumberFormat="1" applyFont="1" applyBorder="1" applyAlignment="1">
      <alignment horizontal="left"/>
    </xf>
    <xf numFmtId="49" fontId="4" fillId="0" borderId="1" xfId="0" applyNumberFormat="1" applyFont="1" applyBorder="1" applyAlignment="1">
      <alignment horizontal="left"/>
    </xf>
    <xf numFmtId="0" fontId="2" fillId="0" borderId="0" xfId="0" applyFont="1" applyBorder="1" applyAlignment="1">
      <alignment horizontal="right" vertical="top" wrapText="1"/>
    </xf>
    <xf numFmtId="0" fontId="2" fillId="0" borderId="0"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49" fontId="1" fillId="0" borderId="5" xfId="0" applyNumberFormat="1" applyFont="1" applyBorder="1" applyAlignment="1">
      <alignment horizontal="center"/>
    </xf>
    <xf numFmtId="49" fontId="1" fillId="0" borderId="1" xfId="0" applyNumberFormat="1" applyFont="1" applyBorder="1" applyAlignment="1">
      <alignment horizontal="left" wrapText="1"/>
    </xf>
    <xf numFmtId="0" fontId="4" fillId="0" borderId="0" xfId="0" applyFont="1" applyBorder="1" applyAlignment="1">
      <alignment horizontal="right"/>
    </xf>
    <xf numFmtId="0" fontId="4" fillId="0" borderId="0" xfId="0" applyFont="1" applyBorder="1" applyAlignment="1">
      <alignment horizontal="left"/>
    </xf>
    <xf numFmtId="0" fontId="1" fillId="0" borderId="3" xfId="0" applyFont="1" applyBorder="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justify" vertical="top"/>
    </xf>
    <xf numFmtId="0" fontId="7" fillId="0" borderId="0" xfId="0" applyFont="1" applyBorder="1" applyAlignment="1">
      <alignment horizontal="justify" vertical="top" wrapText="1"/>
    </xf>
    <xf numFmtId="0" fontId="1" fillId="0" borderId="1" xfId="0" applyFont="1" applyBorder="1" applyAlignment="1">
      <alignment horizontal="center"/>
    </xf>
    <xf numFmtId="0" fontId="1" fillId="0" borderId="32" xfId="0" applyFont="1" applyBorder="1" applyAlignment="1">
      <alignment horizontal="left" wrapText="1" indent="15"/>
    </xf>
    <xf numFmtId="4" fontId="1" fillId="0" borderId="17" xfId="0" applyNumberFormat="1" applyFont="1" applyBorder="1" applyAlignment="1">
      <alignment horizontal="center"/>
    </xf>
    <xf numFmtId="0" fontId="1" fillId="0" borderId="17" xfId="0" applyFont="1" applyBorder="1" applyAlignment="1">
      <alignment horizontal="left" wrapText="1"/>
    </xf>
    <xf numFmtId="0" fontId="1" fillId="0" borderId="8" xfId="0" applyFont="1" applyBorder="1" applyAlignment="1">
      <alignment horizontal="left" wrapText="1"/>
    </xf>
    <xf numFmtId="49" fontId="1" fillId="0" borderId="12" xfId="0" applyNumberFormat="1" applyFont="1" applyBorder="1" applyAlignment="1">
      <alignment horizontal="center"/>
    </xf>
    <xf numFmtId="0" fontId="1" fillId="0" borderId="3" xfId="0" applyFont="1" applyBorder="1" applyAlignment="1">
      <alignment horizontal="left" wrapText="1" indent="15"/>
    </xf>
    <xf numFmtId="49" fontId="1" fillId="0" borderId="9" xfId="0" applyNumberFormat="1" applyFont="1" applyBorder="1" applyAlignment="1">
      <alignment horizontal="center"/>
    </xf>
    <xf numFmtId="4" fontId="1" fillId="0" borderId="8" xfId="0" applyNumberFormat="1" applyFont="1" applyBorder="1" applyAlignment="1">
      <alignment horizontal="center"/>
    </xf>
    <xf numFmtId="0" fontId="1" fillId="0" borderId="29" xfId="0" applyFont="1" applyBorder="1" applyAlignment="1">
      <alignment horizontal="center"/>
    </xf>
    <xf numFmtId="0" fontId="1" fillId="0" borderId="21" xfId="0" applyFont="1" applyBorder="1" applyAlignment="1">
      <alignment horizontal="left" wrapText="1" indent="15"/>
    </xf>
    <xf numFmtId="4" fontId="1" fillId="0" borderId="20" xfId="0" applyNumberFormat="1" applyFont="1" applyBorder="1" applyAlignment="1">
      <alignment horizontal="center"/>
    </xf>
    <xf numFmtId="0" fontId="1" fillId="0" borderId="11" xfId="0" applyFont="1" applyBorder="1" applyAlignment="1">
      <alignment horizontal="left" wrapText="1" indent="15"/>
    </xf>
    <xf numFmtId="49" fontId="1" fillId="0" borderId="24" xfId="0" applyNumberFormat="1" applyFont="1" applyBorder="1" applyAlignment="1">
      <alignment horizontal="center"/>
    </xf>
    <xf numFmtId="49" fontId="1" fillId="0" borderId="25" xfId="0" applyNumberFormat="1" applyFont="1" applyBorder="1" applyAlignment="1">
      <alignment horizontal="center"/>
    </xf>
    <xf numFmtId="4" fontId="1" fillId="0" borderId="25" xfId="0" applyNumberFormat="1" applyFont="1" applyBorder="1" applyAlignment="1">
      <alignment horizontal="center"/>
    </xf>
    <xf numFmtId="0" fontId="1" fillId="0" borderId="25" xfId="0" applyFont="1" applyBorder="1" applyAlignment="1">
      <alignment horizontal="center"/>
    </xf>
    <xf numFmtId="49" fontId="1" fillId="0" borderId="29" xfId="0" applyNumberFormat="1" applyFont="1" applyBorder="1" applyAlignment="1">
      <alignment horizontal="center" vertical="top"/>
    </xf>
    <xf numFmtId="49" fontId="5" fillId="0" borderId="13" xfId="0" applyNumberFormat="1" applyFont="1" applyBorder="1" applyAlignment="1">
      <alignment horizontal="center"/>
    </xf>
    <xf numFmtId="4" fontId="5" fillId="0" borderId="14" xfId="0" applyNumberFormat="1" applyFont="1" applyBorder="1" applyAlignment="1">
      <alignment horizontal="center"/>
    </xf>
    <xf numFmtId="0" fontId="1" fillId="0" borderId="29" xfId="0" applyFont="1" applyBorder="1" applyAlignment="1">
      <alignment horizontal="center" vertical="center"/>
    </xf>
    <xf numFmtId="0" fontId="1" fillId="0" borderId="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8"/>
  <sheetViews>
    <sheetView tabSelected="1" view="pageBreakPreview" zoomScaleSheetLayoutView="100" zoomScalePageLayoutView="93" workbookViewId="0">
      <selection activeCell="FM29" sqref="FM29"/>
    </sheetView>
  </sheetViews>
  <sheetFormatPr defaultColWidth="0.85546875" defaultRowHeight="12.75" x14ac:dyDescent="0.2"/>
  <cols>
    <col min="1" max="2" width="0.85546875" style="1"/>
    <col min="3" max="3" width="8.7109375" style="1" customWidth="1"/>
    <col min="4" max="79" width="0.85546875" style="1"/>
    <col min="80" max="80" width="0.85546875" style="1" hidden="1"/>
    <col min="81" max="86" width="0.85546875" style="1"/>
    <col min="87" max="87" width="0.42578125" style="1" customWidth="1"/>
    <col min="88" max="90" width="0.85546875" style="1"/>
    <col min="91" max="91" width="1.7109375" style="1" customWidth="1"/>
    <col min="92" max="92" width="0.140625" style="1" customWidth="1"/>
    <col min="93" max="100" width="0.85546875" style="1"/>
    <col min="101" max="101" width="0.28515625" style="1" customWidth="1"/>
    <col min="102" max="113" width="0.85546875" style="1"/>
    <col min="114" max="114" width="1" style="1" customWidth="1"/>
    <col min="115" max="116" width="0.85546875" style="1"/>
    <col min="117" max="117" width="1.85546875" style="1" customWidth="1"/>
    <col min="118" max="118" width="0.85546875" style="1" hidden="1" customWidth="1"/>
    <col min="119" max="126" width="0.85546875" style="1"/>
    <col min="127" max="127" width="1.5703125" style="1" customWidth="1"/>
    <col min="128" max="131" width="0.85546875" style="1"/>
    <col min="132" max="132" width="0.28515625" style="1" customWidth="1"/>
    <col min="133" max="140" width="0.85546875" style="1"/>
    <col min="141" max="141" width="1.7109375" style="1" customWidth="1"/>
    <col min="142" max="142" width="0.85546875" style="1"/>
    <col min="143" max="143" width="1.7109375" style="1" customWidth="1"/>
    <col min="144" max="145" width="0.85546875" style="1" hidden="1"/>
    <col min="146" max="146" width="2.7109375" style="1" customWidth="1"/>
    <col min="147" max="149" width="0.85546875" style="1"/>
    <col min="150" max="150" width="1.42578125" style="1" customWidth="1"/>
    <col min="151" max="151" width="2.85546875" style="1" customWidth="1"/>
    <col min="152" max="155" width="0.85546875" style="1"/>
    <col min="156" max="156" width="0.85546875" style="1" hidden="1"/>
    <col min="157" max="1024" width="0.85546875" style="1"/>
  </cols>
  <sheetData>
    <row r="1" spans="51:161" s="2" customFormat="1" ht="10.5" x14ac:dyDescent="0.2">
      <c r="DB1" s="118" t="s">
        <v>0</v>
      </c>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row>
    <row r="2" spans="51:161" s="2" customFormat="1" ht="81" customHeight="1" x14ac:dyDescent="0.2">
      <c r="DB2" s="127" t="s">
        <v>348</v>
      </c>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row>
    <row r="3" spans="51:161" ht="6" customHeight="1" x14ac:dyDescent="0.2"/>
    <row r="4" spans="51:161" ht="18" customHeight="1" x14ac:dyDescent="0.2"/>
    <row r="5" spans="51:161" s="2" customFormat="1" ht="10.5" x14ac:dyDescent="0.2">
      <c r="DW5" s="128" t="s">
        <v>1</v>
      </c>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row>
    <row r="6" spans="51:161" s="2" customFormat="1" ht="10.5" x14ac:dyDescent="0.2">
      <c r="DW6" s="129" t="s">
        <v>357</v>
      </c>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row>
    <row r="7" spans="51:161" s="3" customFormat="1" ht="8.25" x14ac:dyDescent="0.15">
      <c r="DW7" s="117" t="s">
        <v>2</v>
      </c>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row>
    <row r="8" spans="51:161" s="2" customFormat="1" ht="10.5" x14ac:dyDescent="0.2">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row>
    <row r="9" spans="51:161" s="3" customFormat="1" ht="8.25" x14ac:dyDescent="0.15">
      <c r="DW9" s="117" t="s">
        <v>3</v>
      </c>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row>
    <row r="10" spans="51:161" s="2" customFormat="1" ht="10.5" x14ac:dyDescent="0.2">
      <c r="DW10" s="129"/>
      <c r="DX10" s="129"/>
      <c r="DY10" s="129"/>
      <c r="DZ10" s="129"/>
      <c r="EA10" s="129"/>
      <c r="EB10" s="129"/>
      <c r="EC10" s="129"/>
      <c r="ED10" s="129"/>
      <c r="EE10" s="129"/>
      <c r="EF10" s="129"/>
      <c r="EG10" s="129"/>
      <c r="EH10" s="129"/>
      <c r="EI10" s="129"/>
      <c r="EL10" s="129" t="s">
        <v>356</v>
      </c>
      <c r="EM10" s="129"/>
      <c r="EN10" s="129"/>
      <c r="EO10" s="129"/>
      <c r="EP10" s="129"/>
      <c r="EQ10" s="129"/>
      <c r="ER10" s="129"/>
      <c r="ES10" s="129"/>
      <c r="ET10" s="129"/>
      <c r="EU10" s="129"/>
      <c r="EV10" s="129"/>
      <c r="EW10" s="129"/>
      <c r="EX10" s="129"/>
      <c r="EY10" s="129"/>
      <c r="EZ10" s="129"/>
      <c r="FA10" s="129"/>
      <c r="FB10" s="129"/>
      <c r="FC10" s="129"/>
      <c r="FD10" s="129"/>
      <c r="FE10" s="129"/>
    </row>
    <row r="11" spans="51:161" s="3" customFormat="1" ht="8.25" x14ac:dyDescent="0.15">
      <c r="DW11" s="117" t="s">
        <v>4</v>
      </c>
      <c r="DX11" s="117"/>
      <c r="DY11" s="117"/>
      <c r="DZ11" s="117"/>
      <c r="EA11" s="117"/>
      <c r="EB11" s="117"/>
      <c r="EC11" s="117"/>
      <c r="ED11" s="117"/>
      <c r="EE11" s="117"/>
      <c r="EF11" s="117"/>
      <c r="EG11" s="117"/>
      <c r="EH11" s="117"/>
      <c r="EI11" s="117"/>
      <c r="EL11" s="117" t="s">
        <v>5</v>
      </c>
      <c r="EM11" s="117"/>
      <c r="EN11" s="117"/>
      <c r="EO11" s="117"/>
      <c r="EP11" s="117"/>
      <c r="EQ11" s="117"/>
      <c r="ER11" s="117"/>
      <c r="ES11" s="117"/>
      <c r="ET11" s="117"/>
      <c r="EU11" s="117"/>
      <c r="EV11" s="117"/>
      <c r="EW11" s="117"/>
      <c r="EX11" s="117"/>
      <c r="EY11" s="117"/>
      <c r="EZ11" s="117"/>
      <c r="FA11" s="117"/>
      <c r="FB11" s="117"/>
      <c r="FC11" s="117"/>
      <c r="FD11" s="117"/>
      <c r="FE11" s="117"/>
    </row>
    <row r="12" spans="51:161" s="2" customFormat="1" ht="10.5" x14ac:dyDescent="0.2">
      <c r="DW12" s="118" t="s">
        <v>6</v>
      </c>
      <c r="DX12" s="118"/>
      <c r="DY12" s="119" t="s">
        <v>367</v>
      </c>
      <c r="DZ12" s="119"/>
      <c r="EA12" s="119"/>
      <c r="EB12" s="120" t="s">
        <v>6</v>
      </c>
      <c r="EC12" s="120"/>
      <c r="EE12" s="119" t="s">
        <v>368</v>
      </c>
      <c r="EF12" s="119"/>
      <c r="EG12" s="119"/>
      <c r="EH12" s="119"/>
      <c r="EI12" s="119"/>
      <c r="EJ12" s="119"/>
      <c r="EK12" s="119"/>
      <c r="EL12" s="119"/>
      <c r="EM12" s="119"/>
      <c r="EN12" s="119"/>
      <c r="EO12" s="119"/>
      <c r="EP12" s="119"/>
      <c r="EQ12" s="119"/>
      <c r="ER12" s="119"/>
      <c r="ES12" s="119"/>
      <c r="ET12" s="118">
        <v>20</v>
      </c>
      <c r="EU12" s="118"/>
      <c r="EV12" s="118"/>
      <c r="EW12" s="125" t="s">
        <v>339</v>
      </c>
      <c r="EX12" s="125"/>
      <c r="EY12" s="125"/>
      <c r="EZ12" s="2" t="s">
        <v>7</v>
      </c>
    </row>
    <row r="14" spans="51:161" s="4" customFormat="1" ht="12" x14ac:dyDescent="0.2">
      <c r="CR14" s="5" t="s">
        <v>8</v>
      </c>
      <c r="CS14" s="126" t="s">
        <v>339</v>
      </c>
      <c r="CT14" s="126"/>
      <c r="CU14" s="126"/>
      <c r="CV14" s="4" t="s">
        <v>7</v>
      </c>
    </row>
    <row r="15" spans="51:161" s="4" customFormat="1" ht="12" x14ac:dyDescent="0.2">
      <c r="AY15" s="133" t="s">
        <v>9</v>
      </c>
      <c r="AZ15" s="133"/>
      <c r="BA15" s="133"/>
      <c r="BB15" s="133"/>
      <c r="BC15" s="133"/>
      <c r="BD15" s="133"/>
      <c r="BE15" s="133"/>
      <c r="BF15" s="126" t="s">
        <v>339</v>
      </c>
      <c r="BG15" s="126"/>
      <c r="BH15" s="126"/>
      <c r="BI15" s="133" t="s">
        <v>10</v>
      </c>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26" t="s">
        <v>352</v>
      </c>
      <c r="CF15" s="126"/>
      <c r="CG15" s="126"/>
      <c r="CH15" s="133" t="s">
        <v>11</v>
      </c>
      <c r="CI15" s="133"/>
      <c r="CJ15" s="133"/>
      <c r="CK15" s="133"/>
      <c r="CL15" s="133"/>
      <c r="CM15" s="126" t="s">
        <v>360</v>
      </c>
      <c r="CN15" s="126"/>
      <c r="CO15" s="126"/>
      <c r="CP15" s="134" t="s">
        <v>12</v>
      </c>
      <c r="CQ15" s="134"/>
      <c r="CR15" s="134"/>
      <c r="CS15" s="134"/>
      <c r="CT15" s="134"/>
      <c r="CU15" s="134"/>
      <c r="CV15" s="134"/>
      <c r="CW15" s="134"/>
      <c r="CX15" s="134"/>
      <c r="ES15" s="135" t="s">
        <v>13</v>
      </c>
      <c r="ET15" s="135"/>
      <c r="EU15" s="135"/>
      <c r="EV15" s="135"/>
      <c r="EW15" s="135"/>
      <c r="EX15" s="135"/>
      <c r="EY15" s="135"/>
      <c r="EZ15" s="135"/>
      <c r="FA15" s="135"/>
      <c r="FB15" s="135"/>
      <c r="FC15" s="135"/>
      <c r="FD15" s="135"/>
      <c r="FE15" s="135"/>
    </row>
    <row r="16" spans="51:161" x14ac:dyDescent="0.2">
      <c r="ES16" s="135"/>
      <c r="ET16" s="135"/>
      <c r="EU16" s="135"/>
      <c r="EV16" s="135"/>
      <c r="EW16" s="135"/>
      <c r="EX16" s="135"/>
      <c r="EY16" s="135"/>
      <c r="EZ16" s="135"/>
      <c r="FA16" s="135"/>
      <c r="FB16" s="135"/>
      <c r="FC16" s="135"/>
      <c r="FD16" s="135"/>
      <c r="FE16" s="135"/>
    </row>
    <row r="17" spans="1:161" ht="12.75" customHeight="1" x14ac:dyDescent="0.2">
      <c r="BG17" s="121" t="s">
        <v>14</v>
      </c>
      <c r="BH17" s="121"/>
      <c r="BI17" s="121"/>
      <c r="BJ17" s="121"/>
      <c r="BK17" s="59" t="s">
        <v>367</v>
      </c>
      <c r="BL17" s="59"/>
      <c r="BM17" s="59"/>
      <c r="BN17" s="122" t="s">
        <v>6</v>
      </c>
      <c r="BO17" s="122"/>
      <c r="BQ17" s="59" t="s">
        <v>368</v>
      </c>
      <c r="BR17" s="59"/>
      <c r="BS17" s="59"/>
      <c r="BT17" s="59"/>
      <c r="BU17" s="59"/>
      <c r="BV17" s="59"/>
      <c r="BW17" s="59"/>
      <c r="BX17" s="59"/>
      <c r="BY17" s="59"/>
      <c r="BZ17" s="59"/>
      <c r="CA17" s="59"/>
      <c r="CB17" s="59"/>
      <c r="CC17" s="59"/>
      <c r="CD17" s="59"/>
      <c r="CE17" s="59"/>
      <c r="CF17" s="121">
        <v>20</v>
      </c>
      <c r="CG17" s="121"/>
      <c r="CH17" s="121"/>
      <c r="CI17" s="123" t="s">
        <v>339</v>
      </c>
      <c r="CJ17" s="123"/>
      <c r="CK17" s="123"/>
      <c r="CL17" s="1" t="s">
        <v>7</v>
      </c>
      <c r="EQ17" s="6" t="s">
        <v>15</v>
      </c>
      <c r="ES17" s="124" t="s">
        <v>369</v>
      </c>
      <c r="ET17" s="124"/>
      <c r="EU17" s="124"/>
      <c r="EV17" s="124"/>
      <c r="EW17" s="124"/>
      <c r="EX17" s="124"/>
      <c r="EY17" s="124"/>
      <c r="EZ17" s="124"/>
      <c r="FA17" s="124"/>
      <c r="FB17" s="124"/>
      <c r="FC17" s="124"/>
      <c r="FD17" s="124"/>
      <c r="FE17" s="124"/>
    </row>
    <row r="18" spans="1:161" ht="18" customHeight="1" x14ac:dyDescent="0.2">
      <c r="A18" s="122" t="s">
        <v>16</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EQ18" s="6" t="s">
        <v>17</v>
      </c>
      <c r="ES18" s="131"/>
      <c r="ET18" s="131"/>
      <c r="EU18" s="131"/>
      <c r="EV18" s="131"/>
      <c r="EW18" s="131"/>
      <c r="EX18" s="131"/>
      <c r="EY18" s="131"/>
      <c r="EZ18" s="131"/>
      <c r="FA18" s="131"/>
      <c r="FB18" s="131"/>
      <c r="FC18" s="131"/>
      <c r="FD18" s="131"/>
      <c r="FE18" s="131"/>
    </row>
    <row r="19" spans="1:161" ht="11.25" customHeight="1" x14ac:dyDescent="0.2">
      <c r="A19" s="1" t="s">
        <v>18</v>
      </c>
      <c r="AB19" s="130" t="s">
        <v>19</v>
      </c>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EQ19" s="6" t="s">
        <v>20</v>
      </c>
      <c r="ES19" s="131"/>
      <c r="ET19" s="131"/>
      <c r="EU19" s="131"/>
      <c r="EV19" s="131"/>
      <c r="EW19" s="131"/>
      <c r="EX19" s="131"/>
      <c r="EY19" s="131"/>
      <c r="EZ19" s="131"/>
      <c r="FA19" s="131"/>
      <c r="FB19" s="131"/>
      <c r="FC19" s="131"/>
      <c r="FD19" s="131"/>
      <c r="FE19" s="131"/>
    </row>
    <row r="20" spans="1:161" x14ac:dyDescent="0.2">
      <c r="EQ20" s="6" t="s">
        <v>17</v>
      </c>
      <c r="ES20" s="131"/>
      <c r="ET20" s="131"/>
      <c r="EU20" s="131"/>
      <c r="EV20" s="131"/>
      <c r="EW20" s="131"/>
      <c r="EX20" s="131"/>
      <c r="EY20" s="131"/>
      <c r="EZ20" s="131"/>
      <c r="FA20" s="131"/>
      <c r="FB20" s="131"/>
      <c r="FC20" s="131"/>
      <c r="FD20" s="131"/>
      <c r="FE20" s="131"/>
    </row>
    <row r="21" spans="1:161" x14ac:dyDescent="0.2">
      <c r="EQ21" s="6" t="s">
        <v>21</v>
      </c>
      <c r="ES21" s="131" t="s">
        <v>347</v>
      </c>
      <c r="ET21" s="131"/>
      <c r="EU21" s="131"/>
      <c r="EV21" s="131"/>
      <c r="EW21" s="131"/>
      <c r="EX21" s="131"/>
      <c r="EY21" s="131"/>
      <c r="EZ21" s="131"/>
      <c r="FA21" s="131"/>
      <c r="FB21" s="131"/>
      <c r="FC21" s="131"/>
      <c r="FD21" s="131"/>
      <c r="FE21" s="131"/>
    </row>
    <row r="22" spans="1:161" ht="22.5" customHeight="1" x14ac:dyDescent="0.2">
      <c r="A22" s="1" t="s">
        <v>22</v>
      </c>
      <c r="K22" s="132" t="s">
        <v>346</v>
      </c>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EQ22" s="6" t="s">
        <v>23</v>
      </c>
      <c r="ES22" s="131" t="s">
        <v>24</v>
      </c>
      <c r="ET22" s="131"/>
      <c r="EU22" s="131"/>
      <c r="EV22" s="131"/>
      <c r="EW22" s="131"/>
      <c r="EX22" s="131"/>
      <c r="EY22" s="131"/>
      <c r="EZ22" s="131"/>
      <c r="FA22" s="131"/>
      <c r="FB22" s="131"/>
      <c r="FC22" s="131"/>
      <c r="FD22" s="131"/>
      <c r="FE22" s="131"/>
    </row>
    <row r="23" spans="1:161" ht="18" customHeight="1" x14ac:dyDescent="0.2">
      <c r="A23" s="1" t="s">
        <v>25</v>
      </c>
      <c r="EQ23" s="6" t="s">
        <v>26</v>
      </c>
      <c r="ES23" s="109" t="s">
        <v>27</v>
      </c>
      <c r="ET23" s="109"/>
      <c r="EU23" s="109"/>
      <c r="EV23" s="109"/>
      <c r="EW23" s="109"/>
      <c r="EX23" s="109"/>
      <c r="EY23" s="109"/>
      <c r="EZ23" s="109"/>
      <c r="FA23" s="109"/>
      <c r="FB23" s="109"/>
      <c r="FC23" s="109"/>
      <c r="FD23" s="109"/>
      <c r="FE23" s="109"/>
    </row>
    <row r="25" spans="1:161" s="8" customFormat="1" ht="10.5" x14ac:dyDescent="0.15">
      <c r="A25" s="110" t="s">
        <v>28</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row>
    <row r="27" spans="1:161" ht="11.25" customHeight="1" x14ac:dyDescent="0.2">
      <c r="A27" s="111" t="s">
        <v>29</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2" t="s">
        <v>30</v>
      </c>
      <c r="BY27" s="112"/>
      <c r="BZ27" s="112"/>
      <c r="CA27" s="112"/>
      <c r="CB27" s="112"/>
      <c r="CC27" s="112"/>
      <c r="CD27" s="112"/>
      <c r="CE27" s="112"/>
      <c r="CF27" s="112" t="s">
        <v>31</v>
      </c>
      <c r="CG27" s="112"/>
      <c r="CH27" s="112"/>
      <c r="CI27" s="112"/>
      <c r="CJ27" s="112"/>
      <c r="CK27" s="112"/>
      <c r="CL27" s="112"/>
      <c r="CM27" s="112"/>
      <c r="CN27" s="112"/>
      <c r="CO27" s="112"/>
      <c r="CP27" s="112"/>
      <c r="CQ27" s="112"/>
      <c r="CR27" s="112"/>
      <c r="CS27" s="112" t="s">
        <v>32</v>
      </c>
      <c r="CT27" s="112"/>
      <c r="CU27" s="112"/>
      <c r="CV27" s="112"/>
      <c r="CW27" s="112"/>
      <c r="CX27" s="112"/>
      <c r="CY27" s="112"/>
      <c r="CZ27" s="112"/>
      <c r="DA27" s="112"/>
      <c r="DB27" s="112"/>
      <c r="DC27" s="112"/>
      <c r="DD27" s="112"/>
      <c r="DE27" s="112"/>
      <c r="DF27" s="111" t="s">
        <v>33</v>
      </c>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row>
    <row r="28" spans="1:161" ht="11.25" customHeight="1"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3" t="s">
        <v>34</v>
      </c>
      <c r="DG28" s="113"/>
      <c r="DH28" s="113"/>
      <c r="DI28" s="113"/>
      <c r="DJ28" s="113"/>
      <c r="DK28" s="113"/>
      <c r="DL28" s="114" t="s">
        <v>339</v>
      </c>
      <c r="DM28" s="114"/>
      <c r="DN28" s="114"/>
      <c r="DO28" s="115" t="s">
        <v>7</v>
      </c>
      <c r="DP28" s="115"/>
      <c r="DQ28" s="115"/>
      <c r="DR28" s="115"/>
      <c r="DS28" s="113" t="s">
        <v>34</v>
      </c>
      <c r="DT28" s="113"/>
      <c r="DU28" s="113"/>
      <c r="DV28" s="113"/>
      <c r="DW28" s="113"/>
      <c r="DX28" s="113"/>
      <c r="DY28" s="114" t="s">
        <v>352</v>
      </c>
      <c r="DZ28" s="114"/>
      <c r="EA28" s="114"/>
      <c r="EB28" s="115" t="s">
        <v>7</v>
      </c>
      <c r="EC28" s="115"/>
      <c r="ED28" s="115"/>
      <c r="EE28" s="115"/>
      <c r="EF28" s="113" t="s">
        <v>34</v>
      </c>
      <c r="EG28" s="113"/>
      <c r="EH28" s="113"/>
      <c r="EI28" s="113"/>
      <c r="EJ28" s="113"/>
      <c r="EK28" s="113"/>
      <c r="EL28" s="114" t="s">
        <v>360</v>
      </c>
      <c r="EM28" s="114"/>
      <c r="EN28" s="114"/>
      <c r="EO28" s="115" t="s">
        <v>7</v>
      </c>
      <c r="EP28" s="115"/>
      <c r="EQ28" s="115"/>
      <c r="ER28" s="115"/>
      <c r="ES28" s="112" t="s">
        <v>35</v>
      </c>
      <c r="ET28" s="112"/>
      <c r="EU28" s="112"/>
      <c r="EV28" s="112"/>
      <c r="EW28" s="112"/>
      <c r="EX28" s="112"/>
      <c r="EY28" s="112"/>
      <c r="EZ28" s="112"/>
      <c r="FA28" s="112"/>
      <c r="FB28" s="112"/>
      <c r="FC28" s="112"/>
      <c r="FD28" s="112"/>
      <c r="FE28" s="112"/>
    </row>
    <row r="29" spans="1:161" ht="40.5" customHeight="1" x14ac:dyDescent="0.2">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6" t="s">
        <v>36</v>
      </c>
      <c r="DG29" s="116"/>
      <c r="DH29" s="116"/>
      <c r="DI29" s="116"/>
      <c r="DJ29" s="116"/>
      <c r="DK29" s="116"/>
      <c r="DL29" s="116"/>
      <c r="DM29" s="116"/>
      <c r="DN29" s="116"/>
      <c r="DO29" s="116"/>
      <c r="DP29" s="116"/>
      <c r="DQ29" s="116"/>
      <c r="DR29" s="116"/>
      <c r="DS29" s="116" t="s">
        <v>37</v>
      </c>
      <c r="DT29" s="116"/>
      <c r="DU29" s="116"/>
      <c r="DV29" s="116"/>
      <c r="DW29" s="116"/>
      <c r="DX29" s="116"/>
      <c r="DY29" s="116"/>
      <c r="DZ29" s="116"/>
      <c r="EA29" s="116"/>
      <c r="EB29" s="116"/>
      <c r="EC29" s="116"/>
      <c r="ED29" s="116"/>
      <c r="EE29" s="116"/>
      <c r="EF29" s="116" t="s">
        <v>38</v>
      </c>
      <c r="EG29" s="116"/>
      <c r="EH29" s="116"/>
      <c r="EI29" s="116"/>
      <c r="EJ29" s="116"/>
      <c r="EK29" s="116"/>
      <c r="EL29" s="116"/>
      <c r="EM29" s="116"/>
      <c r="EN29" s="116"/>
      <c r="EO29" s="116"/>
      <c r="EP29" s="116"/>
      <c r="EQ29" s="116"/>
      <c r="ER29" s="116"/>
      <c r="ES29" s="112"/>
      <c r="ET29" s="112"/>
      <c r="EU29" s="112"/>
      <c r="EV29" s="112"/>
      <c r="EW29" s="112"/>
      <c r="EX29" s="112"/>
      <c r="EY29" s="112"/>
      <c r="EZ29" s="112"/>
      <c r="FA29" s="112"/>
      <c r="FB29" s="112"/>
      <c r="FC29" s="112"/>
      <c r="FD29" s="112"/>
      <c r="FE29" s="112"/>
    </row>
    <row r="30" spans="1:161" x14ac:dyDescent="0.2">
      <c r="A30" s="105" t="s">
        <v>39</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6" t="s">
        <v>40</v>
      </c>
      <c r="BY30" s="106"/>
      <c r="BZ30" s="106"/>
      <c r="CA30" s="106"/>
      <c r="CB30" s="106"/>
      <c r="CC30" s="106"/>
      <c r="CD30" s="106"/>
      <c r="CE30" s="106"/>
      <c r="CF30" s="106" t="s">
        <v>41</v>
      </c>
      <c r="CG30" s="106"/>
      <c r="CH30" s="106"/>
      <c r="CI30" s="106"/>
      <c r="CJ30" s="106"/>
      <c r="CK30" s="106"/>
      <c r="CL30" s="106"/>
      <c r="CM30" s="106"/>
      <c r="CN30" s="106"/>
      <c r="CO30" s="106"/>
      <c r="CP30" s="106"/>
      <c r="CQ30" s="106"/>
      <c r="CR30" s="106"/>
      <c r="CS30" s="106" t="s">
        <v>42</v>
      </c>
      <c r="CT30" s="106"/>
      <c r="CU30" s="106"/>
      <c r="CV30" s="106"/>
      <c r="CW30" s="106"/>
      <c r="CX30" s="106"/>
      <c r="CY30" s="106"/>
      <c r="CZ30" s="106"/>
      <c r="DA30" s="106"/>
      <c r="DB30" s="106"/>
      <c r="DC30" s="106"/>
      <c r="DD30" s="106"/>
      <c r="DE30" s="106"/>
      <c r="DF30" s="106" t="s">
        <v>43</v>
      </c>
      <c r="DG30" s="106"/>
      <c r="DH30" s="106"/>
      <c r="DI30" s="106"/>
      <c r="DJ30" s="106"/>
      <c r="DK30" s="106"/>
      <c r="DL30" s="106"/>
      <c r="DM30" s="106"/>
      <c r="DN30" s="106"/>
      <c r="DO30" s="106"/>
      <c r="DP30" s="106"/>
      <c r="DQ30" s="106"/>
      <c r="DR30" s="106"/>
      <c r="DS30" s="106" t="s">
        <v>44</v>
      </c>
      <c r="DT30" s="106"/>
      <c r="DU30" s="106"/>
      <c r="DV30" s="106"/>
      <c r="DW30" s="106"/>
      <c r="DX30" s="106"/>
      <c r="DY30" s="106"/>
      <c r="DZ30" s="106"/>
      <c r="EA30" s="106"/>
      <c r="EB30" s="106"/>
      <c r="EC30" s="106"/>
      <c r="ED30" s="106"/>
      <c r="EE30" s="106"/>
      <c r="EF30" s="106" t="s">
        <v>45</v>
      </c>
      <c r="EG30" s="106"/>
      <c r="EH30" s="106"/>
      <c r="EI30" s="106"/>
      <c r="EJ30" s="106"/>
      <c r="EK30" s="106"/>
      <c r="EL30" s="106"/>
      <c r="EM30" s="106"/>
      <c r="EN30" s="106"/>
      <c r="EO30" s="106"/>
      <c r="EP30" s="106"/>
      <c r="EQ30" s="106"/>
      <c r="ER30" s="106"/>
      <c r="ES30" s="106" t="s">
        <v>46</v>
      </c>
      <c r="ET30" s="106"/>
      <c r="EU30" s="106"/>
      <c r="EV30" s="106"/>
      <c r="EW30" s="106"/>
      <c r="EX30" s="106"/>
      <c r="EY30" s="106"/>
      <c r="EZ30" s="106"/>
      <c r="FA30" s="106"/>
      <c r="FB30" s="106"/>
      <c r="FC30" s="106"/>
      <c r="FD30" s="106"/>
      <c r="FE30" s="106"/>
    </row>
    <row r="31" spans="1:161" ht="12.75" customHeight="1" x14ac:dyDescent="0.2">
      <c r="A31" s="107" t="s">
        <v>47</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8" t="s">
        <v>48</v>
      </c>
      <c r="BY31" s="108"/>
      <c r="BZ31" s="108"/>
      <c r="CA31" s="108"/>
      <c r="CB31" s="108"/>
      <c r="CC31" s="108"/>
      <c r="CD31" s="108"/>
      <c r="CE31" s="108"/>
      <c r="CF31" s="51" t="s">
        <v>49</v>
      </c>
      <c r="CG31" s="51"/>
      <c r="CH31" s="51"/>
      <c r="CI31" s="51"/>
      <c r="CJ31" s="51"/>
      <c r="CK31" s="51"/>
      <c r="CL31" s="51"/>
      <c r="CM31" s="51"/>
      <c r="CN31" s="51"/>
      <c r="CO31" s="51"/>
      <c r="CP31" s="51"/>
      <c r="CQ31" s="51"/>
      <c r="CR31" s="51"/>
      <c r="CS31" s="51" t="s">
        <v>49</v>
      </c>
      <c r="CT31" s="51"/>
      <c r="CU31" s="51"/>
      <c r="CV31" s="51"/>
      <c r="CW31" s="51"/>
      <c r="CX31" s="51"/>
      <c r="CY31" s="51"/>
      <c r="CZ31" s="51"/>
      <c r="DA31" s="51"/>
      <c r="DB31" s="51"/>
      <c r="DC31" s="51"/>
      <c r="DD31" s="51"/>
      <c r="DE31" s="51"/>
      <c r="DF31" s="52">
        <v>0.1</v>
      </c>
      <c r="DG31" s="52"/>
      <c r="DH31" s="52"/>
      <c r="DI31" s="52"/>
      <c r="DJ31" s="52"/>
      <c r="DK31" s="52"/>
      <c r="DL31" s="52"/>
      <c r="DM31" s="52"/>
      <c r="DN31" s="52"/>
      <c r="DO31" s="52"/>
      <c r="DP31" s="52"/>
      <c r="DQ31" s="52"/>
      <c r="DR31" s="52"/>
      <c r="DS31" s="52">
        <f>DS33-DS52</f>
        <v>0</v>
      </c>
      <c r="DT31" s="52"/>
      <c r="DU31" s="52"/>
      <c r="DV31" s="52"/>
      <c r="DW31" s="52"/>
      <c r="DX31" s="52"/>
      <c r="DY31" s="52"/>
      <c r="DZ31" s="52"/>
      <c r="EA31" s="52"/>
      <c r="EB31" s="52"/>
      <c r="EC31" s="52"/>
      <c r="ED31" s="52"/>
      <c r="EE31" s="52"/>
      <c r="EF31" s="52">
        <f>EF33-EF52</f>
        <v>0</v>
      </c>
      <c r="EG31" s="52"/>
      <c r="EH31" s="52"/>
      <c r="EI31" s="52"/>
      <c r="EJ31" s="52"/>
      <c r="EK31" s="52"/>
      <c r="EL31" s="52"/>
      <c r="EM31" s="52"/>
      <c r="EN31" s="52"/>
      <c r="EO31" s="52"/>
      <c r="EP31" s="52"/>
      <c r="EQ31" s="52"/>
      <c r="ER31" s="52"/>
      <c r="ES31" s="52"/>
      <c r="ET31" s="53"/>
      <c r="EU31" s="53"/>
      <c r="EV31" s="53"/>
      <c r="EW31" s="53"/>
      <c r="EX31" s="53"/>
      <c r="EY31" s="53"/>
      <c r="EZ31" s="53"/>
      <c r="FA31" s="53"/>
      <c r="FB31" s="53"/>
      <c r="FC31" s="53"/>
      <c r="FD31" s="53"/>
      <c r="FE31" s="53"/>
    </row>
    <row r="32" spans="1:161" ht="12.75" customHeight="1" x14ac:dyDescent="0.2">
      <c r="A32" s="102" t="s">
        <v>50</v>
      </c>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65" t="s">
        <v>51</v>
      </c>
      <c r="BY32" s="65"/>
      <c r="BZ32" s="65"/>
      <c r="CA32" s="65"/>
      <c r="CB32" s="65"/>
      <c r="CC32" s="65"/>
      <c r="CD32" s="65"/>
      <c r="CE32" s="65"/>
      <c r="CF32" s="66" t="s">
        <v>49</v>
      </c>
      <c r="CG32" s="66"/>
      <c r="CH32" s="66"/>
      <c r="CI32" s="66"/>
      <c r="CJ32" s="66"/>
      <c r="CK32" s="66"/>
      <c r="CL32" s="66"/>
      <c r="CM32" s="66"/>
      <c r="CN32" s="66"/>
      <c r="CO32" s="66"/>
      <c r="CP32" s="66"/>
      <c r="CQ32" s="66"/>
      <c r="CR32" s="66"/>
      <c r="CS32" s="66" t="s">
        <v>49</v>
      </c>
      <c r="CT32" s="66"/>
      <c r="CU32" s="66"/>
      <c r="CV32" s="66"/>
      <c r="CW32" s="66"/>
      <c r="CX32" s="66"/>
      <c r="CY32" s="66"/>
      <c r="CZ32" s="66"/>
      <c r="DA32" s="66"/>
      <c r="DB32" s="66"/>
      <c r="DC32" s="66"/>
      <c r="DD32" s="66"/>
      <c r="DE32" s="66"/>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8"/>
      <c r="EU32" s="68"/>
      <c r="EV32" s="68"/>
      <c r="EW32" s="68"/>
      <c r="EX32" s="68"/>
      <c r="EY32" s="68"/>
      <c r="EZ32" s="68"/>
      <c r="FA32" s="68"/>
      <c r="FB32" s="68"/>
      <c r="FC32" s="68"/>
      <c r="FD32" s="68"/>
      <c r="FE32" s="68"/>
    </row>
    <row r="33" spans="1:161" x14ac:dyDescent="0.2">
      <c r="A33" s="103" t="s">
        <v>52</v>
      </c>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69" t="s">
        <v>53</v>
      </c>
      <c r="BY33" s="69"/>
      <c r="BZ33" s="69"/>
      <c r="CA33" s="69"/>
      <c r="CB33" s="69"/>
      <c r="CC33" s="69"/>
      <c r="CD33" s="69"/>
      <c r="CE33" s="69"/>
      <c r="CF33" s="66" t="s">
        <v>54</v>
      </c>
      <c r="CG33" s="66"/>
      <c r="CH33" s="66"/>
      <c r="CI33" s="66"/>
      <c r="CJ33" s="66"/>
      <c r="CK33" s="66"/>
      <c r="CL33" s="66"/>
      <c r="CM33" s="66"/>
      <c r="CN33" s="66"/>
      <c r="CO33" s="66"/>
      <c r="CP33" s="66"/>
      <c r="CQ33" s="66"/>
      <c r="CR33" s="66"/>
      <c r="CS33" s="69" t="s">
        <v>49</v>
      </c>
      <c r="CT33" s="69"/>
      <c r="CU33" s="69"/>
      <c r="CV33" s="69"/>
      <c r="CW33" s="69"/>
      <c r="CX33" s="69"/>
      <c r="CY33" s="69"/>
      <c r="CZ33" s="69"/>
      <c r="DA33" s="69"/>
      <c r="DB33" s="69"/>
      <c r="DC33" s="69"/>
      <c r="DD33" s="69"/>
      <c r="DE33" s="69"/>
      <c r="DF33" s="67">
        <f>DF36+DF41+DF44+DF48+DF46</f>
        <v>42438723.43</v>
      </c>
      <c r="DG33" s="67"/>
      <c r="DH33" s="67"/>
      <c r="DI33" s="67"/>
      <c r="DJ33" s="67"/>
      <c r="DK33" s="67"/>
      <c r="DL33" s="67"/>
      <c r="DM33" s="67"/>
      <c r="DN33" s="67"/>
      <c r="DO33" s="67"/>
      <c r="DP33" s="67"/>
      <c r="DQ33" s="67"/>
      <c r="DR33" s="67"/>
      <c r="DS33" s="70">
        <f>DS36+DS41+DS44</f>
        <v>37216406.200000003</v>
      </c>
      <c r="DT33" s="70"/>
      <c r="DU33" s="70"/>
      <c r="DV33" s="70"/>
      <c r="DW33" s="70"/>
      <c r="DX33" s="70"/>
      <c r="DY33" s="70"/>
      <c r="DZ33" s="70"/>
      <c r="EA33" s="70"/>
      <c r="EB33" s="70"/>
      <c r="EC33" s="70"/>
      <c r="ED33" s="70"/>
      <c r="EE33" s="70"/>
      <c r="EF33" s="67">
        <f>EF36+EF41+EF44</f>
        <v>38887406.200000003</v>
      </c>
      <c r="EG33" s="67"/>
      <c r="EH33" s="67"/>
      <c r="EI33" s="67"/>
      <c r="EJ33" s="67"/>
      <c r="EK33" s="67"/>
      <c r="EL33" s="67"/>
      <c r="EM33" s="67"/>
      <c r="EN33" s="67"/>
      <c r="EO33" s="67"/>
      <c r="EP33" s="67"/>
      <c r="EQ33" s="67"/>
      <c r="ER33" s="67"/>
      <c r="ES33" s="78"/>
      <c r="ET33" s="104"/>
      <c r="EU33" s="104"/>
      <c r="EV33" s="104"/>
      <c r="EW33" s="104"/>
      <c r="EX33" s="104"/>
      <c r="EY33" s="104"/>
      <c r="EZ33" s="104"/>
      <c r="FA33" s="104"/>
      <c r="FB33" s="104"/>
      <c r="FC33" s="104"/>
      <c r="FD33" s="104"/>
      <c r="FE33" s="104"/>
    </row>
    <row r="34" spans="1:161" x14ac:dyDescent="0.2">
      <c r="A34" s="97" t="s">
        <v>55</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59"/>
      <c r="BY34" s="59"/>
      <c r="BZ34" s="59"/>
      <c r="CA34" s="59"/>
      <c r="CB34" s="59"/>
      <c r="CC34" s="59"/>
      <c r="CD34" s="59"/>
      <c r="CE34" s="59"/>
      <c r="CF34" s="98"/>
      <c r="CG34" s="98"/>
      <c r="CH34" s="98"/>
      <c r="CI34" s="98"/>
      <c r="CJ34" s="98"/>
      <c r="CK34" s="98"/>
      <c r="CL34" s="98"/>
      <c r="CM34" s="98"/>
      <c r="CN34" s="98"/>
      <c r="CO34" s="98"/>
      <c r="CP34" s="98"/>
      <c r="CQ34" s="98"/>
      <c r="CR34" s="98"/>
      <c r="CS34" s="59"/>
      <c r="CT34" s="59"/>
      <c r="CU34" s="59"/>
      <c r="CV34" s="59"/>
      <c r="CW34" s="59"/>
      <c r="CX34" s="59"/>
      <c r="CY34" s="59"/>
      <c r="CZ34" s="59"/>
      <c r="DA34" s="59"/>
      <c r="DB34" s="59"/>
      <c r="DC34" s="59"/>
      <c r="DD34" s="59"/>
      <c r="DE34" s="59"/>
      <c r="DF34" s="48"/>
      <c r="DG34" s="48"/>
      <c r="DH34" s="48"/>
      <c r="DI34" s="48"/>
      <c r="DJ34" s="48"/>
      <c r="DK34" s="48"/>
      <c r="DL34" s="48"/>
      <c r="DM34" s="48"/>
      <c r="DN34" s="48"/>
      <c r="DO34" s="48"/>
      <c r="DP34" s="48"/>
      <c r="DQ34" s="48"/>
      <c r="DR34" s="48"/>
      <c r="DS34" s="60"/>
      <c r="DT34" s="60"/>
      <c r="DU34" s="60"/>
      <c r="DV34" s="60"/>
      <c r="DW34" s="60"/>
      <c r="DX34" s="60"/>
      <c r="DY34" s="60"/>
      <c r="DZ34" s="60"/>
      <c r="EA34" s="60"/>
      <c r="EB34" s="60"/>
      <c r="EC34" s="60"/>
      <c r="ED34" s="60"/>
      <c r="EE34" s="60"/>
      <c r="EF34" s="48"/>
      <c r="EG34" s="48"/>
      <c r="EH34" s="48"/>
      <c r="EI34" s="48"/>
      <c r="EJ34" s="48"/>
      <c r="EK34" s="48"/>
      <c r="EL34" s="48"/>
      <c r="EM34" s="48"/>
      <c r="EN34" s="48"/>
      <c r="EO34" s="48"/>
      <c r="EP34" s="48"/>
      <c r="EQ34" s="48"/>
      <c r="ER34" s="48"/>
      <c r="ES34" s="99"/>
      <c r="ET34" s="99"/>
      <c r="EU34" s="99"/>
      <c r="EV34" s="99"/>
      <c r="EW34" s="99"/>
      <c r="EX34" s="99"/>
      <c r="EY34" s="99"/>
      <c r="EZ34" s="99"/>
      <c r="FA34" s="99"/>
      <c r="FB34" s="99"/>
      <c r="FC34" s="99"/>
      <c r="FD34" s="99"/>
      <c r="FE34" s="99"/>
    </row>
    <row r="35" spans="1:161" ht="22.5" customHeight="1" x14ac:dyDescent="0.2">
      <c r="A35" s="89" t="s">
        <v>56</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62" t="s">
        <v>57</v>
      </c>
      <c r="BY35" s="62"/>
      <c r="BZ35" s="62"/>
      <c r="CA35" s="62"/>
      <c r="CB35" s="62"/>
      <c r="CC35" s="62"/>
      <c r="CD35" s="62"/>
      <c r="CE35" s="62"/>
      <c r="CF35" s="47" t="s">
        <v>58</v>
      </c>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100"/>
      <c r="ET35" s="101"/>
      <c r="EU35" s="101"/>
      <c r="EV35" s="101"/>
      <c r="EW35" s="101"/>
      <c r="EX35" s="101"/>
      <c r="EY35" s="101"/>
      <c r="EZ35" s="101"/>
      <c r="FA35" s="101"/>
      <c r="FB35" s="101"/>
      <c r="FC35" s="101"/>
      <c r="FD35" s="101"/>
      <c r="FE35" s="101"/>
    </row>
    <row r="36" spans="1:161" ht="11.1" customHeight="1" x14ac:dyDescent="0.2">
      <c r="A36" s="93" t="s">
        <v>59</v>
      </c>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69" t="s">
        <v>60</v>
      </c>
      <c r="BY36" s="69"/>
      <c r="BZ36" s="69"/>
      <c r="CA36" s="69"/>
      <c r="CB36" s="69"/>
      <c r="CC36" s="69"/>
      <c r="CD36" s="69"/>
      <c r="CE36" s="69"/>
      <c r="CF36" s="66" t="s">
        <v>61</v>
      </c>
      <c r="CG36" s="66"/>
      <c r="CH36" s="66"/>
      <c r="CI36" s="66"/>
      <c r="CJ36" s="66"/>
      <c r="CK36" s="66"/>
      <c r="CL36" s="66"/>
      <c r="CM36" s="66"/>
      <c r="CN36" s="66"/>
      <c r="CO36" s="66"/>
      <c r="CP36" s="66"/>
      <c r="CQ36" s="66"/>
      <c r="CR36" s="66"/>
      <c r="CS36" s="69" t="s">
        <v>62</v>
      </c>
      <c r="CT36" s="69"/>
      <c r="CU36" s="69"/>
      <c r="CV36" s="69"/>
      <c r="CW36" s="69"/>
      <c r="CX36" s="69"/>
      <c r="CY36" s="69"/>
      <c r="CZ36" s="69"/>
      <c r="DA36" s="69"/>
      <c r="DB36" s="69"/>
      <c r="DC36" s="69"/>
      <c r="DD36" s="69"/>
      <c r="DE36" s="69"/>
      <c r="DF36" s="67">
        <f>DF38</f>
        <v>36791500</v>
      </c>
      <c r="DG36" s="67"/>
      <c r="DH36" s="67"/>
      <c r="DI36" s="67"/>
      <c r="DJ36" s="67"/>
      <c r="DK36" s="67"/>
      <c r="DL36" s="67"/>
      <c r="DM36" s="67"/>
      <c r="DN36" s="67"/>
      <c r="DO36" s="67"/>
      <c r="DP36" s="67"/>
      <c r="DQ36" s="67"/>
      <c r="DR36" s="67"/>
      <c r="DS36" s="70">
        <f>DS38</f>
        <v>33561300</v>
      </c>
      <c r="DT36" s="70"/>
      <c r="DU36" s="70"/>
      <c r="DV36" s="70"/>
      <c r="DW36" s="70"/>
      <c r="DX36" s="70"/>
      <c r="DY36" s="70"/>
      <c r="DZ36" s="70"/>
      <c r="EA36" s="70"/>
      <c r="EB36" s="70"/>
      <c r="EC36" s="70"/>
      <c r="ED36" s="70"/>
      <c r="EE36" s="70"/>
      <c r="EF36" s="67">
        <f>EF38</f>
        <v>35082300</v>
      </c>
      <c r="EG36" s="67"/>
      <c r="EH36" s="67"/>
      <c r="EI36" s="67"/>
      <c r="EJ36" s="67"/>
      <c r="EK36" s="67"/>
      <c r="EL36" s="67"/>
      <c r="EM36" s="67"/>
      <c r="EN36" s="67"/>
      <c r="EO36" s="67"/>
      <c r="EP36" s="67"/>
      <c r="EQ36" s="67"/>
      <c r="ER36" s="67"/>
      <c r="ES36" s="94"/>
      <c r="ET36" s="94"/>
      <c r="EU36" s="94"/>
      <c r="EV36" s="94"/>
      <c r="EW36" s="94"/>
      <c r="EX36" s="94"/>
      <c r="EY36" s="94"/>
      <c r="EZ36" s="94"/>
      <c r="FA36" s="94"/>
      <c r="FB36" s="94"/>
      <c r="FC36" s="94"/>
      <c r="FD36" s="94"/>
      <c r="FE36" s="94"/>
    </row>
    <row r="37" spans="1:161" ht="11.1" customHeight="1" x14ac:dyDescent="0.2">
      <c r="A37" s="95" t="s">
        <v>55</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59"/>
      <c r="BY37" s="59"/>
      <c r="BZ37" s="59"/>
      <c r="CA37" s="59"/>
      <c r="CB37" s="59"/>
      <c r="CC37" s="59"/>
      <c r="CD37" s="59"/>
      <c r="CE37" s="59"/>
      <c r="CF37" s="47"/>
      <c r="CG37" s="47"/>
      <c r="CH37" s="47"/>
      <c r="CI37" s="47"/>
      <c r="CJ37" s="47"/>
      <c r="CK37" s="47"/>
      <c r="CL37" s="47"/>
      <c r="CM37" s="47"/>
      <c r="CN37" s="47"/>
      <c r="CO37" s="47"/>
      <c r="CP37" s="47"/>
      <c r="CQ37" s="47"/>
      <c r="CR37" s="47"/>
      <c r="CS37" s="59"/>
      <c r="CT37" s="59"/>
      <c r="CU37" s="59"/>
      <c r="CV37" s="59"/>
      <c r="CW37" s="59"/>
      <c r="CX37" s="59"/>
      <c r="CY37" s="59"/>
      <c r="CZ37" s="59"/>
      <c r="DA37" s="59"/>
      <c r="DB37" s="59"/>
      <c r="DC37" s="59"/>
      <c r="DD37" s="59"/>
      <c r="DE37" s="59"/>
      <c r="DF37" s="48"/>
      <c r="DG37" s="48"/>
      <c r="DH37" s="48"/>
      <c r="DI37" s="48"/>
      <c r="DJ37" s="48"/>
      <c r="DK37" s="48"/>
      <c r="DL37" s="48"/>
      <c r="DM37" s="48"/>
      <c r="DN37" s="48"/>
      <c r="DO37" s="48"/>
      <c r="DP37" s="48"/>
      <c r="DQ37" s="48"/>
      <c r="DR37" s="48"/>
      <c r="DS37" s="60"/>
      <c r="DT37" s="60"/>
      <c r="DU37" s="60"/>
      <c r="DV37" s="60"/>
      <c r="DW37" s="60"/>
      <c r="DX37" s="60"/>
      <c r="DY37" s="60"/>
      <c r="DZ37" s="60"/>
      <c r="EA37" s="60"/>
      <c r="EB37" s="60"/>
      <c r="EC37" s="60"/>
      <c r="ED37" s="60"/>
      <c r="EE37" s="60"/>
      <c r="EF37" s="48"/>
      <c r="EG37" s="48"/>
      <c r="EH37" s="48"/>
      <c r="EI37" s="48"/>
      <c r="EJ37" s="48"/>
      <c r="EK37" s="48"/>
      <c r="EL37" s="48"/>
      <c r="EM37" s="48"/>
      <c r="EN37" s="48"/>
      <c r="EO37" s="48"/>
      <c r="EP37" s="48"/>
      <c r="EQ37" s="48"/>
      <c r="ER37" s="48"/>
      <c r="ES37" s="96"/>
      <c r="ET37" s="96"/>
      <c r="EU37" s="96"/>
      <c r="EV37" s="96"/>
      <c r="EW37" s="96"/>
      <c r="EX37" s="96"/>
      <c r="EY37" s="96"/>
      <c r="EZ37" s="96"/>
      <c r="FA37" s="96"/>
      <c r="FB37" s="96"/>
      <c r="FC37" s="96"/>
      <c r="FD37" s="96"/>
      <c r="FE37" s="96"/>
    </row>
    <row r="38" spans="1:161" ht="10.5" customHeight="1" x14ac:dyDescent="0.2">
      <c r="A38" s="58" t="s">
        <v>63</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62" t="s">
        <v>64</v>
      </c>
      <c r="BY38" s="62"/>
      <c r="BZ38" s="62"/>
      <c r="CA38" s="62"/>
      <c r="CB38" s="62"/>
      <c r="CC38" s="62"/>
      <c r="CD38" s="62"/>
      <c r="CE38" s="62"/>
      <c r="CF38" s="47" t="s">
        <v>61</v>
      </c>
      <c r="CG38" s="47"/>
      <c r="CH38" s="47"/>
      <c r="CI38" s="47"/>
      <c r="CJ38" s="47"/>
      <c r="CK38" s="47"/>
      <c r="CL38" s="47"/>
      <c r="CM38" s="47"/>
      <c r="CN38" s="47"/>
      <c r="CO38" s="47"/>
      <c r="CP38" s="47"/>
      <c r="CQ38" s="47"/>
      <c r="CR38" s="47"/>
      <c r="CS38" s="61">
        <v>131</v>
      </c>
      <c r="CT38" s="61"/>
      <c r="CU38" s="61"/>
      <c r="CV38" s="61"/>
      <c r="CW38" s="61"/>
      <c r="CX38" s="61"/>
      <c r="CY38" s="61"/>
      <c r="CZ38" s="61"/>
      <c r="DA38" s="61"/>
      <c r="DB38" s="61"/>
      <c r="DC38" s="61"/>
      <c r="DD38" s="61"/>
      <c r="DE38" s="61"/>
      <c r="DF38" s="48">
        <f>25714700+8522900+55000+2498900</f>
        <v>36791500</v>
      </c>
      <c r="DG38" s="48"/>
      <c r="DH38" s="48"/>
      <c r="DI38" s="48"/>
      <c r="DJ38" s="48"/>
      <c r="DK38" s="48"/>
      <c r="DL38" s="48"/>
      <c r="DM38" s="48"/>
      <c r="DN38" s="48"/>
      <c r="DO38" s="48"/>
      <c r="DP38" s="48"/>
      <c r="DQ38" s="48"/>
      <c r="DR38" s="48"/>
      <c r="DS38" s="48">
        <f>25714700+7846600</f>
        <v>33561300</v>
      </c>
      <c r="DT38" s="48"/>
      <c r="DU38" s="48"/>
      <c r="DV38" s="48"/>
      <c r="DW38" s="48"/>
      <c r="DX38" s="48"/>
      <c r="DY38" s="48"/>
      <c r="DZ38" s="48"/>
      <c r="EA38" s="48"/>
      <c r="EB38" s="48"/>
      <c r="EC38" s="48"/>
      <c r="ED38" s="48"/>
      <c r="EE38" s="48"/>
      <c r="EF38" s="48">
        <f>26714700+8367600</f>
        <v>35082300</v>
      </c>
      <c r="EG38" s="48"/>
      <c r="EH38" s="48"/>
      <c r="EI38" s="48"/>
      <c r="EJ38" s="48"/>
      <c r="EK38" s="48"/>
      <c r="EL38" s="48"/>
      <c r="EM38" s="48"/>
      <c r="EN38" s="48"/>
      <c r="EO38" s="48"/>
      <c r="EP38" s="48"/>
      <c r="EQ38" s="48"/>
      <c r="ER38" s="48"/>
      <c r="ES38" s="61"/>
      <c r="ET38" s="61"/>
      <c r="EU38" s="61"/>
      <c r="EV38" s="61"/>
      <c r="EW38" s="61"/>
      <c r="EX38" s="61"/>
      <c r="EY38" s="61"/>
      <c r="EZ38" s="61"/>
      <c r="FA38" s="61"/>
      <c r="FB38" s="61"/>
      <c r="FC38" s="61"/>
      <c r="FD38" s="61"/>
      <c r="FE38" s="61"/>
    </row>
    <row r="39" spans="1:161" ht="22.5" customHeight="1" x14ac:dyDescent="0.2">
      <c r="A39" s="64" t="s">
        <v>65</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5" t="s">
        <v>66</v>
      </c>
      <c r="BY39" s="65"/>
      <c r="BZ39" s="65"/>
      <c r="CA39" s="65"/>
      <c r="CB39" s="65"/>
      <c r="CC39" s="65"/>
      <c r="CD39" s="65"/>
      <c r="CE39" s="65"/>
      <c r="CF39" s="66" t="s">
        <v>61</v>
      </c>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8"/>
      <c r="EU39" s="68"/>
      <c r="EV39" s="68"/>
      <c r="EW39" s="68"/>
      <c r="EX39" s="68"/>
      <c r="EY39" s="68"/>
      <c r="EZ39" s="68"/>
      <c r="FA39" s="68"/>
      <c r="FB39" s="68"/>
      <c r="FC39" s="68"/>
      <c r="FD39" s="68"/>
      <c r="FE39" s="68"/>
    </row>
    <row r="40" spans="1:161" ht="21" customHeight="1" x14ac:dyDescent="0.2">
      <c r="A40" s="75" t="s">
        <v>67</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66" t="s">
        <v>68</v>
      </c>
      <c r="BY40" s="66"/>
      <c r="BZ40" s="66"/>
      <c r="CA40" s="66"/>
      <c r="CB40" s="66"/>
      <c r="CC40" s="66"/>
      <c r="CD40" s="66"/>
      <c r="CE40" s="66"/>
      <c r="CF40" s="69" t="s">
        <v>69</v>
      </c>
      <c r="CG40" s="69"/>
      <c r="CH40" s="69"/>
      <c r="CI40" s="69"/>
      <c r="CJ40" s="69"/>
      <c r="CK40" s="69"/>
      <c r="CL40" s="69"/>
      <c r="CM40" s="69"/>
      <c r="CN40" s="69"/>
      <c r="CO40" s="69"/>
      <c r="CP40" s="69"/>
      <c r="CQ40" s="69"/>
      <c r="CR40" s="69"/>
      <c r="CS40" s="66"/>
      <c r="CT40" s="66"/>
      <c r="CU40" s="66"/>
      <c r="CV40" s="66"/>
      <c r="CW40" s="66"/>
      <c r="CX40" s="66"/>
      <c r="CY40" s="66"/>
      <c r="CZ40" s="66"/>
      <c r="DA40" s="66"/>
      <c r="DB40" s="66"/>
      <c r="DC40" s="66"/>
      <c r="DD40" s="66"/>
      <c r="DE40" s="66"/>
      <c r="DF40" s="70"/>
      <c r="DG40" s="70"/>
      <c r="DH40" s="70"/>
      <c r="DI40" s="70"/>
      <c r="DJ40" s="70"/>
      <c r="DK40" s="70"/>
      <c r="DL40" s="70"/>
      <c r="DM40" s="70"/>
      <c r="DN40" s="70"/>
      <c r="DO40" s="70"/>
      <c r="DP40" s="70"/>
      <c r="DQ40" s="70"/>
      <c r="DR40" s="70"/>
      <c r="DS40" s="33"/>
      <c r="DT40" s="33"/>
      <c r="DU40" s="33"/>
      <c r="DV40" s="33"/>
      <c r="DW40" s="33"/>
      <c r="DX40" s="33"/>
      <c r="DY40" s="33"/>
      <c r="DZ40" s="33"/>
      <c r="EA40" s="33"/>
      <c r="EB40" s="33"/>
      <c r="EC40" s="33"/>
      <c r="ED40" s="33"/>
      <c r="EE40" s="33"/>
      <c r="EF40" s="70"/>
      <c r="EG40" s="70"/>
      <c r="EH40" s="70"/>
      <c r="EI40" s="70"/>
      <c r="EJ40" s="70"/>
      <c r="EK40" s="70"/>
      <c r="EL40" s="70"/>
      <c r="EM40" s="70"/>
      <c r="EN40" s="70"/>
      <c r="EO40" s="70"/>
      <c r="EP40" s="70"/>
      <c r="EQ40" s="70"/>
      <c r="ER40" s="70"/>
      <c r="ES40" s="67"/>
      <c r="ET40" s="67"/>
      <c r="EU40" s="67"/>
      <c r="EV40" s="67"/>
      <c r="EW40" s="67"/>
      <c r="EX40" s="67"/>
      <c r="EY40" s="67"/>
      <c r="EZ40" s="67"/>
      <c r="FA40" s="67"/>
      <c r="FB40" s="67"/>
      <c r="FC40" s="67"/>
      <c r="FD40" s="67"/>
      <c r="FE40" s="67"/>
    </row>
    <row r="41" spans="1:161" ht="20.25" customHeight="1" x14ac:dyDescent="0.2">
      <c r="A41" s="91" t="s">
        <v>70</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66" t="s">
        <v>71</v>
      </c>
      <c r="BY41" s="66"/>
      <c r="BZ41" s="66"/>
      <c r="CA41" s="66"/>
      <c r="CB41" s="66"/>
      <c r="CC41" s="66"/>
      <c r="CD41" s="66"/>
      <c r="CE41" s="66"/>
      <c r="CF41" s="69" t="s">
        <v>72</v>
      </c>
      <c r="CG41" s="69"/>
      <c r="CH41" s="69"/>
      <c r="CI41" s="69"/>
      <c r="CJ41" s="69"/>
      <c r="CK41" s="69"/>
      <c r="CL41" s="69"/>
      <c r="CM41" s="69"/>
      <c r="CN41" s="69"/>
      <c r="CO41" s="69"/>
      <c r="CP41" s="69"/>
      <c r="CQ41" s="69"/>
      <c r="CR41" s="69"/>
      <c r="CS41" s="66" t="s">
        <v>354</v>
      </c>
      <c r="CT41" s="66"/>
      <c r="CU41" s="66"/>
      <c r="CV41" s="66"/>
      <c r="CW41" s="66"/>
      <c r="CX41" s="66"/>
      <c r="CY41" s="66"/>
      <c r="CZ41" s="66"/>
      <c r="DA41" s="66"/>
      <c r="DB41" s="66"/>
      <c r="DC41" s="66"/>
      <c r="DD41" s="66"/>
      <c r="DE41" s="66"/>
      <c r="DF41" s="70">
        <f>DF42+DF43</f>
        <v>4197026.88</v>
      </c>
      <c r="DG41" s="70"/>
      <c r="DH41" s="70"/>
      <c r="DI41" s="70"/>
      <c r="DJ41" s="70"/>
      <c r="DK41" s="70"/>
      <c r="DL41" s="70"/>
      <c r="DM41" s="70"/>
      <c r="DN41" s="70"/>
      <c r="DO41" s="70"/>
      <c r="DP41" s="70"/>
      <c r="DQ41" s="70"/>
      <c r="DR41" s="70"/>
      <c r="DS41" s="33">
        <f>DS42+DS43</f>
        <v>2155106.2000000002</v>
      </c>
      <c r="DT41" s="33"/>
      <c r="DU41" s="33"/>
      <c r="DV41" s="33"/>
      <c r="DW41" s="33"/>
      <c r="DX41" s="33"/>
      <c r="DY41" s="33"/>
      <c r="DZ41" s="33"/>
      <c r="EA41" s="33"/>
      <c r="EB41" s="33"/>
      <c r="EC41" s="33"/>
      <c r="ED41" s="33"/>
      <c r="EE41" s="33"/>
      <c r="EF41" s="70">
        <f>EF42</f>
        <v>2255106.2000000002</v>
      </c>
      <c r="EG41" s="70"/>
      <c r="EH41" s="70"/>
      <c r="EI41" s="70"/>
      <c r="EJ41" s="70"/>
      <c r="EK41" s="70"/>
      <c r="EL41" s="70"/>
      <c r="EM41" s="70"/>
      <c r="EN41" s="70"/>
      <c r="EO41" s="70"/>
      <c r="EP41" s="70"/>
      <c r="EQ41" s="70"/>
      <c r="ER41" s="70"/>
      <c r="ES41" s="92"/>
      <c r="ET41" s="92"/>
      <c r="EU41" s="92"/>
      <c r="EV41" s="92"/>
      <c r="EW41" s="92"/>
      <c r="EX41" s="92"/>
      <c r="EY41" s="92"/>
      <c r="EZ41" s="92"/>
      <c r="FA41" s="92"/>
      <c r="FB41" s="92"/>
      <c r="FC41" s="92"/>
      <c r="FD41" s="92"/>
      <c r="FE41" s="92"/>
    </row>
    <row r="42" spans="1:161" ht="11.1" customHeight="1" x14ac:dyDescent="0.2">
      <c r="A42" s="90" t="s">
        <v>73</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39" t="s">
        <v>74</v>
      </c>
      <c r="BY42" s="39"/>
      <c r="BZ42" s="39"/>
      <c r="CA42" s="39"/>
      <c r="CB42" s="39"/>
      <c r="CC42" s="39"/>
      <c r="CD42" s="39"/>
      <c r="CE42" s="39"/>
      <c r="CF42" s="32" t="s">
        <v>72</v>
      </c>
      <c r="CG42" s="32"/>
      <c r="CH42" s="32"/>
      <c r="CI42" s="32"/>
      <c r="CJ42" s="32"/>
      <c r="CK42" s="32"/>
      <c r="CL42" s="32"/>
      <c r="CM42" s="32"/>
      <c r="CN42" s="32"/>
      <c r="CO42" s="32"/>
      <c r="CP42" s="32"/>
      <c r="CQ42" s="32"/>
      <c r="CR42" s="32"/>
      <c r="CS42" s="32" t="s">
        <v>354</v>
      </c>
      <c r="CT42" s="32"/>
      <c r="CU42" s="32"/>
      <c r="CV42" s="32"/>
      <c r="CW42" s="32"/>
      <c r="CX42" s="32"/>
      <c r="CY42" s="32"/>
      <c r="CZ42" s="32"/>
      <c r="DA42" s="32"/>
      <c r="DB42" s="32"/>
      <c r="DC42" s="32"/>
      <c r="DD42" s="32"/>
      <c r="DE42" s="32"/>
      <c r="DF42" s="33">
        <f>478000+40319.4+140568.75+971544.85+266654.48+1664216.4+497604.8+78118.2+60000</f>
        <v>4197026.88</v>
      </c>
      <c r="DG42" s="33"/>
      <c r="DH42" s="33"/>
      <c r="DI42" s="33"/>
      <c r="DJ42" s="33"/>
      <c r="DK42" s="33"/>
      <c r="DL42" s="33"/>
      <c r="DM42" s="33"/>
      <c r="DN42" s="33"/>
      <c r="DO42" s="33"/>
      <c r="DP42" s="33"/>
      <c r="DQ42" s="33"/>
      <c r="DR42" s="33"/>
      <c r="DS42" s="33">
        <f>478000+1677106.2</f>
        <v>2155106.2000000002</v>
      </c>
      <c r="DT42" s="33"/>
      <c r="DU42" s="33"/>
      <c r="DV42" s="33"/>
      <c r="DW42" s="33"/>
      <c r="DX42" s="33"/>
      <c r="DY42" s="33"/>
      <c r="DZ42" s="33"/>
      <c r="EA42" s="33"/>
      <c r="EB42" s="33"/>
      <c r="EC42" s="33"/>
      <c r="ED42" s="33"/>
      <c r="EE42" s="33"/>
      <c r="EF42" s="33">
        <f>578000+1677106.2</f>
        <v>2255106.2000000002</v>
      </c>
      <c r="EG42" s="33"/>
      <c r="EH42" s="33"/>
      <c r="EI42" s="33"/>
      <c r="EJ42" s="33"/>
      <c r="EK42" s="33"/>
      <c r="EL42" s="33"/>
      <c r="EM42" s="33"/>
      <c r="EN42" s="33"/>
      <c r="EO42" s="33"/>
      <c r="EP42" s="33"/>
      <c r="EQ42" s="33"/>
      <c r="ER42" s="33"/>
      <c r="ES42" s="74"/>
      <c r="ET42" s="74"/>
      <c r="EU42" s="74"/>
      <c r="EV42" s="74"/>
      <c r="EW42" s="74"/>
      <c r="EX42" s="74"/>
      <c r="EY42" s="74"/>
      <c r="EZ42" s="74"/>
      <c r="FA42" s="74"/>
      <c r="FB42" s="74"/>
      <c r="FC42" s="74"/>
      <c r="FD42" s="74"/>
      <c r="FE42" s="74"/>
    </row>
    <row r="43" spans="1:161" ht="11.1" customHeight="1" x14ac:dyDescent="0.2">
      <c r="A43" s="49" t="s">
        <v>75</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65" t="s">
        <v>76</v>
      </c>
      <c r="BY43" s="65"/>
      <c r="BZ43" s="65"/>
      <c r="CA43" s="65"/>
      <c r="CB43" s="65"/>
      <c r="CC43" s="65"/>
      <c r="CD43" s="65"/>
      <c r="CE43" s="65"/>
      <c r="CF43" s="66" t="s">
        <v>72</v>
      </c>
      <c r="CG43" s="66"/>
      <c r="CH43" s="66"/>
      <c r="CI43" s="66"/>
      <c r="CJ43" s="66"/>
      <c r="CK43" s="66"/>
      <c r="CL43" s="66"/>
      <c r="CM43" s="66"/>
      <c r="CN43" s="66"/>
      <c r="CO43" s="66"/>
      <c r="CP43" s="66"/>
      <c r="CQ43" s="66"/>
      <c r="CR43" s="66"/>
      <c r="CS43" s="66" t="s">
        <v>77</v>
      </c>
      <c r="CT43" s="66"/>
      <c r="CU43" s="66"/>
      <c r="CV43" s="66"/>
      <c r="CW43" s="66"/>
      <c r="CX43" s="66"/>
      <c r="CY43" s="66"/>
      <c r="CZ43" s="66"/>
      <c r="DA43" s="66"/>
      <c r="DB43" s="66"/>
      <c r="DC43" s="66"/>
      <c r="DD43" s="66"/>
      <c r="DE43" s="66"/>
      <c r="DF43" s="67"/>
      <c r="DG43" s="67"/>
      <c r="DH43" s="67"/>
      <c r="DI43" s="67"/>
      <c r="DJ43" s="67"/>
      <c r="DK43" s="67"/>
      <c r="DL43" s="67"/>
      <c r="DM43" s="67"/>
      <c r="DN43" s="67"/>
      <c r="DO43" s="67"/>
      <c r="DP43" s="67"/>
      <c r="DQ43" s="67"/>
      <c r="DR43" s="67"/>
      <c r="DS43" s="67">
        <v>0</v>
      </c>
      <c r="DT43" s="67"/>
      <c r="DU43" s="67"/>
      <c r="DV43" s="67"/>
      <c r="DW43" s="67"/>
      <c r="DX43" s="67"/>
      <c r="DY43" s="67"/>
      <c r="DZ43" s="67"/>
      <c r="EA43" s="67"/>
      <c r="EB43" s="67"/>
      <c r="EC43" s="67"/>
      <c r="ED43" s="67"/>
      <c r="EE43" s="67"/>
      <c r="EF43" s="67">
        <v>0</v>
      </c>
      <c r="EG43" s="67"/>
      <c r="EH43" s="67"/>
      <c r="EI43" s="67"/>
      <c r="EJ43" s="67"/>
      <c r="EK43" s="67"/>
      <c r="EL43" s="67"/>
      <c r="EM43" s="67"/>
      <c r="EN43" s="67"/>
      <c r="EO43" s="67"/>
      <c r="EP43" s="67"/>
      <c r="EQ43" s="67"/>
      <c r="ER43" s="67"/>
      <c r="ES43" s="72"/>
      <c r="ET43" s="72"/>
      <c r="EU43" s="72"/>
      <c r="EV43" s="72"/>
      <c r="EW43" s="72"/>
      <c r="EX43" s="72"/>
      <c r="EY43" s="72"/>
      <c r="EZ43" s="72"/>
      <c r="FA43" s="72"/>
      <c r="FB43" s="72"/>
      <c r="FC43" s="72"/>
      <c r="FD43" s="72"/>
      <c r="FE43" s="72"/>
    </row>
    <row r="44" spans="1:161" ht="11.1" customHeight="1" x14ac:dyDescent="0.2">
      <c r="A44" s="75" t="s">
        <v>78</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66" t="s">
        <v>79</v>
      </c>
      <c r="BY44" s="66"/>
      <c r="BZ44" s="66"/>
      <c r="CA44" s="66"/>
      <c r="CB44" s="66"/>
      <c r="CC44" s="66"/>
      <c r="CD44" s="66"/>
      <c r="CE44" s="66"/>
      <c r="CF44" s="69" t="s">
        <v>80</v>
      </c>
      <c r="CG44" s="69"/>
      <c r="CH44" s="69"/>
      <c r="CI44" s="69"/>
      <c r="CJ44" s="69"/>
      <c r="CK44" s="69"/>
      <c r="CL44" s="69"/>
      <c r="CM44" s="69"/>
      <c r="CN44" s="69"/>
      <c r="CO44" s="69"/>
      <c r="CP44" s="69"/>
      <c r="CQ44" s="69"/>
      <c r="CR44" s="69"/>
      <c r="CS44" s="66" t="s">
        <v>355</v>
      </c>
      <c r="CT44" s="66"/>
      <c r="CU44" s="66"/>
      <c r="CV44" s="66"/>
      <c r="CW44" s="66"/>
      <c r="CX44" s="66"/>
      <c r="CY44" s="66"/>
      <c r="CZ44" s="66"/>
      <c r="DA44" s="66"/>
      <c r="DB44" s="66"/>
      <c r="DC44" s="66"/>
      <c r="DD44" s="66"/>
      <c r="DE44" s="66"/>
      <c r="DF44" s="70">
        <f>1450000+196.55</f>
        <v>1450196.55</v>
      </c>
      <c r="DG44" s="70"/>
      <c r="DH44" s="70"/>
      <c r="DI44" s="70"/>
      <c r="DJ44" s="70"/>
      <c r="DK44" s="70"/>
      <c r="DL44" s="70"/>
      <c r="DM44" s="70"/>
      <c r="DN44" s="70"/>
      <c r="DO44" s="70"/>
      <c r="DP44" s="70"/>
      <c r="DQ44" s="70"/>
      <c r="DR44" s="70"/>
      <c r="DS44" s="67">
        <v>1500000</v>
      </c>
      <c r="DT44" s="67"/>
      <c r="DU44" s="67"/>
      <c r="DV44" s="67"/>
      <c r="DW44" s="67"/>
      <c r="DX44" s="67"/>
      <c r="DY44" s="67"/>
      <c r="DZ44" s="67"/>
      <c r="EA44" s="67"/>
      <c r="EB44" s="67"/>
      <c r="EC44" s="67"/>
      <c r="ED44" s="67"/>
      <c r="EE44" s="67"/>
      <c r="EF44" s="70">
        <v>1550000</v>
      </c>
      <c r="EG44" s="70"/>
      <c r="EH44" s="70"/>
      <c r="EI44" s="70"/>
      <c r="EJ44" s="70"/>
      <c r="EK44" s="70"/>
      <c r="EL44" s="70"/>
      <c r="EM44" s="70"/>
      <c r="EN44" s="70"/>
      <c r="EO44" s="70"/>
      <c r="EP44" s="70"/>
      <c r="EQ44" s="70"/>
      <c r="ER44" s="70"/>
      <c r="ES44" s="72"/>
      <c r="ET44" s="72"/>
      <c r="EU44" s="72"/>
      <c r="EV44" s="72"/>
      <c r="EW44" s="72"/>
      <c r="EX44" s="72"/>
      <c r="EY44" s="72"/>
      <c r="EZ44" s="72"/>
      <c r="FA44" s="72"/>
      <c r="FB44" s="72"/>
      <c r="FC44" s="72"/>
      <c r="FD44" s="72"/>
      <c r="FE44" s="72"/>
    </row>
    <row r="45" spans="1:161" ht="11.1" customHeight="1" x14ac:dyDescent="0.2">
      <c r="A45" s="89" t="s">
        <v>55</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47"/>
      <c r="BY45" s="47"/>
      <c r="BZ45" s="47"/>
      <c r="CA45" s="47"/>
      <c r="CB45" s="47"/>
      <c r="CC45" s="47"/>
      <c r="CD45" s="47"/>
      <c r="CE45" s="47"/>
      <c r="CF45" s="59"/>
      <c r="CG45" s="59"/>
      <c r="CH45" s="59"/>
      <c r="CI45" s="59"/>
      <c r="CJ45" s="59"/>
      <c r="CK45" s="59"/>
      <c r="CL45" s="59"/>
      <c r="CM45" s="59"/>
      <c r="CN45" s="59"/>
      <c r="CO45" s="59"/>
      <c r="CP45" s="59"/>
      <c r="CQ45" s="59"/>
      <c r="CR45" s="59"/>
      <c r="CS45" s="47"/>
      <c r="CT45" s="47"/>
      <c r="CU45" s="47"/>
      <c r="CV45" s="47"/>
      <c r="CW45" s="47"/>
      <c r="CX45" s="47"/>
      <c r="CY45" s="47"/>
      <c r="CZ45" s="47"/>
      <c r="DA45" s="47"/>
      <c r="DB45" s="47"/>
      <c r="DC45" s="47"/>
      <c r="DD45" s="47"/>
      <c r="DE45" s="47"/>
      <c r="DF45" s="60"/>
      <c r="DG45" s="60"/>
      <c r="DH45" s="60"/>
      <c r="DI45" s="60"/>
      <c r="DJ45" s="60"/>
      <c r="DK45" s="60"/>
      <c r="DL45" s="60"/>
      <c r="DM45" s="60"/>
      <c r="DN45" s="60"/>
      <c r="DO45" s="60"/>
      <c r="DP45" s="60"/>
      <c r="DQ45" s="60"/>
      <c r="DR45" s="60"/>
      <c r="DS45" s="48"/>
      <c r="DT45" s="48"/>
      <c r="DU45" s="48"/>
      <c r="DV45" s="48"/>
      <c r="DW45" s="48"/>
      <c r="DX45" s="48"/>
      <c r="DY45" s="48"/>
      <c r="DZ45" s="48"/>
      <c r="EA45" s="48"/>
      <c r="EB45" s="48"/>
      <c r="EC45" s="48"/>
      <c r="ED45" s="48"/>
      <c r="EE45" s="48"/>
      <c r="EF45" s="60"/>
      <c r="EG45" s="60"/>
      <c r="EH45" s="60"/>
      <c r="EI45" s="60"/>
      <c r="EJ45" s="60"/>
      <c r="EK45" s="60"/>
      <c r="EL45" s="60"/>
      <c r="EM45" s="60"/>
      <c r="EN45" s="60"/>
      <c r="EO45" s="60"/>
      <c r="EP45" s="60"/>
      <c r="EQ45" s="60"/>
      <c r="ER45" s="60"/>
      <c r="ES45" s="63"/>
      <c r="ET45" s="63"/>
      <c r="EU45" s="63"/>
      <c r="EV45" s="63"/>
      <c r="EW45" s="63"/>
      <c r="EX45" s="63"/>
      <c r="EY45" s="63"/>
      <c r="EZ45" s="63"/>
      <c r="FA45" s="63"/>
      <c r="FB45" s="63"/>
      <c r="FC45" s="63"/>
      <c r="FD45" s="63"/>
      <c r="FE45" s="63"/>
    </row>
    <row r="46" spans="1:161" ht="11.1" customHeight="1" x14ac:dyDescent="0.2">
      <c r="A46" s="75" t="s">
        <v>81</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66" t="s">
        <v>82</v>
      </c>
      <c r="BY46" s="66"/>
      <c r="BZ46" s="66"/>
      <c r="CA46" s="66"/>
      <c r="CB46" s="66"/>
      <c r="CC46" s="66"/>
      <c r="CD46" s="66"/>
      <c r="CE46" s="66"/>
      <c r="CF46" s="69" t="s">
        <v>83</v>
      </c>
      <c r="CG46" s="69"/>
      <c r="CH46" s="69"/>
      <c r="CI46" s="69"/>
      <c r="CJ46" s="69"/>
      <c r="CK46" s="69"/>
      <c r="CL46" s="69"/>
      <c r="CM46" s="69"/>
      <c r="CN46" s="69"/>
      <c r="CO46" s="69"/>
      <c r="CP46" s="69"/>
      <c r="CQ46" s="69"/>
      <c r="CR46" s="69"/>
      <c r="CS46" s="66" t="s">
        <v>83</v>
      </c>
      <c r="CT46" s="66"/>
      <c r="CU46" s="66"/>
      <c r="CV46" s="66"/>
      <c r="CW46" s="66"/>
      <c r="CX46" s="66"/>
      <c r="CY46" s="66"/>
      <c r="CZ46" s="66"/>
      <c r="DA46" s="66"/>
      <c r="DB46" s="66"/>
      <c r="DC46" s="66"/>
      <c r="DD46" s="66"/>
      <c r="DE46" s="66"/>
      <c r="DF46" s="70"/>
      <c r="DG46" s="70"/>
      <c r="DH46" s="70"/>
      <c r="DI46" s="70"/>
      <c r="DJ46" s="70"/>
      <c r="DK46" s="70"/>
      <c r="DL46" s="70"/>
      <c r="DM46" s="70"/>
      <c r="DN46" s="70"/>
      <c r="DO46" s="70"/>
      <c r="DP46" s="70"/>
      <c r="DQ46" s="70"/>
      <c r="DR46" s="70"/>
      <c r="DS46" s="67"/>
      <c r="DT46" s="67"/>
      <c r="DU46" s="67"/>
      <c r="DV46" s="67"/>
      <c r="DW46" s="67"/>
      <c r="DX46" s="67"/>
      <c r="DY46" s="67"/>
      <c r="DZ46" s="67"/>
      <c r="EA46" s="67"/>
      <c r="EB46" s="67"/>
      <c r="EC46" s="67"/>
      <c r="ED46" s="67"/>
      <c r="EE46" s="67"/>
      <c r="EF46" s="70"/>
      <c r="EG46" s="70"/>
      <c r="EH46" s="70"/>
      <c r="EI46" s="70"/>
      <c r="EJ46" s="70"/>
      <c r="EK46" s="70"/>
      <c r="EL46" s="70"/>
      <c r="EM46" s="70"/>
      <c r="EN46" s="70"/>
      <c r="EO46" s="70"/>
      <c r="EP46" s="70"/>
      <c r="EQ46" s="70"/>
      <c r="ER46" s="70"/>
      <c r="ES46" s="72"/>
      <c r="ET46" s="72"/>
      <c r="EU46" s="72"/>
      <c r="EV46" s="72"/>
      <c r="EW46" s="72"/>
      <c r="EX46" s="72"/>
      <c r="EY46" s="72"/>
      <c r="EZ46" s="72"/>
      <c r="FA46" s="72"/>
      <c r="FB46" s="72"/>
      <c r="FC46" s="72"/>
      <c r="FD46" s="72"/>
      <c r="FE46" s="72"/>
    </row>
    <row r="47" spans="1:161" ht="11.1" customHeight="1" x14ac:dyDescent="0.2">
      <c r="A47" s="83" t="s">
        <v>55</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4"/>
      <c r="BY47" s="84"/>
      <c r="BZ47" s="84"/>
      <c r="CA47" s="84"/>
      <c r="CB47" s="84"/>
      <c r="CC47" s="84"/>
      <c r="CD47" s="84"/>
      <c r="CE47" s="84"/>
      <c r="CF47" s="85"/>
      <c r="CG47" s="85"/>
      <c r="CH47" s="85"/>
      <c r="CI47" s="85"/>
      <c r="CJ47" s="85"/>
      <c r="CK47" s="85"/>
      <c r="CL47" s="85"/>
      <c r="CM47" s="85"/>
      <c r="CN47" s="85"/>
      <c r="CO47" s="85"/>
      <c r="CP47" s="85"/>
      <c r="CQ47" s="85"/>
      <c r="CR47" s="85"/>
      <c r="CS47" s="84"/>
      <c r="CT47" s="84"/>
      <c r="CU47" s="84"/>
      <c r="CV47" s="84"/>
      <c r="CW47" s="84"/>
      <c r="CX47" s="84"/>
      <c r="CY47" s="84"/>
      <c r="CZ47" s="84"/>
      <c r="DA47" s="84"/>
      <c r="DB47" s="84"/>
      <c r="DC47" s="84"/>
      <c r="DD47" s="84"/>
      <c r="DE47" s="84"/>
      <c r="DF47" s="86"/>
      <c r="DG47" s="86"/>
      <c r="DH47" s="86"/>
      <c r="DI47" s="86"/>
      <c r="DJ47" s="86"/>
      <c r="DK47" s="86"/>
      <c r="DL47" s="86"/>
      <c r="DM47" s="86"/>
      <c r="DN47" s="86"/>
      <c r="DO47" s="86"/>
      <c r="DP47" s="86"/>
      <c r="DQ47" s="86"/>
      <c r="DR47" s="86"/>
      <c r="DS47" s="87"/>
      <c r="DT47" s="87"/>
      <c r="DU47" s="87"/>
      <c r="DV47" s="87"/>
      <c r="DW47" s="87"/>
      <c r="DX47" s="87"/>
      <c r="DY47" s="87"/>
      <c r="DZ47" s="87"/>
      <c r="EA47" s="87"/>
      <c r="EB47" s="87"/>
      <c r="EC47" s="87"/>
      <c r="ED47" s="87"/>
      <c r="EE47" s="87"/>
      <c r="EF47" s="86"/>
      <c r="EG47" s="86"/>
      <c r="EH47" s="86"/>
      <c r="EI47" s="86"/>
      <c r="EJ47" s="86"/>
      <c r="EK47" s="86"/>
      <c r="EL47" s="86"/>
      <c r="EM47" s="86"/>
      <c r="EN47" s="86"/>
      <c r="EO47" s="86"/>
      <c r="EP47" s="86"/>
      <c r="EQ47" s="86"/>
      <c r="ER47" s="86"/>
      <c r="ES47" s="88"/>
      <c r="ET47" s="88"/>
      <c r="EU47" s="88"/>
      <c r="EV47" s="88"/>
      <c r="EW47" s="88"/>
      <c r="EX47" s="88"/>
      <c r="EY47" s="88"/>
      <c r="EZ47" s="88"/>
      <c r="FA47" s="88"/>
      <c r="FB47" s="88"/>
      <c r="FC47" s="88"/>
      <c r="FD47" s="88"/>
      <c r="FE47" s="88"/>
    </row>
    <row r="48" spans="1:161" ht="11.25" customHeight="1" x14ac:dyDescent="0.2">
      <c r="A48" s="75" t="s">
        <v>84</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66" t="s">
        <v>85</v>
      </c>
      <c r="BY48" s="66"/>
      <c r="BZ48" s="66"/>
      <c r="CA48" s="66"/>
      <c r="CB48" s="66"/>
      <c r="CC48" s="66"/>
      <c r="CD48" s="66"/>
      <c r="CE48" s="66"/>
      <c r="CF48" s="69" t="s">
        <v>80</v>
      </c>
      <c r="CG48" s="69"/>
      <c r="CH48" s="69"/>
      <c r="CI48" s="69"/>
      <c r="CJ48" s="69"/>
      <c r="CK48" s="69"/>
      <c r="CL48" s="69"/>
      <c r="CM48" s="69"/>
      <c r="CN48" s="69"/>
      <c r="CO48" s="69"/>
      <c r="CP48" s="69"/>
      <c r="CQ48" s="69"/>
      <c r="CR48" s="69"/>
      <c r="CS48" s="76" t="s">
        <v>80</v>
      </c>
      <c r="CT48" s="76"/>
      <c r="CU48" s="76"/>
      <c r="CV48" s="76"/>
      <c r="CW48" s="76"/>
      <c r="CX48" s="76"/>
      <c r="CY48" s="76"/>
      <c r="CZ48" s="76"/>
      <c r="DA48" s="76"/>
      <c r="DB48" s="76"/>
      <c r="DC48" s="76"/>
      <c r="DD48" s="76"/>
      <c r="DE48" s="76"/>
      <c r="DF48" s="77"/>
      <c r="DG48" s="77"/>
      <c r="DH48" s="77"/>
      <c r="DI48" s="77"/>
      <c r="DJ48" s="77"/>
      <c r="DK48" s="77"/>
      <c r="DL48" s="77"/>
      <c r="DM48" s="77"/>
      <c r="DN48" s="77"/>
      <c r="DO48" s="77"/>
      <c r="DP48" s="77"/>
      <c r="DQ48" s="77"/>
      <c r="DR48" s="77"/>
      <c r="DS48" s="67"/>
      <c r="DT48" s="67"/>
      <c r="DU48" s="67"/>
      <c r="DV48" s="67"/>
      <c r="DW48" s="67"/>
      <c r="DX48" s="67"/>
      <c r="DY48" s="67"/>
      <c r="DZ48" s="67"/>
      <c r="EA48" s="67"/>
      <c r="EB48" s="67"/>
      <c r="EC48" s="67"/>
      <c r="ED48" s="67"/>
      <c r="EE48" s="67"/>
      <c r="EF48" s="78"/>
      <c r="EG48" s="78"/>
      <c r="EH48" s="78"/>
      <c r="EI48" s="78"/>
      <c r="EJ48" s="78"/>
      <c r="EK48" s="78"/>
      <c r="EL48" s="78"/>
      <c r="EM48" s="78"/>
      <c r="EN48" s="78"/>
      <c r="EO48" s="78"/>
      <c r="EP48" s="78"/>
      <c r="EQ48" s="78"/>
      <c r="ER48" s="78"/>
      <c r="ES48" s="79"/>
      <c r="ET48" s="79"/>
      <c r="EU48" s="79"/>
      <c r="EV48" s="79"/>
      <c r="EW48" s="79"/>
      <c r="EX48" s="79"/>
      <c r="EY48" s="79"/>
      <c r="EZ48" s="79"/>
      <c r="FA48" s="79"/>
      <c r="FB48" s="79"/>
      <c r="FC48" s="79"/>
      <c r="FD48" s="79"/>
      <c r="FE48" s="79"/>
    </row>
    <row r="49" spans="1:161" ht="11.25" customHeight="1" x14ac:dyDescent="0.2">
      <c r="A49" s="58" t="s">
        <v>86</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47"/>
      <c r="BY49" s="47"/>
      <c r="BZ49" s="47"/>
      <c r="CA49" s="47"/>
      <c r="CB49" s="47"/>
      <c r="CC49" s="47"/>
      <c r="CD49" s="47"/>
      <c r="CE49" s="47"/>
      <c r="CF49" s="59"/>
      <c r="CG49" s="59"/>
      <c r="CH49" s="59"/>
      <c r="CI49" s="59"/>
      <c r="CJ49" s="59"/>
      <c r="CK49" s="59"/>
      <c r="CL49" s="59"/>
      <c r="CM49" s="59"/>
      <c r="CN49" s="59"/>
      <c r="CO49" s="59"/>
      <c r="CP49" s="59"/>
      <c r="CQ49" s="59"/>
      <c r="CR49" s="59"/>
      <c r="CS49" s="80"/>
      <c r="CT49" s="80"/>
      <c r="CU49" s="80"/>
      <c r="CV49" s="80"/>
      <c r="CW49" s="80"/>
      <c r="CX49" s="80"/>
      <c r="CY49" s="80"/>
      <c r="CZ49" s="80"/>
      <c r="DA49" s="80"/>
      <c r="DB49" s="80"/>
      <c r="DC49" s="80"/>
      <c r="DD49" s="80"/>
      <c r="DE49" s="80"/>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81"/>
      <c r="EG49" s="81"/>
      <c r="EH49" s="81"/>
      <c r="EI49" s="81"/>
      <c r="EJ49" s="81"/>
      <c r="EK49" s="81"/>
      <c r="EL49" s="81"/>
      <c r="EM49" s="81"/>
      <c r="EN49" s="81"/>
      <c r="EO49" s="81"/>
      <c r="EP49" s="81"/>
      <c r="EQ49" s="81"/>
      <c r="ER49" s="81"/>
      <c r="ES49" s="82"/>
      <c r="ET49" s="82"/>
      <c r="EU49" s="82"/>
      <c r="EV49" s="82"/>
      <c r="EW49" s="82"/>
      <c r="EX49" s="82"/>
      <c r="EY49" s="82"/>
      <c r="EZ49" s="82"/>
      <c r="FA49" s="82"/>
      <c r="FB49" s="82"/>
      <c r="FC49" s="82"/>
      <c r="FD49" s="82"/>
      <c r="FE49" s="82"/>
    </row>
    <row r="50" spans="1:161" ht="11.1" customHeight="1" x14ac:dyDescent="0.2">
      <c r="A50" s="45" t="s">
        <v>87</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39" t="s">
        <v>88</v>
      </c>
      <c r="BY50" s="39"/>
      <c r="BZ50" s="39"/>
      <c r="CA50" s="39"/>
      <c r="CB50" s="39"/>
      <c r="CC50" s="39"/>
      <c r="CD50" s="39"/>
      <c r="CE50" s="39"/>
      <c r="CF50" s="32" t="s">
        <v>80</v>
      </c>
      <c r="CG50" s="32"/>
      <c r="CH50" s="32"/>
      <c r="CI50" s="32"/>
      <c r="CJ50" s="32"/>
      <c r="CK50" s="32"/>
      <c r="CL50" s="32"/>
      <c r="CM50" s="32"/>
      <c r="CN50" s="32"/>
      <c r="CO50" s="32"/>
      <c r="CP50" s="32"/>
      <c r="CQ50" s="32"/>
      <c r="CR50" s="32"/>
      <c r="CS50" s="32" t="s">
        <v>49</v>
      </c>
      <c r="CT50" s="32"/>
      <c r="CU50" s="32"/>
      <c r="CV50" s="32"/>
      <c r="CW50" s="32"/>
      <c r="CX50" s="32"/>
      <c r="CY50" s="32"/>
      <c r="CZ50" s="32"/>
      <c r="DA50" s="32"/>
      <c r="DB50" s="32"/>
      <c r="DC50" s="32"/>
      <c r="DD50" s="32"/>
      <c r="DE50" s="32"/>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74" t="s">
        <v>49</v>
      </c>
      <c r="ET50" s="74"/>
      <c r="EU50" s="74"/>
      <c r="EV50" s="74"/>
      <c r="EW50" s="74"/>
      <c r="EX50" s="74"/>
      <c r="EY50" s="74"/>
      <c r="EZ50" s="74"/>
      <c r="FA50" s="74"/>
      <c r="FB50" s="74"/>
      <c r="FC50" s="74"/>
      <c r="FD50" s="74"/>
      <c r="FE50" s="74"/>
    </row>
    <row r="51" spans="1:161" ht="11.1" customHeight="1" x14ac:dyDescent="0.2">
      <c r="A51" s="45" t="s">
        <v>89</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39" t="s">
        <v>88</v>
      </c>
      <c r="BY51" s="39"/>
      <c r="BZ51" s="39"/>
      <c r="CA51" s="39"/>
      <c r="CB51" s="39"/>
      <c r="CC51" s="39"/>
      <c r="CD51" s="39"/>
      <c r="CE51" s="39"/>
      <c r="CF51" s="32" t="s">
        <v>80</v>
      </c>
      <c r="CG51" s="32"/>
      <c r="CH51" s="32"/>
      <c r="CI51" s="32"/>
      <c r="CJ51" s="32"/>
      <c r="CK51" s="32"/>
      <c r="CL51" s="32"/>
      <c r="CM51" s="32"/>
      <c r="CN51" s="32"/>
      <c r="CO51" s="32"/>
      <c r="CP51" s="32"/>
      <c r="CQ51" s="32"/>
      <c r="CR51" s="32"/>
      <c r="CS51" s="32" t="s">
        <v>80</v>
      </c>
      <c r="CT51" s="32"/>
      <c r="CU51" s="32"/>
      <c r="CV51" s="32"/>
      <c r="CW51" s="32"/>
      <c r="CX51" s="32"/>
      <c r="CY51" s="32"/>
      <c r="CZ51" s="32"/>
      <c r="DA51" s="32"/>
      <c r="DB51" s="32"/>
      <c r="DC51" s="32"/>
      <c r="DD51" s="32"/>
      <c r="DE51" s="32"/>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74" t="s">
        <v>49</v>
      </c>
      <c r="ET51" s="74"/>
      <c r="EU51" s="74"/>
      <c r="EV51" s="74"/>
      <c r="EW51" s="74"/>
      <c r="EX51" s="74"/>
      <c r="EY51" s="74"/>
      <c r="EZ51" s="74"/>
      <c r="FA51" s="74"/>
      <c r="FB51" s="74"/>
      <c r="FC51" s="74"/>
      <c r="FD51" s="74"/>
      <c r="FE51" s="74"/>
    </row>
    <row r="52" spans="1:161" ht="11.1" customHeight="1" x14ac:dyDescent="0.2">
      <c r="A52" s="71" t="s">
        <v>90</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66" t="s">
        <v>91</v>
      </c>
      <c r="BY52" s="66"/>
      <c r="BZ52" s="66"/>
      <c r="CA52" s="66"/>
      <c r="CB52" s="66"/>
      <c r="CC52" s="66"/>
      <c r="CD52" s="66"/>
      <c r="CE52" s="66"/>
      <c r="CF52" s="69" t="s">
        <v>49</v>
      </c>
      <c r="CG52" s="69"/>
      <c r="CH52" s="69"/>
      <c r="CI52" s="69"/>
      <c r="CJ52" s="69"/>
      <c r="CK52" s="69"/>
      <c r="CL52" s="69"/>
      <c r="CM52" s="69"/>
      <c r="CN52" s="69"/>
      <c r="CO52" s="69"/>
      <c r="CP52" s="69"/>
      <c r="CQ52" s="69"/>
      <c r="CR52" s="69"/>
      <c r="CS52" s="66"/>
      <c r="CT52" s="66"/>
      <c r="CU52" s="66"/>
      <c r="CV52" s="66"/>
      <c r="CW52" s="66"/>
      <c r="CX52" s="66"/>
      <c r="CY52" s="66"/>
      <c r="CZ52" s="66"/>
      <c r="DA52" s="66"/>
      <c r="DB52" s="66"/>
      <c r="DC52" s="66"/>
      <c r="DD52" s="66"/>
      <c r="DE52" s="66"/>
      <c r="DF52" s="70">
        <f>DF54+DF68+DF74+DF88</f>
        <v>42438723.530000001</v>
      </c>
      <c r="DG52" s="70"/>
      <c r="DH52" s="70"/>
      <c r="DI52" s="70"/>
      <c r="DJ52" s="70"/>
      <c r="DK52" s="70"/>
      <c r="DL52" s="70"/>
      <c r="DM52" s="70"/>
      <c r="DN52" s="70"/>
      <c r="DO52" s="70"/>
      <c r="DP52" s="70"/>
      <c r="DQ52" s="70"/>
      <c r="DR52" s="70"/>
      <c r="DS52" s="67">
        <f>DS54+DS68+DS74+DS88</f>
        <v>37216406.200000003</v>
      </c>
      <c r="DT52" s="67"/>
      <c r="DU52" s="67"/>
      <c r="DV52" s="67"/>
      <c r="DW52" s="67"/>
      <c r="DX52" s="67"/>
      <c r="DY52" s="67"/>
      <c r="DZ52" s="67"/>
      <c r="EA52" s="67"/>
      <c r="EB52" s="67"/>
      <c r="EC52" s="67"/>
      <c r="ED52" s="67"/>
      <c r="EE52" s="67"/>
      <c r="EF52" s="70">
        <f>EF54+EF68+EF74+EF88</f>
        <v>38887406.200000003</v>
      </c>
      <c r="EG52" s="70"/>
      <c r="EH52" s="70"/>
      <c r="EI52" s="70"/>
      <c r="EJ52" s="70"/>
      <c r="EK52" s="70"/>
      <c r="EL52" s="70"/>
      <c r="EM52" s="70"/>
      <c r="EN52" s="70"/>
      <c r="EO52" s="70"/>
      <c r="EP52" s="70"/>
      <c r="EQ52" s="70"/>
      <c r="ER52" s="70"/>
      <c r="ES52" s="72"/>
      <c r="ET52" s="72"/>
      <c r="EU52" s="72"/>
      <c r="EV52" s="72"/>
      <c r="EW52" s="72"/>
      <c r="EX52" s="72"/>
      <c r="EY52" s="72"/>
      <c r="EZ52" s="72"/>
      <c r="FA52" s="72"/>
      <c r="FB52" s="72"/>
      <c r="FC52" s="72"/>
      <c r="FD52" s="72"/>
      <c r="FE52" s="72"/>
    </row>
    <row r="53" spans="1:161" ht="11.1" customHeight="1" x14ac:dyDescent="0.2">
      <c r="A53" s="73" t="s">
        <v>55</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47"/>
      <c r="BY53" s="47"/>
      <c r="BZ53" s="47"/>
      <c r="CA53" s="47"/>
      <c r="CB53" s="47"/>
      <c r="CC53" s="47"/>
      <c r="CD53" s="47"/>
      <c r="CE53" s="47"/>
      <c r="CF53" s="59"/>
      <c r="CG53" s="59"/>
      <c r="CH53" s="59"/>
      <c r="CI53" s="59"/>
      <c r="CJ53" s="59"/>
      <c r="CK53" s="59"/>
      <c r="CL53" s="59"/>
      <c r="CM53" s="59"/>
      <c r="CN53" s="59"/>
      <c r="CO53" s="59"/>
      <c r="CP53" s="59"/>
      <c r="CQ53" s="59"/>
      <c r="CR53" s="59"/>
      <c r="CS53" s="47"/>
      <c r="CT53" s="47"/>
      <c r="CU53" s="47"/>
      <c r="CV53" s="47"/>
      <c r="CW53" s="47"/>
      <c r="CX53" s="47"/>
      <c r="CY53" s="47"/>
      <c r="CZ53" s="47"/>
      <c r="DA53" s="47"/>
      <c r="DB53" s="47"/>
      <c r="DC53" s="47"/>
      <c r="DD53" s="47"/>
      <c r="DE53" s="47"/>
      <c r="DF53" s="60"/>
      <c r="DG53" s="60"/>
      <c r="DH53" s="60"/>
      <c r="DI53" s="60"/>
      <c r="DJ53" s="60"/>
      <c r="DK53" s="60"/>
      <c r="DL53" s="60"/>
      <c r="DM53" s="60"/>
      <c r="DN53" s="60"/>
      <c r="DO53" s="60"/>
      <c r="DP53" s="60"/>
      <c r="DQ53" s="60"/>
      <c r="DR53" s="60"/>
      <c r="DS53" s="48"/>
      <c r="DT53" s="48"/>
      <c r="DU53" s="48"/>
      <c r="DV53" s="48"/>
      <c r="DW53" s="48"/>
      <c r="DX53" s="48"/>
      <c r="DY53" s="48"/>
      <c r="DZ53" s="48"/>
      <c r="EA53" s="48"/>
      <c r="EB53" s="48"/>
      <c r="EC53" s="48"/>
      <c r="ED53" s="48"/>
      <c r="EE53" s="48"/>
      <c r="EF53" s="60"/>
      <c r="EG53" s="60"/>
      <c r="EH53" s="60"/>
      <c r="EI53" s="60"/>
      <c r="EJ53" s="60"/>
      <c r="EK53" s="60"/>
      <c r="EL53" s="60"/>
      <c r="EM53" s="60"/>
      <c r="EN53" s="60"/>
      <c r="EO53" s="60"/>
      <c r="EP53" s="60"/>
      <c r="EQ53" s="60"/>
      <c r="ER53" s="60"/>
      <c r="ES53" s="63"/>
      <c r="ET53" s="63"/>
      <c r="EU53" s="63"/>
      <c r="EV53" s="63"/>
      <c r="EW53" s="63"/>
      <c r="EX53" s="63"/>
      <c r="EY53" s="63"/>
      <c r="EZ53" s="63"/>
      <c r="FA53" s="63"/>
      <c r="FB53" s="63"/>
      <c r="FC53" s="63"/>
      <c r="FD53" s="63"/>
      <c r="FE53" s="63"/>
    </row>
    <row r="54" spans="1:161" ht="22.5" customHeight="1" x14ac:dyDescent="0.2">
      <c r="A54" s="58" t="s">
        <v>92</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62" t="s">
        <v>93</v>
      </c>
      <c r="BY54" s="62"/>
      <c r="BZ54" s="62"/>
      <c r="CA54" s="62"/>
      <c r="CB54" s="62"/>
      <c r="CC54" s="62"/>
      <c r="CD54" s="62"/>
      <c r="CE54" s="62"/>
      <c r="CF54" s="47" t="s">
        <v>94</v>
      </c>
      <c r="CG54" s="47"/>
      <c r="CH54" s="47"/>
      <c r="CI54" s="47"/>
      <c r="CJ54" s="47"/>
      <c r="CK54" s="47"/>
      <c r="CL54" s="47"/>
      <c r="CM54" s="47"/>
      <c r="CN54" s="47"/>
      <c r="CO54" s="47"/>
      <c r="CP54" s="47"/>
      <c r="CQ54" s="47"/>
      <c r="CR54" s="47"/>
      <c r="CS54" s="47" t="s">
        <v>95</v>
      </c>
      <c r="CT54" s="47"/>
      <c r="CU54" s="47"/>
      <c r="CV54" s="47"/>
      <c r="CW54" s="47"/>
      <c r="CX54" s="47"/>
      <c r="CY54" s="47"/>
      <c r="CZ54" s="47"/>
      <c r="DA54" s="47"/>
      <c r="DB54" s="47"/>
      <c r="DC54" s="47"/>
      <c r="DD54" s="47"/>
      <c r="DE54" s="47"/>
      <c r="DF54" s="48">
        <f>DF55+DF56+DF57+DF59+DF58</f>
        <v>31495143.450000003</v>
      </c>
      <c r="DG54" s="48"/>
      <c r="DH54" s="48"/>
      <c r="DI54" s="48"/>
      <c r="DJ54" s="48"/>
      <c r="DK54" s="48"/>
      <c r="DL54" s="48"/>
      <c r="DM54" s="48"/>
      <c r="DN54" s="48"/>
      <c r="DO54" s="48"/>
      <c r="DP54" s="48"/>
      <c r="DQ54" s="48"/>
      <c r="DR54" s="48"/>
      <c r="DS54" s="48">
        <f>DS55+DS56+DS57+DS59</f>
        <v>28970606.199999999</v>
      </c>
      <c r="DT54" s="48"/>
      <c r="DU54" s="48"/>
      <c r="DV54" s="48"/>
      <c r="DW54" s="48"/>
      <c r="DX54" s="48"/>
      <c r="DY54" s="48"/>
      <c r="DZ54" s="48"/>
      <c r="EA54" s="48"/>
      <c r="EB54" s="48"/>
      <c r="EC54" s="48"/>
      <c r="ED54" s="48"/>
      <c r="EE54" s="48"/>
      <c r="EF54" s="48">
        <f>EF55+EF56+EF57+EF59</f>
        <v>30022606.199999999</v>
      </c>
      <c r="EG54" s="48"/>
      <c r="EH54" s="48"/>
      <c r="EI54" s="48"/>
      <c r="EJ54" s="48"/>
      <c r="EK54" s="48"/>
      <c r="EL54" s="48"/>
      <c r="EM54" s="48"/>
      <c r="EN54" s="48"/>
      <c r="EO54" s="48"/>
      <c r="EP54" s="48"/>
      <c r="EQ54" s="48"/>
      <c r="ER54" s="48"/>
      <c r="ES54" s="61" t="s">
        <v>49</v>
      </c>
      <c r="ET54" s="61"/>
      <c r="EU54" s="61"/>
      <c r="EV54" s="61"/>
      <c r="EW54" s="61"/>
      <c r="EX54" s="61"/>
      <c r="EY54" s="61"/>
      <c r="EZ54" s="61"/>
      <c r="FA54" s="61"/>
      <c r="FB54" s="61"/>
      <c r="FC54" s="61"/>
      <c r="FD54" s="61"/>
      <c r="FE54" s="61"/>
    </row>
    <row r="55" spans="1:161" ht="11.25" customHeight="1" x14ac:dyDescent="0.2">
      <c r="A55" s="38" t="s">
        <v>96</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9" t="s">
        <v>97</v>
      </c>
      <c r="BY55" s="39"/>
      <c r="BZ55" s="39"/>
      <c r="CA55" s="39"/>
      <c r="CB55" s="39"/>
      <c r="CC55" s="39"/>
      <c r="CD55" s="39"/>
      <c r="CE55" s="39"/>
      <c r="CF55" s="32" t="s">
        <v>94</v>
      </c>
      <c r="CG55" s="32"/>
      <c r="CH55" s="32"/>
      <c r="CI55" s="32"/>
      <c r="CJ55" s="32"/>
      <c r="CK55" s="32"/>
      <c r="CL55" s="32"/>
      <c r="CM55" s="32"/>
      <c r="CN55" s="32"/>
      <c r="CO55" s="32"/>
      <c r="CP55" s="32"/>
      <c r="CQ55" s="32"/>
      <c r="CR55" s="32"/>
      <c r="CS55" s="32" t="s">
        <v>98</v>
      </c>
      <c r="CT55" s="32"/>
      <c r="CU55" s="32"/>
      <c r="CV55" s="32"/>
      <c r="CW55" s="32"/>
      <c r="CX55" s="32"/>
      <c r="CY55" s="32"/>
      <c r="CZ55" s="32"/>
      <c r="DA55" s="32"/>
      <c r="DB55" s="32"/>
      <c r="DC55" s="32"/>
      <c r="DD55" s="32"/>
      <c r="DE55" s="32"/>
      <c r="DF55" s="57">
        <f>1716000+12000+18901400+66000+107963.75+1278200-187460+59998.6+1878810+0.1</f>
        <v>23832912.450000003</v>
      </c>
      <c r="DG55" s="57"/>
      <c r="DH55" s="57"/>
      <c r="DI55" s="57"/>
      <c r="DJ55" s="57"/>
      <c r="DK55" s="57"/>
      <c r="DL55" s="57"/>
      <c r="DM55" s="57"/>
      <c r="DN55" s="57"/>
      <c r="DO55" s="57"/>
      <c r="DP55" s="57"/>
      <c r="DQ55" s="57"/>
      <c r="DR55" s="57"/>
      <c r="DS55" s="57">
        <f>1716000+12000+18901400+66000+1288100</f>
        <v>21983500</v>
      </c>
      <c r="DT55" s="57"/>
      <c r="DU55" s="57"/>
      <c r="DV55" s="57"/>
      <c r="DW55" s="57"/>
      <c r="DX55" s="57"/>
      <c r="DY55" s="57"/>
      <c r="DZ55" s="57"/>
      <c r="EA55" s="57"/>
      <c r="EB55" s="57"/>
      <c r="EC55" s="57"/>
      <c r="ED55" s="57"/>
      <c r="EE55" s="57"/>
      <c r="EF55" s="57">
        <f>1716000+12000+18901400+66000+768049.16+1288100</f>
        <v>22751549.16</v>
      </c>
      <c r="EG55" s="57"/>
      <c r="EH55" s="57"/>
      <c r="EI55" s="57"/>
      <c r="EJ55" s="57"/>
      <c r="EK55" s="57"/>
      <c r="EL55" s="57"/>
      <c r="EM55" s="57"/>
      <c r="EN55" s="57"/>
      <c r="EO55" s="57"/>
      <c r="EP55" s="57"/>
      <c r="EQ55" s="57"/>
      <c r="ER55" s="57"/>
      <c r="ES55" s="34" t="s">
        <v>49</v>
      </c>
      <c r="ET55" s="34"/>
      <c r="EU55" s="34"/>
      <c r="EV55" s="34"/>
      <c r="EW55" s="34"/>
      <c r="EX55" s="34"/>
      <c r="EY55" s="34"/>
      <c r="EZ55" s="34"/>
      <c r="FA55" s="34"/>
      <c r="FB55" s="34"/>
      <c r="FC55" s="34"/>
      <c r="FD55" s="34"/>
      <c r="FE55" s="34"/>
    </row>
    <row r="56" spans="1:161" ht="11.25" customHeight="1" x14ac:dyDescent="0.2">
      <c r="A56" s="31" t="s">
        <v>99</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9" t="s">
        <v>100</v>
      </c>
      <c r="BY56" s="39"/>
      <c r="BZ56" s="39"/>
      <c r="CA56" s="39"/>
      <c r="CB56" s="39"/>
      <c r="CC56" s="39"/>
      <c r="CD56" s="39"/>
      <c r="CE56" s="39"/>
      <c r="CF56" s="32" t="s">
        <v>101</v>
      </c>
      <c r="CG56" s="32"/>
      <c r="CH56" s="32"/>
      <c r="CI56" s="32"/>
      <c r="CJ56" s="32"/>
      <c r="CK56" s="32"/>
      <c r="CL56" s="32"/>
      <c r="CM56" s="32"/>
      <c r="CN56" s="32"/>
      <c r="CO56" s="32"/>
      <c r="CP56" s="32"/>
      <c r="CQ56" s="32"/>
      <c r="CR56" s="32"/>
      <c r="CS56" s="32" t="s">
        <v>102</v>
      </c>
      <c r="CT56" s="32"/>
      <c r="CU56" s="32"/>
      <c r="CV56" s="32"/>
      <c r="CW56" s="32"/>
      <c r="CX56" s="32"/>
      <c r="CY56" s="32"/>
      <c r="CZ56" s="32"/>
      <c r="DA56" s="32"/>
      <c r="DB56" s="32"/>
      <c r="DC56" s="32"/>
      <c r="DD56" s="32"/>
      <c r="DE56" s="32"/>
      <c r="DF56" s="57">
        <f>10000+30000+25000</f>
        <v>65000</v>
      </c>
      <c r="DG56" s="57"/>
      <c r="DH56" s="57"/>
      <c r="DI56" s="57"/>
      <c r="DJ56" s="57"/>
      <c r="DK56" s="57"/>
      <c r="DL56" s="57"/>
      <c r="DM56" s="57"/>
      <c r="DN56" s="57"/>
      <c r="DO56" s="57"/>
      <c r="DP56" s="57"/>
      <c r="DQ56" s="57"/>
      <c r="DR56" s="57"/>
      <c r="DS56" s="57">
        <f t="shared" ref="DS56" si="0">10000+30000+25000</f>
        <v>65000</v>
      </c>
      <c r="DT56" s="57"/>
      <c r="DU56" s="57"/>
      <c r="DV56" s="57"/>
      <c r="DW56" s="57"/>
      <c r="DX56" s="57"/>
      <c r="DY56" s="57"/>
      <c r="DZ56" s="57"/>
      <c r="EA56" s="57"/>
      <c r="EB56" s="57"/>
      <c r="EC56" s="57"/>
      <c r="ED56" s="57"/>
      <c r="EE56" s="57"/>
      <c r="EF56" s="57">
        <f t="shared" ref="EF56" si="1">10000+30000+25000</f>
        <v>65000</v>
      </c>
      <c r="EG56" s="57"/>
      <c r="EH56" s="57"/>
      <c r="EI56" s="57"/>
      <c r="EJ56" s="57"/>
      <c r="EK56" s="57"/>
      <c r="EL56" s="57"/>
      <c r="EM56" s="57"/>
      <c r="EN56" s="57"/>
      <c r="EO56" s="57"/>
      <c r="EP56" s="57"/>
      <c r="EQ56" s="57"/>
      <c r="ER56" s="57"/>
      <c r="ES56" s="34" t="s">
        <v>49</v>
      </c>
      <c r="ET56" s="34"/>
      <c r="EU56" s="34"/>
      <c r="EV56" s="34"/>
      <c r="EW56" s="34"/>
      <c r="EX56" s="34"/>
      <c r="EY56" s="34"/>
      <c r="EZ56" s="34"/>
      <c r="FA56" s="34"/>
      <c r="FB56" s="34"/>
      <c r="FC56" s="34"/>
      <c r="FD56" s="34"/>
      <c r="FE56" s="34"/>
    </row>
    <row r="57" spans="1:161" ht="11.1" customHeight="1" x14ac:dyDescent="0.2">
      <c r="A57" s="31" t="s">
        <v>99</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9" t="s">
        <v>103</v>
      </c>
      <c r="BY57" s="39"/>
      <c r="BZ57" s="39"/>
      <c r="CA57" s="39"/>
      <c r="CB57" s="39"/>
      <c r="CC57" s="39"/>
      <c r="CD57" s="39"/>
      <c r="CE57" s="39"/>
      <c r="CF57" s="32" t="s">
        <v>101</v>
      </c>
      <c r="CG57" s="32"/>
      <c r="CH57" s="32"/>
      <c r="CI57" s="32"/>
      <c r="CJ57" s="32"/>
      <c r="CK57" s="32"/>
      <c r="CL57" s="32"/>
      <c r="CM57" s="32"/>
      <c r="CN57" s="32"/>
      <c r="CO57" s="32"/>
      <c r="CP57" s="32"/>
      <c r="CQ57" s="32"/>
      <c r="CR57" s="32"/>
      <c r="CS57" s="32" t="s">
        <v>104</v>
      </c>
      <c r="CT57" s="32"/>
      <c r="CU57" s="32"/>
      <c r="CV57" s="32"/>
      <c r="CW57" s="32"/>
      <c r="CX57" s="32"/>
      <c r="CY57" s="32"/>
      <c r="CZ57" s="32"/>
      <c r="DA57" s="32"/>
      <c r="DB57" s="32"/>
      <c r="DC57" s="32"/>
      <c r="DD57" s="32"/>
      <c r="DE57" s="32"/>
      <c r="DF57" s="57">
        <f>303000+60000</f>
        <v>363000</v>
      </c>
      <c r="DG57" s="57"/>
      <c r="DH57" s="57"/>
      <c r="DI57" s="57"/>
      <c r="DJ57" s="57"/>
      <c r="DK57" s="57"/>
      <c r="DL57" s="57"/>
      <c r="DM57" s="57"/>
      <c r="DN57" s="57"/>
      <c r="DO57" s="57"/>
      <c r="DP57" s="57"/>
      <c r="DQ57" s="57"/>
      <c r="DR57" s="57"/>
      <c r="DS57" s="33">
        <v>303000</v>
      </c>
      <c r="DT57" s="33"/>
      <c r="DU57" s="33"/>
      <c r="DV57" s="33"/>
      <c r="DW57" s="33"/>
      <c r="DX57" s="33"/>
      <c r="DY57" s="33"/>
      <c r="DZ57" s="33"/>
      <c r="EA57" s="33"/>
      <c r="EB57" s="33"/>
      <c r="EC57" s="33"/>
      <c r="ED57" s="33"/>
      <c r="EE57" s="33"/>
      <c r="EF57" s="33">
        <v>355000</v>
      </c>
      <c r="EG57" s="33"/>
      <c r="EH57" s="33"/>
      <c r="EI57" s="33"/>
      <c r="EJ57" s="33"/>
      <c r="EK57" s="33"/>
      <c r="EL57" s="33"/>
      <c r="EM57" s="33"/>
      <c r="EN57" s="33"/>
      <c r="EO57" s="33"/>
      <c r="EP57" s="33"/>
      <c r="EQ57" s="33"/>
      <c r="ER57" s="33"/>
      <c r="ES57" s="34" t="s">
        <v>49</v>
      </c>
      <c r="ET57" s="34"/>
      <c r="EU57" s="34"/>
      <c r="EV57" s="34"/>
      <c r="EW57" s="34"/>
      <c r="EX57" s="34"/>
      <c r="EY57" s="34"/>
      <c r="EZ57" s="34"/>
      <c r="FA57" s="34"/>
      <c r="FB57" s="34"/>
      <c r="FC57" s="34"/>
      <c r="FD57" s="34"/>
      <c r="FE57" s="34"/>
    </row>
    <row r="58" spans="1:161" ht="23.25" customHeight="1" x14ac:dyDescent="0.2">
      <c r="A58" s="64" t="s">
        <v>105</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5" t="s">
        <v>106</v>
      </c>
      <c r="BY58" s="65"/>
      <c r="BZ58" s="65"/>
      <c r="CA58" s="65"/>
      <c r="CB58" s="65"/>
      <c r="CC58" s="65"/>
      <c r="CD58" s="65"/>
      <c r="CE58" s="65"/>
      <c r="CF58" s="66" t="s">
        <v>107</v>
      </c>
      <c r="CG58" s="66"/>
      <c r="CH58" s="66"/>
      <c r="CI58" s="66"/>
      <c r="CJ58" s="66"/>
      <c r="CK58" s="66"/>
      <c r="CL58" s="66"/>
      <c r="CM58" s="66"/>
      <c r="CN58" s="66"/>
      <c r="CO58" s="66"/>
      <c r="CP58" s="66"/>
      <c r="CQ58" s="66"/>
      <c r="CR58" s="66"/>
      <c r="CS58" s="66" t="s">
        <v>204</v>
      </c>
      <c r="CT58" s="66"/>
      <c r="CU58" s="66"/>
      <c r="CV58" s="66"/>
      <c r="CW58" s="66"/>
      <c r="CX58" s="66"/>
      <c r="CY58" s="66"/>
      <c r="CZ58" s="66"/>
      <c r="DA58" s="66"/>
      <c r="DB58" s="66"/>
      <c r="DC58" s="66"/>
      <c r="DD58" s="66"/>
      <c r="DE58" s="66"/>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8" t="s">
        <v>49</v>
      </c>
      <c r="ET58" s="68"/>
      <c r="EU58" s="68"/>
      <c r="EV58" s="68"/>
      <c r="EW58" s="68"/>
      <c r="EX58" s="68"/>
      <c r="EY58" s="68"/>
      <c r="EZ58" s="68"/>
      <c r="FA58" s="68"/>
      <c r="FB58" s="68"/>
      <c r="FC58" s="68"/>
      <c r="FD58" s="68"/>
      <c r="FE58" s="68"/>
    </row>
    <row r="59" spans="1:161" ht="22.5" customHeight="1" x14ac:dyDescent="0.2">
      <c r="A59" s="64" t="s">
        <v>108</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6" t="s">
        <v>109</v>
      </c>
      <c r="BY59" s="66"/>
      <c r="BZ59" s="66"/>
      <c r="CA59" s="66"/>
      <c r="CB59" s="66"/>
      <c r="CC59" s="66"/>
      <c r="CD59" s="66"/>
      <c r="CE59" s="66"/>
      <c r="CF59" s="69" t="s">
        <v>110</v>
      </c>
      <c r="CG59" s="69"/>
      <c r="CH59" s="69"/>
      <c r="CI59" s="69"/>
      <c r="CJ59" s="69"/>
      <c r="CK59" s="69"/>
      <c r="CL59" s="69"/>
      <c r="CM59" s="69"/>
      <c r="CN59" s="69"/>
      <c r="CO59" s="69"/>
      <c r="CP59" s="69"/>
      <c r="CQ59" s="69"/>
      <c r="CR59" s="69"/>
      <c r="CS59" s="66" t="s">
        <v>111</v>
      </c>
      <c r="CT59" s="66"/>
      <c r="CU59" s="66"/>
      <c r="CV59" s="66"/>
      <c r="CW59" s="66"/>
      <c r="CX59" s="66"/>
      <c r="CY59" s="66"/>
      <c r="CZ59" s="66"/>
      <c r="DA59" s="66"/>
      <c r="DB59" s="66"/>
      <c r="DC59" s="66"/>
      <c r="DD59" s="66"/>
      <c r="DE59" s="66"/>
      <c r="DF59" s="70">
        <f>DF61</f>
        <v>7234231</v>
      </c>
      <c r="DG59" s="70"/>
      <c r="DH59" s="70"/>
      <c r="DI59" s="70"/>
      <c r="DJ59" s="70"/>
      <c r="DK59" s="70"/>
      <c r="DL59" s="70"/>
      <c r="DM59" s="70"/>
      <c r="DN59" s="70"/>
      <c r="DO59" s="70"/>
      <c r="DP59" s="70"/>
      <c r="DQ59" s="70"/>
      <c r="DR59" s="70"/>
      <c r="DS59" s="67">
        <f>DS61</f>
        <v>6619106.2000000002</v>
      </c>
      <c r="DT59" s="67"/>
      <c r="DU59" s="67"/>
      <c r="DV59" s="67"/>
      <c r="DW59" s="67"/>
      <c r="DX59" s="67"/>
      <c r="DY59" s="67"/>
      <c r="DZ59" s="67"/>
      <c r="EA59" s="67"/>
      <c r="EB59" s="67"/>
      <c r="EC59" s="67"/>
      <c r="ED59" s="67"/>
      <c r="EE59" s="67"/>
      <c r="EF59" s="70">
        <f>EF61</f>
        <v>6851057.04</v>
      </c>
      <c r="EG59" s="70"/>
      <c r="EH59" s="70"/>
      <c r="EI59" s="70"/>
      <c r="EJ59" s="70"/>
      <c r="EK59" s="70"/>
      <c r="EL59" s="70"/>
      <c r="EM59" s="70"/>
      <c r="EN59" s="70"/>
      <c r="EO59" s="70"/>
      <c r="EP59" s="70"/>
      <c r="EQ59" s="70"/>
      <c r="ER59" s="70"/>
      <c r="ES59" s="68" t="s">
        <v>49</v>
      </c>
      <c r="ET59" s="68"/>
      <c r="EU59" s="68"/>
      <c r="EV59" s="68"/>
      <c r="EW59" s="68"/>
      <c r="EX59" s="68"/>
      <c r="EY59" s="68"/>
      <c r="EZ59" s="68"/>
      <c r="FA59" s="68"/>
      <c r="FB59" s="68"/>
      <c r="FC59" s="68"/>
      <c r="FD59" s="68"/>
      <c r="FE59" s="68"/>
    </row>
    <row r="60" spans="1:161" ht="11.25" customHeight="1" x14ac:dyDescent="0.2">
      <c r="A60" s="58" t="s">
        <v>55</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47"/>
      <c r="BY60" s="47"/>
      <c r="BZ60" s="47"/>
      <c r="CA60" s="47"/>
      <c r="CB60" s="47"/>
      <c r="CC60" s="47"/>
      <c r="CD60" s="47"/>
      <c r="CE60" s="47"/>
      <c r="CF60" s="59"/>
      <c r="CG60" s="59"/>
      <c r="CH60" s="59"/>
      <c r="CI60" s="59"/>
      <c r="CJ60" s="59"/>
      <c r="CK60" s="59"/>
      <c r="CL60" s="59"/>
      <c r="CM60" s="59"/>
      <c r="CN60" s="59"/>
      <c r="CO60" s="59"/>
      <c r="CP60" s="59"/>
      <c r="CQ60" s="59"/>
      <c r="CR60" s="59"/>
      <c r="CS60" s="47"/>
      <c r="CT60" s="47"/>
      <c r="CU60" s="47"/>
      <c r="CV60" s="47"/>
      <c r="CW60" s="47"/>
      <c r="CX60" s="47"/>
      <c r="CY60" s="47"/>
      <c r="CZ60" s="47"/>
      <c r="DA60" s="47"/>
      <c r="DB60" s="47"/>
      <c r="DC60" s="47"/>
      <c r="DD60" s="47"/>
      <c r="DE60" s="47"/>
      <c r="DF60" s="60"/>
      <c r="DG60" s="60"/>
      <c r="DH60" s="60"/>
      <c r="DI60" s="60"/>
      <c r="DJ60" s="60"/>
      <c r="DK60" s="60"/>
      <c r="DL60" s="60"/>
      <c r="DM60" s="60"/>
      <c r="DN60" s="60"/>
      <c r="DO60" s="60"/>
      <c r="DP60" s="60"/>
      <c r="DQ60" s="60"/>
      <c r="DR60" s="60"/>
      <c r="DS60" s="48"/>
      <c r="DT60" s="48"/>
      <c r="DU60" s="48"/>
      <c r="DV60" s="48"/>
      <c r="DW60" s="48"/>
      <c r="DX60" s="48"/>
      <c r="DY60" s="48"/>
      <c r="DZ60" s="48"/>
      <c r="EA60" s="48"/>
      <c r="EB60" s="48"/>
      <c r="EC60" s="48"/>
      <c r="ED60" s="48"/>
      <c r="EE60" s="48"/>
      <c r="EF60" s="60"/>
      <c r="EG60" s="60"/>
      <c r="EH60" s="60"/>
      <c r="EI60" s="60"/>
      <c r="EJ60" s="60"/>
      <c r="EK60" s="60"/>
      <c r="EL60" s="60"/>
      <c r="EM60" s="60"/>
      <c r="EN60" s="60"/>
      <c r="EO60" s="60"/>
      <c r="EP60" s="60"/>
      <c r="EQ60" s="60"/>
      <c r="ER60" s="60"/>
      <c r="ES60" s="61"/>
      <c r="ET60" s="61"/>
      <c r="EU60" s="61"/>
      <c r="EV60" s="61"/>
      <c r="EW60" s="61"/>
      <c r="EX60" s="61"/>
      <c r="EY60" s="61"/>
      <c r="EZ60" s="61"/>
      <c r="FA60" s="61"/>
      <c r="FB60" s="61"/>
      <c r="FC60" s="61"/>
      <c r="FD60" s="61"/>
      <c r="FE60" s="61"/>
    </row>
    <row r="61" spans="1:161" ht="11.25" customHeight="1" x14ac:dyDescent="0.2">
      <c r="A61" s="58" t="s">
        <v>112</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62" t="s">
        <v>113</v>
      </c>
      <c r="BY61" s="62"/>
      <c r="BZ61" s="62"/>
      <c r="CA61" s="62"/>
      <c r="CB61" s="62"/>
      <c r="CC61" s="62"/>
      <c r="CD61" s="62"/>
      <c r="CE61" s="62"/>
      <c r="CF61" s="47" t="s">
        <v>110</v>
      </c>
      <c r="CG61" s="47"/>
      <c r="CH61" s="47"/>
      <c r="CI61" s="47"/>
      <c r="CJ61" s="47"/>
      <c r="CK61" s="47"/>
      <c r="CL61" s="47"/>
      <c r="CM61" s="47"/>
      <c r="CN61" s="47"/>
      <c r="CO61" s="47"/>
      <c r="CP61" s="47"/>
      <c r="CQ61" s="47"/>
      <c r="CR61" s="47"/>
      <c r="CS61" s="47" t="s">
        <v>111</v>
      </c>
      <c r="CT61" s="47"/>
      <c r="CU61" s="47"/>
      <c r="CV61" s="47"/>
      <c r="CW61" s="47"/>
      <c r="CX61" s="47"/>
      <c r="CY61" s="47"/>
      <c r="CZ61" s="47"/>
      <c r="DA61" s="47"/>
      <c r="DB61" s="47"/>
      <c r="DC61" s="47"/>
      <c r="DD61" s="47"/>
      <c r="DE61" s="47"/>
      <c r="DF61" s="63">
        <f>521900+5708200+32605+386016.4+18119.6+567390</f>
        <v>7234231</v>
      </c>
      <c r="DG61" s="63"/>
      <c r="DH61" s="63"/>
      <c r="DI61" s="63"/>
      <c r="DJ61" s="63"/>
      <c r="DK61" s="63"/>
      <c r="DL61" s="63"/>
      <c r="DM61" s="63"/>
      <c r="DN61" s="63"/>
      <c r="DO61" s="63"/>
      <c r="DP61" s="63"/>
      <c r="DQ61" s="63"/>
      <c r="DR61" s="63"/>
      <c r="DS61" s="63">
        <f>521900+5708200+389006.2</f>
        <v>6619106.2000000002</v>
      </c>
      <c r="DT61" s="63"/>
      <c r="DU61" s="63"/>
      <c r="DV61" s="63"/>
      <c r="DW61" s="63"/>
      <c r="DX61" s="63"/>
      <c r="DY61" s="63"/>
      <c r="DZ61" s="63"/>
      <c r="EA61" s="63"/>
      <c r="EB61" s="63"/>
      <c r="EC61" s="63"/>
      <c r="ED61" s="63"/>
      <c r="EE61" s="63"/>
      <c r="EF61" s="63">
        <f>521900+231950.84+5708200+389006.2</f>
        <v>6851057.04</v>
      </c>
      <c r="EG61" s="63"/>
      <c r="EH61" s="63"/>
      <c r="EI61" s="63"/>
      <c r="EJ61" s="63"/>
      <c r="EK61" s="63"/>
      <c r="EL61" s="63"/>
      <c r="EM61" s="63"/>
      <c r="EN61" s="63"/>
      <c r="EO61" s="63"/>
      <c r="EP61" s="63"/>
      <c r="EQ61" s="63"/>
      <c r="ER61" s="63"/>
      <c r="ES61" s="61" t="s">
        <v>49</v>
      </c>
      <c r="ET61" s="61"/>
      <c r="EU61" s="61"/>
      <c r="EV61" s="61"/>
      <c r="EW61" s="61"/>
      <c r="EX61" s="61"/>
      <c r="EY61" s="61"/>
      <c r="EZ61" s="61"/>
      <c r="FA61" s="61"/>
      <c r="FB61" s="61"/>
      <c r="FC61" s="61"/>
      <c r="FD61" s="61"/>
      <c r="FE61" s="61"/>
    </row>
    <row r="62" spans="1:161" ht="11.1" customHeight="1" x14ac:dyDescent="0.2">
      <c r="A62" s="31" t="s">
        <v>114</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9" t="s">
        <v>115</v>
      </c>
      <c r="BY62" s="39"/>
      <c r="BZ62" s="39"/>
      <c r="CA62" s="39"/>
      <c r="CB62" s="39"/>
      <c r="CC62" s="39"/>
      <c r="CD62" s="39"/>
      <c r="CE62" s="39"/>
      <c r="CF62" s="32" t="s">
        <v>62</v>
      </c>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4" t="s">
        <v>49</v>
      </c>
      <c r="ET62" s="34"/>
      <c r="EU62" s="34"/>
      <c r="EV62" s="34"/>
      <c r="EW62" s="34"/>
      <c r="EX62" s="34"/>
      <c r="EY62" s="34"/>
      <c r="EZ62" s="34"/>
      <c r="FA62" s="34"/>
      <c r="FB62" s="34"/>
      <c r="FC62" s="34"/>
      <c r="FD62" s="34"/>
      <c r="FE62" s="34"/>
    </row>
    <row r="63" spans="1:161" ht="21" customHeight="1" x14ac:dyDescent="0.2">
      <c r="A63" s="38" t="s">
        <v>116</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9" t="s">
        <v>117</v>
      </c>
      <c r="BY63" s="39"/>
      <c r="BZ63" s="39"/>
      <c r="CA63" s="39"/>
      <c r="CB63" s="39"/>
      <c r="CC63" s="39"/>
      <c r="CD63" s="39"/>
      <c r="CE63" s="39"/>
      <c r="CF63" s="32" t="s">
        <v>118</v>
      </c>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4" t="s">
        <v>49</v>
      </c>
      <c r="ET63" s="34"/>
      <c r="EU63" s="34"/>
      <c r="EV63" s="34"/>
      <c r="EW63" s="34"/>
      <c r="EX63" s="34"/>
      <c r="EY63" s="34"/>
      <c r="EZ63" s="34"/>
      <c r="FA63" s="34"/>
      <c r="FB63" s="34"/>
      <c r="FC63" s="34"/>
      <c r="FD63" s="34"/>
      <c r="FE63" s="34"/>
    </row>
    <row r="64" spans="1:161" ht="21" customHeight="1" x14ac:dyDescent="0.2">
      <c r="A64" s="38" t="s">
        <v>119</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9" t="s">
        <v>120</v>
      </c>
      <c r="BY64" s="39"/>
      <c r="BZ64" s="39"/>
      <c r="CA64" s="39"/>
      <c r="CB64" s="39"/>
      <c r="CC64" s="39"/>
      <c r="CD64" s="39"/>
      <c r="CE64" s="39"/>
      <c r="CF64" s="32" t="s">
        <v>121</v>
      </c>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4" t="s">
        <v>49</v>
      </c>
      <c r="ET64" s="34"/>
      <c r="EU64" s="34"/>
      <c r="EV64" s="34"/>
      <c r="EW64" s="34"/>
      <c r="EX64" s="34"/>
      <c r="EY64" s="34"/>
      <c r="EZ64" s="34"/>
      <c r="FA64" s="34"/>
      <c r="FB64" s="34"/>
      <c r="FC64" s="34"/>
      <c r="FD64" s="34"/>
      <c r="FE64" s="34"/>
    </row>
    <row r="65" spans="1:1024" ht="21" customHeight="1" x14ac:dyDescent="0.2">
      <c r="A65" s="38" t="s">
        <v>122</v>
      </c>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9" t="s">
        <v>120</v>
      </c>
      <c r="BY65" s="39"/>
      <c r="BZ65" s="39"/>
      <c r="CA65" s="39"/>
      <c r="CB65" s="39"/>
      <c r="CC65" s="39"/>
      <c r="CD65" s="39"/>
      <c r="CE65" s="39"/>
      <c r="CF65" s="32" t="s">
        <v>121</v>
      </c>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4" t="s">
        <v>49</v>
      </c>
      <c r="ET65" s="34"/>
      <c r="EU65" s="34"/>
      <c r="EV65" s="34"/>
      <c r="EW65" s="34"/>
      <c r="EX65" s="34"/>
      <c r="EY65" s="34"/>
      <c r="EZ65" s="34"/>
      <c r="FA65" s="34"/>
      <c r="FB65" s="34"/>
      <c r="FC65" s="34"/>
      <c r="FD65" s="34"/>
      <c r="FE65" s="34"/>
    </row>
    <row r="66" spans="1:1024" ht="21.75" customHeight="1" x14ac:dyDescent="0.2">
      <c r="A66" s="38" t="s">
        <v>123</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9" t="s">
        <v>124</v>
      </c>
      <c r="BY66" s="39"/>
      <c r="BZ66" s="39"/>
      <c r="CA66" s="39"/>
      <c r="CB66" s="39"/>
      <c r="CC66" s="39"/>
      <c r="CD66" s="39"/>
      <c r="CE66" s="39"/>
      <c r="CF66" s="32" t="s">
        <v>121</v>
      </c>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4" t="s">
        <v>49</v>
      </c>
      <c r="ET66" s="34"/>
      <c r="EU66" s="34"/>
      <c r="EV66" s="34"/>
      <c r="EW66" s="34"/>
      <c r="EX66" s="34"/>
      <c r="EY66" s="34"/>
      <c r="EZ66" s="34"/>
      <c r="FA66" s="34"/>
      <c r="FB66" s="34"/>
      <c r="FC66" s="34"/>
      <c r="FD66" s="34"/>
      <c r="FE66" s="34"/>
    </row>
    <row r="67" spans="1:1024" ht="11.1" customHeight="1" x14ac:dyDescent="0.2">
      <c r="A67" s="38" t="s">
        <v>125</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9" t="s">
        <v>126</v>
      </c>
      <c r="BY67" s="39"/>
      <c r="BZ67" s="39"/>
      <c r="CA67" s="39"/>
      <c r="CB67" s="39"/>
      <c r="CC67" s="39"/>
      <c r="CD67" s="39"/>
      <c r="CE67" s="39"/>
      <c r="CF67" s="32" t="s">
        <v>121</v>
      </c>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4" t="s">
        <v>49</v>
      </c>
      <c r="ET67" s="34"/>
      <c r="EU67" s="34"/>
      <c r="EV67" s="34"/>
      <c r="EW67" s="34"/>
      <c r="EX67" s="34"/>
      <c r="EY67" s="34"/>
      <c r="EZ67" s="34"/>
      <c r="FA67" s="34"/>
      <c r="FB67" s="34"/>
      <c r="FC67" s="34"/>
      <c r="FD67" s="34"/>
      <c r="FE67" s="34"/>
    </row>
    <row r="68" spans="1:1024" ht="23.25" customHeight="1" x14ac:dyDescent="0.2">
      <c r="A68" s="54" t="s">
        <v>127</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39" t="s">
        <v>128</v>
      </c>
      <c r="BY68" s="39"/>
      <c r="BZ68" s="39"/>
      <c r="CA68" s="39"/>
      <c r="CB68" s="39"/>
      <c r="CC68" s="39"/>
      <c r="CD68" s="39"/>
      <c r="CE68" s="39"/>
      <c r="CF68" s="32" t="s">
        <v>129</v>
      </c>
      <c r="CG68" s="32"/>
      <c r="CH68" s="32"/>
      <c r="CI68" s="32"/>
      <c r="CJ68" s="32"/>
      <c r="CK68" s="32"/>
      <c r="CL68" s="32"/>
      <c r="CM68" s="32"/>
      <c r="CN68" s="32"/>
      <c r="CO68" s="32"/>
      <c r="CP68" s="32"/>
      <c r="CQ68" s="32"/>
      <c r="CR68" s="32"/>
      <c r="CS68" s="32" t="s">
        <v>130</v>
      </c>
      <c r="CT68" s="32"/>
      <c r="CU68" s="32"/>
      <c r="CV68" s="32"/>
      <c r="CW68" s="32"/>
      <c r="CX68" s="32"/>
      <c r="CY68" s="32"/>
      <c r="CZ68" s="32"/>
      <c r="DA68" s="32"/>
      <c r="DB68" s="32"/>
      <c r="DC68" s="32"/>
      <c r="DD68" s="32"/>
      <c r="DE68" s="32"/>
      <c r="DF68" s="57">
        <f>DF69+DF70</f>
        <v>209459.1</v>
      </c>
      <c r="DG68" s="57"/>
      <c r="DH68" s="57"/>
      <c r="DI68" s="57"/>
      <c r="DJ68" s="57"/>
      <c r="DK68" s="57"/>
      <c r="DL68" s="57"/>
      <c r="DM68" s="57"/>
      <c r="DN68" s="57"/>
      <c r="DO68" s="57"/>
      <c r="DP68" s="57"/>
      <c r="DQ68" s="57"/>
      <c r="DR68" s="57"/>
      <c r="DS68" s="57">
        <f>DS70</f>
        <v>175000</v>
      </c>
      <c r="DT68" s="57"/>
      <c r="DU68" s="57"/>
      <c r="DV68" s="57"/>
      <c r="DW68" s="57"/>
      <c r="DX68" s="57"/>
      <c r="DY68" s="57"/>
      <c r="DZ68" s="57"/>
      <c r="EA68" s="57"/>
      <c r="EB68" s="57"/>
      <c r="EC68" s="57"/>
      <c r="ED68" s="57"/>
      <c r="EE68" s="57"/>
      <c r="EF68" s="57">
        <f>EF70</f>
        <v>223000</v>
      </c>
      <c r="EG68" s="57"/>
      <c r="EH68" s="57"/>
      <c r="EI68" s="57"/>
      <c r="EJ68" s="57"/>
      <c r="EK68" s="57"/>
      <c r="EL68" s="57"/>
      <c r="EM68" s="57"/>
      <c r="EN68" s="57"/>
      <c r="EO68" s="57"/>
      <c r="EP68" s="57"/>
      <c r="EQ68" s="57"/>
      <c r="ER68" s="57"/>
      <c r="ES68" s="34" t="s">
        <v>49</v>
      </c>
      <c r="ET68" s="34"/>
      <c r="EU68" s="34"/>
      <c r="EV68" s="34"/>
      <c r="EW68" s="34"/>
      <c r="EX68" s="34"/>
      <c r="EY68" s="34"/>
      <c r="EZ68" s="34"/>
      <c r="FA68" s="34"/>
      <c r="FB68" s="34"/>
      <c r="FC68" s="34"/>
      <c r="FD68" s="34"/>
      <c r="FE68" s="34"/>
    </row>
    <row r="69" spans="1:1024" ht="20.25" customHeight="1" x14ac:dyDescent="0.2">
      <c r="A69" s="38" t="s">
        <v>131</v>
      </c>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9" t="s">
        <v>132</v>
      </c>
      <c r="BY69" s="39"/>
      <c r="BZ69" s="39"/>
      <c r="CA69" s="39"/>
      <c r="CB69" s="39"/>
      <c r="CC69" s="39"/>
      <c r="CD69" s="39"/>
      <c r="CE69" s="39"/>
      <c r="CF69" s="32" t="s">
        <v>133</v>
      </c>
      <c r="CG69" s="32"/>
      <c r="CH69" s="32"/>
      <c r="CI69" s="32"/>
      <c r="CJ69" s="32"/>
      <c r="CK69" s="32"/>
      <c r="CL69" s="32"/>
      <c r="CM69" s="32"/>
      <c r="CN69" s="32"/>
      <c r="CO69" s="32"/>
      <c r="CP69" s="32"/>
      <c r="CQ69" s="32"/>
      <c r="CR69" s="32"/>
      <c r="CS69" s="32" t="s">
        <v>351</v>
      </c>
      <c r="CT69" s="32"/>
      <c r="CU69" s="32"/>
      <c r="CV69" s="32"/>
      <c r="CW69" s="32"/>
      <c r="CX69" s="32"/>
      <c r="CY69" s="32"/>
      <c r="CZ69" s="32"/>
      <c r="DA69" s="32"/>
      <c r="DB69" s="32"/>
      <c r="DC69" s="32"/>
      <c r="DD69" s="32"/>
      <c r="DE69" s="32"/>
      <c r="DF69" s="57">
        <v>34459.1</v>
      </c>
      <c r="DG69" s="57"/>
      <c r="DH69" s="57"/>
      <c r="DI69" s="57"/>
      <c r="DJ69" s="57"/>
      <c r="DK69" s="57"/>
      <c r="DL69" s="57"/>
      <c r="DM69" s="57"/>
      <c r="DN69" s="57"/>
      <c r="DO69" s="57"/>
      <c r="DP69" s="57"/>
      <c r="DQ69" s="57"/>
      <c r="DR69" s="57"/>
      <c r="DS69" s="33">
        <v>0</v>
      </c>
      <c r="DT69" s="33"/>
      <c r="DU69" s="33"/>
      <c r="DV69" s="33"/>
      <c r="DW69" s="33"/>
      <c r="DX69" s="33"/>
      <c r="DY69" s="33"/>
      <c r="DZ69" s="33"/>
      <c r="EA69" s="33"/>
      <c r="EB69" s="33"/>
      <c r="EC69" s="33"/>
      <c r="ED69" s="33"/>
      <c r="EE69" s="33"/>
      <c r="EF69" s="33">
        <v>0</v>
      </c>
      <c r="EG69" s="33"/>
      <c r="EH69" s="33"/>
      <c r="EI69" s="33"/>
      <c r="EJ69" s="33"/>
      <c r="EK69" s="33"/>
      <c r="EL69" s="33"/>
      <c r="EM69" s="33"/>
      <c r="EN69" s="33"/>
      <c r="EO69" s="33"/>
      <c r="EP69" s="33"/>
      <c r="EQ69" s="33"/>
      <c r="ER69" s="33"/>
      <c r="ES69" s="34" t="s">
        <v>49</v>
      </c>
      <c r="ET69" s="34"/>
      <c r="EU69" s="34"/>
      <c r="EV69" s="34"/>
      <c r="EW69" s="34"/>
      <c r="EX69" s="34"/>
      <c r="EY69" s="34"/>
      <c r="EZ69" s="34"/>
      <c r="FA69" s="34"/>
      <c r="FB69" s="34"/>
      <c r="FC69" s="34"/>
      <c r="FD69" s="34"/>
      <c r="FE69" s="34"/>
    </row>
    <row r="70" spans="1:1024" ht="22.5" customHeight="1" x14ac:dyDescent="0.2">
      <c r="A70" s="38" t="s">
        <v>134</v>
      </c>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9" t="s">
        <v>135</v>
      </c>
      <c r="BY70" s="39"/>
      <c r="BZ70" s="39"/>
      <c r="CA70" s="39"/>
      <c r="CB70" s="39"/>
      <c r="CC70" s="39"/>
      <c r="CD70" s="39"/>
      <c r="CE70" s="39"/>
      <c r="CF70" s="32" t="s">
        <v>136</v>
      </c>
      <c r="CG70" s="32"/>
      <c r="CH70" s="32"/>
      <c r="CI70" s="32"/>
      <c r="CJ70" s="32"/>
      <c r="CK70" s="32"/>
      <c r="CL70" s="32"/>
      <c r="CM70" s="32"/>
      <c r="CN70" s="32"/>
      <c r="CO70" s="32"/>
      <c r="CP70" s="32"/>
      <c r="CQ70" s="32"/>
      <c r="CR70" s="32"/>
      <c r="CS70" s="32" t="s">
        <v>137</v>
      </c>
      <c r="CT70" s="32"/>
      <c r="CU70" s="32"/>
      <c r="CV70" s="32"/>
      <c r="CW70" s="32"/>
      <c r="CX70" s="32"/>
      <c r="CY70" s="32"/>
      <c r="CZ70" s="32"/>
      <c r="DA70" s="32"/>
      <c r="DB70" s="32"/>
      <c r="DC70" s="32"/>
      <c r="DD70" s="32"/>
      <c r="DE70" s="32"/>
      <c r="DF70" s="57">
        <v>175000</v>
      </c>
      <c r="DG70" s="57"/>
      <c r="DH70" s="57"/>
      <c r="DI70" s="57"/>
      <c r="DJ70" s="57"/>
      <c r="DK70" s="57"/>
      <c r="DL70" s="57"/>
      <c r="DM70" s="57"/>
      <c r="DN70" s="57"/>
      <c r="DO70" s="57"/>
      <c r="DP70" s="57"/>
      <c r="DQ70" s="57"/>
      <c r="DR70" s="57"/>
      <c r="DS70" s="57">
        <v>175000</v>
      </c>
      <c r="DT70" s="57"/>
      <c r="DU70" s="57"/>
      <c r="DV70" s="57"/>
      <c r="DW70" s="57"/>
      <c r="DX70" s="57"/>
      <c r="DY70" s="57"/>
      <c r="DZ70" s="57"/>
      <c r="EA70" s="57"/>
      <c r="EB70" s="57"/>
      <c r="EC70" s="57"/>
      <c r="ED70" s="57"/>
      <c r="EE70" s="57"/>
      <c r="EF70" s="57">
        <f>578000-355000</f>
        <v>223000</v>
      </c>
      <c r="EG70" s="57"/>
      <c r="EH70" s="57"/>
      <c r="EI70" s="57"/>
      <c r="EJ70" s="57"/>
      <c r="EK70" s="57"/>
      <c r="EL70" s="57"/>
      <c r="EM70" s="57"/>
      <c r="EN70" s="57"/>
      <c r="EO70" s="57"/>
      <c r="EP70" s="57"/>
      <c r="EQ70" s="57"/>
      <c r="ER70" s="57"/>
      <c r="ES70" s="34" t="s">
        <v>49</v>
      </c>
      <c r="ET70" s="34"/>
      <c r="EU70" s="34"/>
      <c r="EV70" s="34"/>
      <c r="EW70" s="34"/>
      <c r="EX70" s="34"/>
      <c r="EY70" s="34"/>
      <c r="EZ70" s="34"/>
      <c r="FA70" s="34"/>
      <c r="FB70" s="34"/>
      <c r="FC70" s="34"/>
      <c r="FD70" s="34"/>
      <c r="FE70" s="34"/>
    </row>
    <row r="71" spans="1:1024" ht="21.75" customHeight="1" x14ac:dyDescent="0.2">
      <c r="A71" s="38" t="s">
        <v>138</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9" t="s">
        <v>139</v>
      </c>
      <c r="BY71" s="39"/>
      <c r="BZ71" s="39"/>
      <c r="CA71" s="39"/>
      <c r="CB71" s="39"/>
      <c r="CC71" s="39"/>
      <c r="CD71" s="39"/>
      <c r="CE71" s="39"/>
      <c r="CF71" s="32" t="s">
        <v>140</v>
      </c>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57"/>
      <c r="DG71" s="57"/>
      <c r="DH71" s="57"/>
      <c r="DI71" s="57"/>
      <c r="DJ71" s="57"/>
      <c r="DK71" s="57"/>
      <c r="DL71" s="57"/>
      <c r="DM71" s="57"/>
      <c r="DN71" s="57"/>
      <c r="DO71" s="57"/>
      <c r="DP71" s="57"/>
      <c r="DQ71" s="57"/>
      <c r="DR71" s="57"/>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4" t="s">
        <v>49</v>
      </c>
      <c r="ET71" s="34"/>
      <c r="EU71" s="34"/>
      <c r="EV71" s="34"/>
      <c r="EW71" s="34"/>
      <c r="EX71" s="34"/>
      <c r="EY71" s="34"/>
      <c r="EZ71" s="34"/>
      <c r="FA71" s="34"/>
      <c r="FB71" s="34"/>
      <c r="FC71" s="34"/>
      <c r="FD71" s="34"/>
      <c r="FE71" s="34"/>
    </row>
    <row r="72" spans="1:1024" ht="33.75" customHeight="1" x14ac:dyDescent="0.2">
      <c r="A72" s="38" t="s">
        <v>141</v>
      </c>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9" t="s">
        <v>142</v>
      </c>
      <c r="BY72" s="39"/>
      <c r="BZ72" s="39"/>
      <c r="CA72" s="39"/>
      <c r="CB72" s="39"/>
      <c r="CC72" s="39"/>
      <c r="CD72" s="39"/>
      <c r="CE72" s="39"/>
      <c r="CF72" s="32" t="s">
        <v>143</v>
      </c>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4" t="s">
        <v>49</v>
      </c>
      <c r="ET72" s="34"/>
      <c r="EU72" s="34"/>
      <c r="EV72" s="34"/>
      <c r="EW72" s="34"/>
      <c r="EX72" s="34"/>
      <c r="EY72" s="34"/>
      <c r="EZ72" s="34"/>
      <c r="FA72" s="34"/>
      <c r="FB72" s="34"/>
      <c r="FC72" s="34"/>
      <c r="FD72" s="34"/>
      <c r="FE72" s="34"/>
    </row>
    <row r="73" spans="1:1024" ht="11.1" customHeight="1" x14ac:dyDescent="0.2">
      <c r="A73" s="38" t="s">
        <v>144</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9" t="s">
        <v>145</v>
      </c>
      <c r="BY73" s="39"/>
      <c r="BZ73" s="39"/>
      <c r="CA73" s="39"/>
      <c r="CB73" s="39"/>
      <c r="CC73" s="39"/>
      <c r="CD73" s="39"/>
      <c r="CE73" s="39"/>
      <c r="CF73" s="32" t="s">
        <v>146</v>
      </c>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4" t="s">
        <v>49</v>
      </c>
      <c r="ET73" s="34"/>
      <c r="EU73" s="34"/>
      <c r="EV73" s="34"/>
      <c r="EW73" s="34"/>
      <c r="EX73" s="34"/>
      <c r="EY73" s="34"/>
      <c r="EZ73" s="34"/>
      <c r="FA73" s="34"/>
      <c r="FB73" s="34"/>
      <c r="FC73" s="34"/>
      <c r="FD73" s="34"/>
      <c r="FE73" s="34"/>
    </row>
    <row r="74" spans="1:1024" ht="21" customHeight="1" x14ac:dyDescent="0.2">
      <c r="A74" s="54" t="s">
        <v>147</v>
      </c>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39" t="s">
        <v>148</v>
      </c>
      <c r="BY74" s="39"/>
      <c r="BZ74" s="39"/>
      <c r="CA74" s="39"/>
      <c r="CB74" s="39"/>
      <c r="CC74" s="39"/>
      <c r="CD74" s="39"/>
      <c r="CE74" s="39"/>
      <c r="CF74" s="32" t="s">
        <v>149</v>
      </c>
      <c r="CG74" s="32"/>
      <c r="CH74" s="32"/>
      <c r="CI74" s="32"/>
      <c r="CJ74" s="32"/>
      <c r="CK74" s="32"/>
      <c r="CL74" s="32"/>
      <c r="CM74" s="32"/>
      <c r="CN74" s="32"/>
      <c r="CO74" s="32"/>
      <c r="CP74" s="32"/>
      <c r="CQ74" s="32"/>
      <c r="CR74" s="32"/>
      <c r="CS74" s="32" t="s">
        <v>150</v>
      </c>
      <c r="CT74" s="32"/>
      <c r="CU74" s="32"/>
      <c r="CV74" s="32"/>
      <c r="CW74" s="32"/>
      <c r="CX74" s="32"/>
      <c r="CY74" s="32"/>
      <c r="CZ74" s="32"/>
      <c r="DA74" s="32"/>
      <c r="DB74" s="32"/>
      <c r="DC74" s="32"/>
      <c r="DD74" s="32"/>
      <c r="DE74" s="32"/>
      <c r="DF74" s="33">
        <f>SUM(DF75:DR78)</f>
        <v>69296.55</v>
      </c>
      <c r="DG74" s="33"/>
      <c r="DH74" s="33"/>
      <c r="DI74" s="33"/>
      <c r="DJ74" s="33"/>
      <c r="DK74" s="33"/>
      <c r="DL74" s="33"/>
      <c r="DM74" s="33"/>
      <c r="DN74" s="33"/>
      <c r="DO74" s="33"/>
      <c r="DP74" s="33"/>
      <c r="DQ74" s="33"/>
      <c r="DR74" s="33"/>
      <c r="DS74" s="33">
        <f>SUM(DS75:EE77)</f>
        <v>69100</v>
      </c>
      <c r="DT74" s="33"/>
      <c r="DU74" s="33"/>
      <c r="DV74" s="33"/>
      <c r="DW74" s="33"/>
      <c r="DX74" s="33"/>
      <c r="DY74" s="33"/>
      <c r="DZ74" s="33"/>
      <c r="EA74" s="33"/>
      <c r="EB74" s="33"/>
      <c r="EC74" s="33"/>
      <c r="ED74" s="33"/>
      <c r="EE74" s="33"/>
      <c r="EF74" s="33">
        <f>SUM(EF75:ER77)</f>
        <v>69100</v>
      </c>
      <c r="EG74" s="33"/>
      <c r="EH74" s="33"/>
      <c r="EI74" s="33"/>
      <c r="EJ74" s="33"/>
      <c r="EK74" s="33"/>
      <c r="EL74" s="33"/>
      <c r="EM74" s="33"/>
      <c r="EN74" s="33"/>
      <c r="EO74" s="33"/>
      <c r="EP74" s="33"/>
      <c r="EQ74" s="33"/>
      <c r="ER74" s="33"/>
      <c r="ES74" s="34" t="s">
        <v>49</v>
      </c>
      <c r="ET74" s="34"/>
      <c r="EU74" s="34"/>
      <c r="EV74" s="34"/>
      <c r="EW74" s="34"/>
      <c r="EX74" s="34"/>
      <c r="EY74" s="34"/>
      <c r="EZ74" s="34"/>
      <c r="FA74" s="34"/>
      <c r="FB74" s="34"/>
      <c r="FC74" s="34"/>
      <c r="FD74" s="34"/>
      <c r="FE74" s="34"/>
    </row>
    <row r="75" spans="1:1024" ht="12" customHeight="1" x14ac:dyDescent="0.2">
      <c r="A75" s="38" t="s">
        <v>151</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9" t="s">
        <v>152</v>
      </c>
      <c r="BY75" s="39"/>
      <c r="BZ75" s="39"/>
      <c r="CA75" s="39"/>
      <c r="CB75" s="39"/>
      <c r="CC75" s="39"/>
      <c r="CD75" s="39"/>
      <c r="CE75" s="39"/>
      <c r="CF75" s="32" t="s">
        <v>153</v>
      </c>
      <c r="CG75" s="32"/>
      <c r="CH75" s="32"/>
      <c r="CI75" s="32"/>
      <c r="CJ75" s="32"/>
      <c r="CK75" s="32"/>
      <c r="CL75" s="32"/>
      <c r="CM75" s="32"/>
      <c r="CN75" s="32"/>
      <c r="CO75" s="32"/>
      <c r="CP75" s="32"/>
      <c r="CQ75" s="32"/>
      <c r="CR75" s="32"/>
      <c r="CS75" s="32" t="s">
        <v>154</v>
      </c>
      <c r="CT75" s="32"/>
      <c r="CU75" s="32"/>
      <c r="CV75" s="32"/>
      <c r="CW75" s="32"/>
      <c r="CX75" s="32"/>
      <c r="CY75" s="32"/>
      <c r="CZ75" s="32"/>
      <c r="DA75" s="32"/>
      <c r="DB75" s="32"/>
      <c r="DC75" s="32"/>
      <c r="DD75" s="32"/>
      <c r="DE75" s="32"/>
      <c r="DF75" s="57">
        <f>45500+18700</f>
        <v>64200</v>
      </c>
      <c r="DG75" s="57"/>
      <c r="DH75" s="57"/>
      <c r="DI75" s="57"/>
      <c r="DJ75" s="57"/>
      <c r="DK75" s="57"/>
      <c r="DL75" s="57"/>
      <c r="DM75" s="57"/>
      <c r="DN75" s="57"/>
      <c r="DO75" s="57"/>
      <c r="DP75" s="57"/>
      <c r="DQ75" s="57"/>
      <c r="DR75" s="57"/>
      <c r="DS75" s="57">
        <f t="shared" ref="DS75" si="2">45500+18700</f>
        <v>64200</v>
      </c>
      <c r="DT75" s="57"/>
      <c r="DU75" s="57"/>
      <c r="DV75" s="57"/>
      <c r="DW75" s="57"/>
      <c r="DX75" s="57"/>
      <c r="DY75" s="57"/>
      <c r="DZ75" s="57"/>
      <c r="EA75" s="57"/>
      <c r="EB75" s="57"/>
      <c r="EC75" s="57"/>
      <c r="ED75" s="57"/>
      <c r="EE75" s="57"/>
      <c r="EF75" s="57">
        <f t="shared" ref="EF75" si="3">45500+18700</f>
        <v>64200</v>
      </c>
      <c r="EG75" s="57"/>
      <c r="EH75" s="57"/>
      <c r="EI75" s="57"/>
      <c r="EJ75" s="57"/>
      <c r="EK75" s="57"/>
      <c r="EL75" s="57"/>
      <c r="EM75" s="57"/>
      <c r="EN75" s="57"/>
      <c r="EO75" s="57"/>
      <c r="EP75" s="57"/>
      <c r="EQ75" s="57"/>
      <c r="ER75" s="57"/>
      <c r="ES75" s="34" t="s">
        <v>49</v>
      </c>
      <c r="ET75" s="34"/>
      <c r="EU75" s="34"/>
      <c r="EV75" s="34"/>
      <c r="EW75" s="34"/>
      <c r="EX75" s="34"/>
      <c r="EY75" s="34"/>
      <c r="EZ75" s="34"/>
      <c r="FA75" s="34"/>
      <c r="FB75" s="34"/>
      <c r="FC75" s="34"/>
      <c r="FD75" s="34"/>
      <c r="FE75" s="34"/>
    </row>
    <row r="76" spans="1:1024" ht="21.75" customHeight="1" x14ac:dyDescent="0.2">
      <c r="A76" s="38" t="s">
        <v>155</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9" t="s">
        <v>156</v>
      </c>
      <c r="BY76" s="39"/>
      <c r="BZ76" s="39"/>
      <c r="CA76" s="39"/>
      <c r="CB76" s="39"/>
      <c r="CC76" s="39"/>
      <c r="CD76" s="39"/>
      <c r="CE76" s="39"/>
      <c r="CF76" s="32" t="s">
        <v>157</v>
      </c>
      <c r="CG76" s="32"/>
      <c r="CH76" s="32"/>
      <c r="CI76" s="32"/>
      <c r="CJ76" s="32"/>
      <c r="CK76" s="32"/>
      <c r="CL76" s="32"/>
      <c r="CM76" s="32"/>
      <c r="CN76" s="32"/>
      <c r="CO76" s="32"/>
      <c r="CP76" s="32"/>
      <c r="CQ76" s="32"/>
      <c r="CR76" s="32"/>
      <c r="CS76" s="32" t="s">
        <v>154</v>
      </c>
      <c r="CT76" s="32"/>
      <c r="CU76" s="32"/>
      <c r="CV76" s="32"/>
      <c r="CW76" s="32"/>
      <c r="CX76" s="32"/>
      <c r="CY76" s="32"/>
      <c r="CZ76" s="32"/>
      <c r="DA76" s="32"/>
      <c r="DB76" s="32"/>
      <c r="DC76" s="32"/>
      <c r="DD76" s="32"/>
      <c r="DE76" s="32"/>
      <c r="DF76" s="57">
        <v>3900</v>
      </c>
      <c r="DG76" s="57"/>
      <c r="DH76" s="57"/>
      <c r="DI76" s="57"/>
      <c r="DJ76" s="57"/>
      <c r="DK76" s="57"/>
      <c r="DL76" s="57"/>
      <c r="DM76" s="57"/>
      <c r="DN76" s="57"/>
      <c r="DO76" s="57"/>
      <c r="DP76" s="57"/>
      <c r="DQ76" s="57"/>
      <c r="DR76" s="57"/>
      <c r="DS76" s="57">
        <v>3900</v>
      </c>
      <c r="DT76" s="57"/>
      <c r="DU76" s="57"/>
      <c r="DV76" s="57"/>
      <c r="DW76" s="57"/>
      <c r="DX76" s="57"/>
      <c r="DY76" s="57"/>
      <c r="DZ76" s="57"/>
      <c r="EA76" s="57"/>
      <c r="EB76" s="57"/>
      <c r="EC76" s="57"/>
      <c r="ED76" s="57"/>
      <c r="EE76" s="57"/>
      <c r="EF76" s="57">
        <v>3900</v>
      </c>
      <c r="EG76" s="57"/>
      <c r="EH76" s="57"/>
      <c r="EI76" s="57"/>
      <c r="EJ76" s="57"/>
      <c r="EK76" s="57"/>
      <c r="EL76" s="57"/>
      <c r="EM76" s="57"/>
      <c r="EN76" s="57"/>
      <c r="EO76" s="57"/>
      <c r="EP76" s="57"/>
      <c r="EQ76" s="57"/>
      <c r="ER76" s="57"/>
      <c r="ES76" s="34" t="s">
        <v>49</v>
      </c>
      <c r="ET76" s="34"/>
      <c r="EU76" s="34"/>
      <c r="EV76" s="34"/>
      <c r="EW76" s="34"/>
      <c r="EX76" s="34"/>
      <c r="EY76" s="34"/>
      <c r="EZ76" s="34"/>
      <c r="FA76" s="34"/>
      <c r="FB76" s="34"/>
      <c r="FC76" s="34"/>
      <c r="FD76" s="34"/>
      <c r="FE76" s="34"/>
    </row>
    <row r="77" spans="1:1024" ht="11.1" customHeight="1" x14ac:dyDescent="0.2">
      <c r="A77" s="45" t="s">
        <v>338</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39" t="s">
        <v>158</v>
      </c>
      <c r="BY77" s="39"/>
      <c r="BZ77" s="39"/>
      <c r="CA77" s="39"/>
      <c r="CB77" s="39"/>
      <c r="CC77" s="39"/>
      <c r="CD77" s="39"/>
      <c r="CE77" s="39"/>
      <c r="CF77" s="32" t="s">
        <v>159</v>
      </c>
      <c r="CG77" s="32"/>
      <c r="CH77" s="32"/>
      <c r="CI77" s="32"/>
      <c r="CJ77" s="32"/>
      <c r="CK77" s="32"/>
      <c r="CL77" s="32"/>
      <c r="CM77" s="32"/>
      <c r="CN77" s="32"/>
      <c r="CO77" s="32"/>
      <c r="CP77" s="32"/>
      <c r="CQ77" s="32"/>
      <c r="CR77" s="32"/>
      <c r="CS77" s="32" t="s">
        <v>154</v>
      </c>
      <c r="CT77" s="32"/>
      <c r="CU77" s="32"/>
      <c r="CV77" s="32"/>
      <c r="CW77" s="32"/>
      <c r="CX77" s="32"/>
      <c r="CY77" s="32"/>
      <c r="CZ77" s="32"/>
      <c r="DA77" s="32"/>
      <c r="DB77" s="32"/>
      <c r="DC77" s="32"/>
      <c r="DD77" s="32"/>
      <c r="DE77" s="32"/>
      <c r="DF77" s="57">
        <v>1000</v>
      </c>
      <c r="DG77" s="57"/>
      <c r="DH77" s="57"/>
      <c r="DI77" s="57"/>
      <c r="DJ77" s="57"/>
      <c r="DK77" s="57"/>
      <c r="DL77" s="57"/>
      <c r="DM77" s="57"/>
      <c r="DN77" s="57"/>
      <c r="DO77" s="57"/>
      <c r="DP77" s="57"/>
      <c r="DQ77" s="57"/>
      <c r="DR77" s="57"/>
      <c r="DS77" s="57">
        <v>1000</v>
      </c>
      <c r="DT77" s="57"/>
      <c r="DU77" s="57"/>
      <c r="DV77" s="57"/>
      <c r="DW77" s="57"/>
      <c r="DX77" s="57"/>
      <c r="DY77" s="57"/>
      <c r="DZ77" s="57"/>
      <c r="EA77" s="57"/>
      <c r="EB77" s="57"/>
      <c r="EC77" s="57"/>
      <c r="ED77" s="57"/>
      <c r="EE77" s="57"/>
      <c r="EF77" s="57">
        <v>1000</v>
      </c>
      <c r="EG77" s="57"/>
      <c r="EH77" s="57"/>
      <c r="EI77" s="57"/>
      <c r="EJ77" s="57"/>
      <c r="EK77" s="57"/>
      <c r="EL77" s="57"/>
      <c r="EM77" s="57"/>
      <c r="EN77" s="57"/>
      <c r="EO77" s="57"/>
      <c r="EP77" s="57"/>
      <c r="EQ77" s="57"/>
      <c r="ER77" s="57"/>
      <c r="ES77" s="34" t="s">
        <v>49</v>
      </c>
      <c r="ET77" s="34"/>
      <c r="EU77" s="34"/>
      <c r="EV77" s="34"/>
      <c r="EW77" s="34"/>
      <c r="EX77" s="34"/>
      <c r="EY77" s="34"/>
      <c r="EZ77" s="34"/>
      <c r="FA77" s="34"/>
      <c r="FB77" s="34"/>
      <c r="FC77" s="34"/>
      <c r="FD77" s="34"/>
      <c r="FE77" s="34"/>
    </row>
    <row r="78" spans="1:1024" ht="11.1" customHeight="1" x14ac:dyDescent="0.2">
      <c r="A78" s="45" t="s">
        <v>338</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39" t="s">
        <v>366</v>
      </c>
      <c r="BY78" s="39"/>
      <c r="BZ78" s="39"/>
      <c r="CA78" s="39"/>
      <c r="CB78" s="39"/>
      <c r="CC78" s="39"/>
      <c r="CD78" s="39"/>
      <c r="CE78" s="39"/>
      <c r="CF78" s="32" t="s">
        <v>159</v>
      </c>
      <c r="CG78" s="32"/>
      <c r="CH78" s="32"/>
      <c r="CI78" s="32"/>
      <c r="CJ78" s="32"/>
      <c r="CK78" s="32"/>
      <c r="CL78" s="32"/>
      <c r="CM78" s="32"/>
      <c r="CN78" s="32"/>
      <c r="CO78" s="32"/>
      <c r="CP78" s="32"/>
      <c r="CQ78" s="32"/>
      <c r="CR78" s="32"/>
      <c r="CS78" s="32" t="s">
        <v>365</v>
      </c>
      <c r="CT78" s="32"/>
      <c r="CU78" s="32"/>
      <c r="CV78" s="32"/>
      <c r="CW78" s="32"/>
      <c r="CX78" s="32"/>
      <c r="CY78" s="32"/>
      <c r="CZ78" s="32"/>
      <c r="DA78" s="32"/>
      <c r="DB78" s="32"/>
      <c r="DC78" s="32"/>
      <c r="DD78" s="32"/>
      <c r="DE78" s="32"/>
      <c r="DF78" s="57">
        <v>196.55</v>
      </c>
      <c r="DG78" s="57"/>
      <c r="DH78" s="57"/>
      <c r="DI78" s="57"/>
      <c r="DJ78" s="57"/>
      <c r="DK78" s="57"/>
      <c r="DL78" s="57"/>
      <c r="DM78" s="57"/>
      <c r="DN78" s="57"/>
      <c r="DO78" s="57"/>
      <c r="DP78" s="57"/>
      <c r="DQ78" s="57"/>
      <c r="DR78" s="57"/>
      <c r="DS78" s="57">
        <v>0</v>
      </c>
      <c r="DT78" s="57"/>
      <c r="DU78" s="57"/>
      <c r="DV78" s="57"/>
      <c r="DW78" s="57"/>
      <c r="DX78" s="57"/>
      <c r="DY78" s="57"/>
      <c r="DZ78" s="57"/>
      <c r="EA78" s="57"/>
      <c r="EB78" s="57"/>
      <c r="EC78" s="57"/>
      <c r="ED78" s="57"/>
      <c r="EE78" s="57"/>
      <c r="EF78" s="57">
        <v>0</v>
      </c>
      <c r="EG78" s="57"/>
      <c r="EH78" s="57"/>
      <c r="EI78" s="57"/>
      <c r="EJ78" s="57"/>
      <c r="EK78" s="57"/>
      <c r="EL78" s="57"/>
      <c r="EM78" s="57"/>
      <c r="EN78" s="57"/>
      <c r="EO78" s="57"/>
      <c r="EP78" s="57"/>
      <c r="EQ78" s="57"/>
      <c r="ER78" s="57"/>
      <c r="ES78" s="34" t="s">
        <v>49</v>
      </c>
      <c r="ET78" s="34"/>
      <c r="EU78" s="34"/>
      <c r="EV78" s="34"/>
      <c r="EW78" s="34"/>
      <c r="EX78" s="34"/>
      <c r="EY78" s="34"/>
      <c r="EZ78" s="34"/>
      <c r="FA78" s="34"/>
      <c r="FB78" s="34"/>
      <c r="FC78" s="34"/>
      <c r="FD78" s="34"/>
      <c r="FE78" s="34"/>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c r="SE78" s="30"/>
      <c r="SF78" s="30"/>
      <c r="SG78" s="30"/>
      <c r="SH78" s="30"/>
      <c r="SI78" s="30"/>
      <c r="SJ78" s="30"/>
      <c r="SK78" s="30"/>
      <c r="SL78" s="30"/>
      <c r="SM78" s="30"/>
      <c r="SN78" s="30"/>
      <c r="SO78" s="30"/>
      <c r="SP78" s="30"/>
      <c r="SQ78" s="30"/>
      <c r="SR78" s="30"/>
      <c r="SS78" s="30"/>
      <c r="ST78" s="30"/>
      <c r="SU78" s="30"/>
      <c r="SV78" s="30"/>
      <c r="SW78" s="30"/>
      <c r="SX78" s="30"/>
      <c r="SY78" s="30"/>
      <c r="SZ78" s="30"/>
      <c r="TA78" s="30"/>
      <c r="TB78" s="30"/>
      <c r="TC78" s="30"/>
      <c r="TD78" s="30"/>
      <c r="TE78" s="30"/>
      <c r="TF78" s="30"/>
      <c r="TG78" s="30"/>
      <c r="TH78" s="30"/>
      <c r="TI78" s="30"/>
      <c r="TJ78" s="30"/>
      <c r="TK78" s="30"/>
      <c r="TL78" s="30"/>
      <c r="TM78" s="30"/>
      <c r="TN78" s="30"/>
      <c r="TO78" s="30"/>
      <c r="TP78" s="30"/>
      <c r="TQ78" s="30"/>
      <c r="TR78" s="30"/>
      <c r="TS78" s="30"/>
      <c r="TT78" s="30"/>
      <c r="TU78" s="30"/>
      <c r="TV78" s="30"/>
      <c r="TW78" s="30"/>
      <c r="TX78" s="30"/>
      <c r="TY78" s="30"/>
      <c r="TZ78" s="30"/>
      <c r="UA78" s="30"/>
      <c r="UB78" s="30"/>
      <c r="UC78" s="30"/>
      <c r="UD78" s="30"/>
      <c r="UE78" s="30"/>
      <c r="UF78" s="30"/>
      <c r="UG78" s="30"/>
      <c r="UH78" s="30"/>
      <c r="UI78" s="30"/>
      <c r="UJ78" s="30"/>
      <c r="UK78" s="30"/>
      <c r="UL78" s="30"/>
      <c r="UM78" s="30"/>
      <c r="UN78" s="30"/>
      <c r="UO78" s="30"/>
      <c r="UP78" s="30"/>
      <c r="UQ78" s="30"/>
      <c r="UR78" s="30"/>
      <c r="US78" s="30"/>
      <c r="UT78" s="30"/>
      <c r="UU78" s="30"/>
      <c r="UV78" s="30"/>
      <c r="UW78" s="30"/>
      <c r="UX78" s="30"/>
      <c r="UY78" s="30"/>
      <c r="UZ78" s="30"/>
      <c r="VA78" s="30"/>
      <c r="VB78" s="30"/>
      <c r="VC78" s="30"/>
      <c r="VD78" s="30"/>
      <c r="VE78" s="30"/>
      <c r="VF78" s="30"/>
      <c r="VG78" s="30"/>
      <c r="VH78" s="30"/>
      <c r="VI78" s="30"/>
      <c r="VJ78" s="30"/>
      <c r="VK78" s="30"/>
      <c r="VL78" s="30"/>
      <c r="VM78" s="30"/>
      <c r="VN78" s="30"/>
      <c r="VO78" s="30"/>
      <c r="VP78" s="30"/>
      <c r="VQ78" s="30"/>
      <c r="VR78" s="30"/>
      <c r="VS78" s="30"/>
      <c r="VT78" s="30"/>
      <c r="VU78" s="30"/>
      <c r="VV78" s="30"/>
      <c r="VW78" s="30"/>
      <c r="VX78" s="30"/>
      <c r="VY78" s="30"/>
      <c r="VZ78" s="30"/>
      <c r="WA78" s="30"/>
      <c r="WB78" s="30"/>
      <c r="WC78" s="30"/>
      <c r="WD78" s="30"/>
      <c r="WE78" s="30"/>
      <c r="WF78" s="30"/>
      <c r="WG78" s="30"/>
      <c r="WH78" s="30"/>
      <c r="WI78" s="30"/>
      <c r="WJ78" s="30"/>
      <c r="WK78" s="30"/>
      <c r="WL78" s="30"/>
      <c r="WM78" s="30"/>
      <c r="WN78" s="30"/>
      <c r="WO78" s="30"/>
      <c r="WP78" s="30"/>
      <c r="WQ78" s="30"/>
      <c r="WR78" s="30"/>
      <c r="WS78" s="30"/>
      <c r="WT78" s="30"/>
      <c r="WU78" s="30"/>
      <c r="WV78" s="30"/>
      <c r="WW78" s="30"/>
      <c r="WX78" s="30"/>
      <c r="WY78" s="30"/>
      <c r="WZ78" s="30"/>
      <c r="XA78" s="30"/>
      <c r="XB78" s="30"/>
      <c r="XC78" s="30"/>
      <c r="XD78" s="30"/>
      <c r="XE78" s="30"/>
      <c r="XF78" s="30"/>
      <c r="XG78" s="30"/>
      <c r="XH78" s="30"/>
      <c r="XI78" s="30"/>
      <c r="XJ78" s="30"/>
      <c r="XK78" s="30"/>
      <c r="XL78" s="30"/>
      <c r="XM78" s="30"/>
      <c r="XN78" s="30"/>
      <c r="XO78" s="30"/>
      <c r="XP78" s="30"/>
      <c r="XQ78" s="30"/>
      <c r="XR78" s="30"/>
      <c r="XS78" s="30"/>
      <c r="XT78" s="30"/>
      <c r="XU78" s="30"/>
      <c r="XV78" s="30"/>
      <c r="XW78" s="30"/>
      <c r="XX78" s="30"/>
      <c r="XY78" s="30"/>
      <c r="XZ78" s="30"/>
      <c r="YA78" s="30"/>
      <c r="YB78" s="30"/>
      <c r="YC78" s="30"/>
      <c r="YD78" s="30"/>
      <c r="YE78" s="30"/>
      <c r="YF78" s="30"/>
      <c r="YG78" s="30"/>
      <c r="YH78" s="30"/>
      <c r="YI78" s="30"/>
      <c r="YJ78" s="30"/>
      <c r="YK78" s="30"/>
      <c r="YL78" s="30"/>
      <c r="YM78" s="30"/>
      <c r="YN78" s="30"/>
      <c r="YO78" s="30"/>
      <c r="YP78" s="30"/>
      <c r="YQ78" s="30"/>
      <c r="YR78" s="30"/>
      <c r="YS78" s="30"/>
      <c r="YT78" s="30"/>
      <c r="YU78" s="30"/>
      <c r="YV78" s="30"/>
      <c r="YW78" s="30"/>
      <c r="YX78" s="30"/>
      <c r="YY78" s="30"/>
      <c r="YZ78" s="30"/>
      <c r="ZA78" s="30"/>
      <c r="ZB78" s="30"/>
      <c r="ZC78" s="30"/>
      <c r="ZD78" s="30"/>
      <c r="ZE78" s="30"/>
      <c r="ZF78" s="30"/>
      <c r="ZG78" s="30"/>
      <c r="ZH78" s="30"/>
      <c r="ZI78" s="30"/>
      <c r="ZJ78" s="30"/>
      <c r="ZK78" s="30"/>
      <c r="ZL78" s="30"/>
      <c r="ZM78" s="30"/>
      <c r="ZN78" s="30"/>
      <c r="ZO78" s="30"/>
      <c r="ZP78" s="30"/>
      <c r="ZQ78" s="30"/>
      <c r="ZR78" s="30"/>
      <c r="ZS78" s="30"/>
      <c r="ZT78" s="30"/>
      <c r="ZU78" s="30"/>
      <c r="ZV78" s="30"/>
      <c r="ZW78" s="30"/>
      <c r="ZX78" s="30"/>
      <c r="ZY78" s="30"/>
      <c r="ZZ78" s="30"/>
      <c r="AAA78" s="30"/>
      <c r="AAB78" s="30"/>
      <c r="AAC78" s="30"/>
      <c r="AAD78" s="30"/>
      <c r="AAE78" s="30"/>
      <c r="AAF78" s="30"/>
      <c r="AAG78" s="30"/>
      <c r="AAH78" s="30"/>
      <c r="AAI78" s="30"/>
      <c r="AAJ78" s="30"/>
      <c r="AAK78" s="30"/>
      <c r="AAL78" s="30"/>
      <c r="AAM78" s="30"/>
      <c r="AAN78" s="30"/>
      <c r="AAO78" s="30"/>
      <c r="AAP78" s="30"/>
      <c r="AAQ78" s="30"/>
      <c r="AAR78" s="30"/>
      <c r="AAS78" s="30"/>
      <c r="AAT78" s="30"/>
      <c r="AAU78" s="30"/>
      <c r="AAV78" s="30"/>
      <c r="AAW78" s="30"/>
      <c r="AAX78" s="30"/>
      <c r="AAY78" s="30"/>
      <c r="AAZ78" s="30"/>
      <c r="ABA78" s="30"/>
      <c r="ABB78" s="30"/>
      <c r="ABC78" s="30"/>
      <c r="ABD78" s="30"/>
      <c r="ABE78" s="30"/>
      <c r="ABF78" s="30"/>
      <c r="ABG78" s="30"/>
      <c r="ABH78" s="30"/>
      <c r="ABI78" s="30"/>
      <c r="ABJ78" s="30"/>
      <c r="ABK78" s="30"/>
      <c r="ABL78" s="30"/>
      <c r="ABM78" s="30"/>
      <c r="ABN78" s="30"/>
      <c r="ABO78" s="30"/>
      <c r="ABP78" s="30"/>
      <c r="ABQ78" s="30"/>
      <c r="ABR78" s="30"/>
      <c r="ABS78" s="30"/>
      <c r="ABT78" s="30"/>
      <c r="ABU78" s="30"/>
      <c r="ABV78" s="30"/>
      <c r="ABW78" s="30"/>
      <c r="ABX78" s="30"/>
      <c r="ABY78" s="30"/>
      <c r="ABZ78" s="30"/>
      <c r="ACA78" s="30"/>
      <c r="ACB78" s="30"/>
      <c r="ACC78" s="30"/>
      <c r="ACD78" s="30"/>
      <c r="ACE78" s="30"/>
      <c r="ACF78" s="30"/>
      <c r="ACG78" s="30"/>
      <c r="ACH78" s="30"/>
      <c r="ACI78" s="30"/>
      <c r="ACJ78" s="30"/>
      <c r="ACK78" s="30"/>
      <c r="ACL78" s="30"/>
      <c r="ACM78" s="30"/>
      <c r="ACN78" s="30"/>
      <c r="ACO78" s="30"/>
      <c r="ACP78" s="30"/>
      <c r="ACQ78" s="30"/>
      <c r="ACR78" s="30"/>
      <c r="ACS78" s="30"/>
      <c r="ACT78" s="30"/>
      <c r="ACU78" s="30"/>
      <c r="ACV78" s="30"/>
      <c r="ACW78" s="30"/>
      <c r="ACX78" s="30"/>
      <c r="ACY78" s="30"/>
      <c r="ACZ78" s="30"/>
      <c r="ADA78" s="30"/>
      <c r="ADB78" s="30"/>
      <c r="ADC78" s="30"/>
      <c r="ADD78" s="30"/>
      <c r="ADE78" s="30"/>
      <c r="ADF78" s="30"/>
      <c r="ADG78" s="30"/>
      <c r="ADH78" s="30"/>
      <c r="ADI78" s="30"/>
      <c r="ADJ78" s="30"/>
      <c r="ADK78" s="30"/>
      <c r="ADL78" s="30"/>
      <c r="ADM78" s="30"/>
      <c r="ADN78" s="30"/>
      <c r="ADO78" s="30"/>
      <c r="ADP78" s="30"/>
      <c r="ADQ78" s="30"/>
      <c r="ADR78" s="30"/>
      <c r="ADS78" s="30"/>
      <c r="ADT78" s="30"/>
      <c r="ADU78" s="30"/>
      <c r="ADV78" s="30"/>
      <c r="ADW78" s="30"/>
      <c r="ADX78" s="30"/>
      <c r="ADY78" s="30"/>
      <c r="ADZ78" s="30"/>
      <c r="AEA78" s="30"/>
      <c r="AEB78" s="30"/>
      <c r="AEC78" s="30"/>
      <c r="AED78" s="30"/>
      <c r="AEE78" s="30"/>
      <c r="AEF78" s="30"/>
      <c r="AEG78" s="30"/>
      <c r="AEH78" s="30"/>
      <c r="AEI78" s="30"/>
      <c r="AEJ78" s="30"/>
      <c r="AEK78" s="30"/>
      <c r="AEL78" s="30"/>
      <c r="AEM78" s="30"/>
      <c r="AEN78" s="30"/>
      <c r="AEO78" s="30"/>
      <c r="AEP78" s="30"/>
      <c r="AEQ78" s="30"/>
      <c r="AER78" s="30"/>
      <c r="AES78" s="30"/>
      <c r="AET78" s="30"/>
      <c r="AEU78" s="30"/>
      <c r="AEV78" s="30"/>
      <c r="AEW78" s="30"/>
      <c r="AEX78" s="30"/>
      <c r="AEY78" s="30"/>
      <c r="AEZ78" s="30"/>
      <c r="AFA78" s="30"/>
      <c r="AFB78" s="30"/>
      <c r="AFC78" s="30"/>
      <c r="AFD78" s="30"/>
      <c r="AFE78" s="30"/>
      <c r="AFF78" s="30"/>
      <c r="AFG78" s="30"/>
      <c r="AFH78" s="30"/>
      <c r="AFI78" s="30"/>
      <c r="AFJ78" s="30"/>
      <c r="AFK78" s="30"/>
      <c r="AFL78" s="30"/>
      <c r="AFM78" s="30"/>
      <c r="AFN78" s="30"/>
      <c r="AFO78" s="30"/>
      <c r="AFP78" s="30"/>
      <c r="AFQ78" s="30"/>
      <c r="AFR78" s="30"/>
      <c r="AFS78" s="30"/>
      <c r="AFT78" s="30"/>
      <c r="AFU78" s="30"/>
      <c r="AFV78" s="30"/>
      <c r="AFW78" s="30"/>
      <c r="AFX78" s="30"/>
      <c r="AFY78" s="30"/>
      <c r="AFZ78" s="30"/>
      <c r="AGA78" s="30"/>
      <c r="AGB78" s="30"/>
      <c r="AGC78" s="30"/>
      <c r="AGD78" s="30"/>
      <c r="AGE78" s="30"/>
      <c r="AGF78" s="30"/>
      <c r="AGG78" s="30"/>
      <c r="AGH78" s="30"/>
      <c r="AGI78" s="30"/>
      <c r="AGJ78" s="30"/>
      <c r="AGK78" s="30"/>
      <c r="AGL78" s="30"/>
      <c r="AGM78" s="30"/>
      <c r="AGN78" s="30"/>
      <c r="AGO78" s="30"/>
      <c r="AGP78" s="30"/>
      <c r="AGQ78" s="30"/>
      <c r="AGR78" s="30"/>
      <c r="AGS78" s="30"/>
      <c r="AGT78" s="30"/>
      <c r="AGU78" s="30"/>
      <c r="AGV78" s="30"/>
      <c r="AGW78" s="30"/>
      <c r="AGX78" s="30"/>
      <c r="AGY78" s="30"/>
      <c r="AGZ78" s="30"/>
      <c r="AHA78" s="30"/>
      <c r="AHB78" s="30"/>
      <c r="AHC78" s="30"/>
      <c r="AHD78" s="30"/>
      <c r="AHE78" s="30"/>
      <c r="AHF78" s="30"/>
      <c r="AHG78" s="30"/>
      <c r="AHH78" s="30"/>
      <c r="AHI78" s="30"/>
      <c r="AHJ78" s="30"/>
      <c r="AHK78" s="30"/>
      <c r="AHL78" s="30"/>
      <c r="AHM78" s="30"/>
      <c r="AHN78" s="30"/>
      <c r="AHO78" s="30"/>
      <c r="AHP78" s="30"/>
      <c r="AHQ78" s="30"/>
      <c r="AHR78" s="30"/>
      <c r="AHS78" s="30"/>
      <c r="AHT78" s="30"/>
      <c r="AHU78" s="30"/>
      <c r="AHV78" s="30"/>
      <c r="AHW78" s="30"/>
      <c r="AHX78" s="30"/>
      <c r="AHY78" s="30"/>
      <c r="AHZ78" s="30"/>
      <c r="AIA78" s="30"/>
      <c r="AIB78" s="30"/>
      <c r="AIC78" s="30"/>
      <c r="AID78" s="30"/>
      <c r="AIE78" s="30"/>
      <c r="AIF78" s="30"/>
      <c r="AIG78" s="30"/>
      <c r="AIH78" s="30"/>
      <c r="AII78" s="30"/>
      <c r="AIJ78" s="30"/>
      <c r="AIK78" s="30"/>
      <c r="AIL78" s="30"/>
      <c r="AIM78" s="30"/>
      <c r="AIN78" s="30"/>
      <c r="AIO78" s="30"/>
      <c r="AIP78" s="30"/>
      <c r="AIQ78" s="30"/>
      <c r="AIR78" s="30"/>
      <c r="AIS78" s="30"/>
      <c r="AIT78" s="30"/>
      <c r="AIU78" s="30"/>
      <c r="AIV78" s="30"/>
      <c r="AIW78" s="30"/>
      <c r="AIX78" s="30"/>
      <c r="AIY78" s="30"/>
      <c r="AIZ78" s="30"/>
      <c r="AJA78" s="30"/>
      <c r="AJB78" s="30"/>
      <c r="AJC78" s="30"/>
      <c r="AJD78" s="30"/>
      <c r="AJE78" s="30"/>
      <c r="AJF78" s="30"/>
      <c r="AJG78" s="30"/>
      <c r="AJH78" s="30"/>
      <c r="AJI78" s="30"/>
      <c r="AJJ78" s="30"/>
      <c r="AJK78" s="30"/>
      <c r="AJL78" s="30"/>
      <c r="AJM78" s="30"/>
      <c r="AJN78" s="30"/>
      <c r="AJO78" s="30"/>
      <c r="AJP78" s="30"/>
      <c r="AJQ78" s="30"/>
      <c r="AJR78" s="30"/>
      <c r="AJS78" s="30"/>
      <c r="AJT78" s="30"/>
      <c r="AJU78" s="30"/>
      <c r="AJV78" s="30"/>
      <c r="AJW78" s="30"/>
      <c r="AJX78" s="30"/>
      <c r="AJY78" s="30"/>
      <c r="AJZ78" s="30"/>
      <c r="AKA78" s="30"/>
      <c r="AKB78" s="30"/>
      <c r="AKC78" s="30"/>
      <c r="AKD78" s="30"/>
      <c r="AKE78" s="30"/>
      <c r="AKF78" s="30"/>
      <c r="AKG78" s="30"/>
      <c r="AKH78" s="30"/>
      <c r="AKI78" s="30"/>
      <c r="AKJ78" s="30"/>
      <c r="AKK78" s="30"/>
      <c r="AKL78" s="30"/>
      <c r="AKM78" s="30"/>
      <c r="AKN78" s="30"/>
      <c r="AKO78" s="30"/>
      <c r="AKP78" s="30"/>
      <c r="AKQ78" s="30"/>
      <c r="AKR78" s="30"/>
      <c r="AKS78" s="30"/>
      <c r="AKT78" s="30"/>
      <c r="AKU78" s="30"/>
      <c r="AKV78" s="30"/>
      <c r="AKW78" s="30"/>
      <c r="AKX78" s="30"/>
      <c r="AKY78" s="30"/>
      <c r="AKZ78" s="30"/>
      <c r="ALA78" s="30"/>
      <c r="ALB78" s="30"/>
      <c r="ALC78" s="30"/>
      <c r="ALD78" s="30"/>
      <c r="ALE78" s="30"/>
      <c r="ALF78" s="30"/>
      <c r="ALG78" s="30"/>
      <c r="ALH78" s="30"/>
      <c r="ALI78" s="30"/>
      <c r="ALJ78" s="30"/>
      <c r="ALK78" s="30"/>
      <c r="ALL78" s="30"/>
      <c r="ALM78" s="30"/>
      <c r="ALN78" s="30"/>
      <c r="ALO78" s="30"/>
      <c r="ALP78" s="30"/>
      <c r="ALQ78" s="30"/>
      <c r="ALR78" s="30"/>
      <c r="ALS78" s="30"/>
      <c r="ALT78" s="30"/>
      <c r="ALU78" s="30"/>
      <c r="ALV78" s="30"/>
      <c r="ALW78" s="30"/>
      <c r="ALX78" s="30"/>
      <c r="ALY78" s="30"/>
      <c r="ALZ78" s="30"/>
      <c r="AMA78" s="30"/>
      <c r="AMB78" s="30"/>
      <c r="AMC78" s="30"/>
      <c r="AMD78" s="30"/>
      <c r="AME78" s="30"/>
      <c r="AMF78" s="30"/>
      <c r="AMG78" s="30"/>
      <c r="AMH78" s="30"/>
      <c r="AMI78" s="30"/>
      <c r="AMJ78" s="30"/>
    </row>
    <row r="79" spans="1:1024" ht="22.5" customHeight="1" x14ac:dyDescent="0.2">
      <c r="A79" s="54" t="s">
        <v>160</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39" t="s">
        <v>161</v>
      </c>
      <c r="BY79" s="39"/>
      <c r="BZ79" s="39"/>
      <c r="CA79" s="39"/>
      <c r="CB79" s="39"/>
      <c r="CC79" s="39"/>
      <c r="CD79" s="39"/>
      <c r="CE79" s="39"/>
      <c r="CF79" s="32" t="s">
        <v>49</v>
      </c>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4" t="s">
        <v>49</v>
      </c>
      <c r="ET79" s="34"/>
      <c r="EU79" s="34"/>
      <c r="EV79" s="34"/>
      <c r="EW79" s="34"/>
      <c r="EX79" s="34"/>
      <c r="EY79" s="34"/>
      <c r="EZ79" s="34"/>
      <c r="FA79" s="34"/>
      <c r="FB79" s="34"/>
      <c r="FC79" s="34"/>
      <c r="FD79" s="34"/>
      <c r="FE79" s="34"/>
    </row>
    <row r="80" spans="1:1024" ht="11.25" customHeight="1" x14ac:dyDescent="0.2">
      <c r="A80" s="38" t="s">
        <v>162</v>
      </c>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9" t="s">
        <v>163</v>
      </c>
      <c r="BY80" s="39"/>
      <c r="BZ80" s="39"/>
      <c r="CA80" s="39"/>
      <c r="CB80" s="39"/>
      <c r="CC80" s="39"/>
      <c r="CD80" s="39"/>
      <c r="CE80" s="39"/>
      <c r="CF80" s="32" t="s">
        <v>164</v>
      </c>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4" t="s">
        <v>49</v>
      </c>
      <c r="ET80" s="34"/>
      <c r="EU80" s="34"/>
      <c r="EV80" s="34"/>
      <c r="EW80" s="34"/>
      <c r="EX80" s="34"/>
      <c r="EY80" s="34"/>
      <c r="EZ80" s="34"/>
      <c r="FA80" s="34"/>
      <c r="FB80" s="34"/>
      <c r="FC80" s="34"/>
      <c r="FD80" s="34"/>
      <c r="FE80" s="34"/>
    </row>
    <row r="81" spans="1:1024" ht="11.25" customHeight="1" x14ac:dyDescent="0.2">
      <c r="A81" s="38" t="s">
        <v>165</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9" t="s">
        <v>166</v>
      </c>
      <c r="BY81" s="39"/>
      <c r="BZ81" s="39"/>
      <c r="CA81" s="39"/>
      <c r="CB81" s="39"/>
      <c r="CC81" s="39"/>
      <c r="CD81" s="39"/>
      <c r="CE81" s="39"/>
      <c r="CF81" s="32" t="s">
        <v>167</v>
      </c>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4" t="s">
        <v>49</v>
      </c>
      <c r="ET81" s="34"/>
      <c r="EU81" s="34"/>
      <c r="EV81" s="34"/>
      <c r="EW81" s="34"/>
      <c r="EX81" s="34"/>
      <c r="EY81" s="34"/>
      <c r="EZ81" s="34"/>
      <c r="FA81" s="34"/>
      <c r="FB81" s="34"/>
      <c r="FC81" s="34"/>
      <c r="FD81" s="34"/>
      <c r="FE81" s="34"/>
    </row>
    <row r="82" spans="1:1024" ht="22.5" customHeight="1" x14ac:dyDescent="0.2">
      <c r="A82" s="38" t="s">
        <v>168</v>
      </c>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9" t="s">
        <v>169</v>
      </c>
      <c r="BY82" s="39"/>
      <c r="BZ82" s="39"/>
      <c r="CA82" s="39"/>
      <c r="CB82" s="39"/>
      <c r="CC82" s="39"/>
      <c r="CD82" s="39"/>
      <c r="CE82" s="39"/>
      <c r="CF82" s="32" t="s">
        <v>170</v>
      </c>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56"/>
      <c r="EG82" s="56"/>
      <c r="EH82" s="56"/>
      <c r="EI82" s="56"/>
      <c r="EJ82" s="56"/>
      <c r="EK82" s="56"/>
      <c r="EL82" s="56"/>
      <c r="EM82" s="56"/>
      <c r="EN82" s="56"/>
      <c r="EO82" s="56"/>
      <c r="EP82" s="56"/>
      <c r="EQ82" s="56"/>
      <c r="ER82" s="56"/>
      <c r="ES82" s="34" t="s">
        <v>49</v>
      </c>
      <c r="ET82" s="34"/>
      <c r="EU82" s="34"/>
      <c r="EV82" s="34"/>
      <c r="EW82" s="34"/>
      <c r="EX82" s="34"/>
      <c r="EY82" s="34"/>
      <c r="EZ82" s="34"/>
      <c r="FA82" s="34"/>
      <c r="FB82" s="34"/>
      <c r="FC82" s="34"/>
      <c r="FD82" s="34"/>
      <c r="FE82" s="34"/>
    </row>
    <row r="83" spans="1:1024" ht="11.25" customHeight="1" x14ac:dyDescent="0.2">
      <c r="A83" s="38" t="s">
        <v>171</v>
      </c>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9" t="s">
        <v>172</v>
      </c>
      <c r="BY83" s="39"/>
      <c r="BZ83" s="39"/>
      <c r="CA83" s="39"/>
      <c r="CB83" s="39"/>
      <c r="CC83" s="39"/>
      <c r="CD83" s="39"/>
      <c r="CE83" s="39"/>
      <c r="CF83" s="32" t="s">
        <v>173</v>
      </c>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4" t="s">
        <v>49</v>
      </c>
      <c r="ET83" s="34"/>
      <c r="EU83" s="34"/>
      <c r="EV83" s="34"/>
      <c r="EW83" s="34"/>
      <c r="EX83" s="34"/>
      <c r="EY83" s="34"/>
      <c r="EZ83" s="34"/>
      <c r="FA83" s="34"/>
      <c r="FB83" s="34"/>
      <c r="FC83" s="34"/>
      <c r="FD83" s="34"/>
      <c r="FE83" s="34"/>
    </row>
    <row r="84" spans="1:1024" ht="11.25" customHeight="1" x14ac:dyDescent="0.2">
      <c r="A84" s="38" t="s">
        <v>174</v>
      </c>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9" t="s">
        <v>175</v>
      </c>
      <c r="BY84" s="39"/>
      <c r="BZ84" s="39"/>
      <c r="CA84" s="39"/>
      <c r="CB84" s="39"/>
      <c r="CC84" s="39"/>
      <c r="CD84" s="39"/>
      <c r="CE84" s="39"/>
      <c r="CF84" s="32" t="s">
        <v>176</v>
      </c>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55"/>
      <c r="DG84" s="55"/>
      <c r="DH84" s="55"/>
      <c r="DI84" s="55"/>
      <c r="DJ84" s="55"/>
      <c r="DK84" s="55"/>
      <c r="DL84" s="55"/>
      <c r="DM84" s="55"/>
      <c r="DN84" s="55"/>
      <c r="DO84" s="55"/>
      <c r="DP84" s="55"/>
      <c r="DQ84" s="55"/>
      <c r="DR84" s="55"/>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4" t="s">
        <v>49</v>
      </c>
      <c r="ET84" s="34"/>
      <c r="EU84" s="34"/>
      <c r="EV84" s="34"/>
      <c r="EW84" s="34"/>
      <c r="EX84" s="34"/>
      <c r="EY84" s="34"/>
      <c r="EZ84" s="34"/>
      <c r="FA84" s="34"/>
      <c r="FB84" s="34"/>
      <c r="FC84" s="34"/>
      <c r="FD84" s="34"/>
      <c r="FE84" s="34"/>
    </row>
    <row r="85" spans="1:1024" ht="21.75" customHeight="1" x14ac:dyDescent="0.2">
      <c r="A85" s="38" t="s">
        <v>177</v>
      </c>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9" t="s">
        <v>178</v>
      </c>
      <c r="BY85" s="39"/>
      <c r="BZ85" s="39"/>
      <c r="CA85" s="39"/>
      <c r="CB85" s="39"/>
      <c r="CC85" s="39"/>
      <c r="CD85" s="39"/>
      <c r="CE85" s="39"/>
      <c r="CF85" s="32" t="s">
        <v>179</v>
      </c>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55"/>
      <c r="DG85" s="55"/>
      <c r="DH85" s="55"/>
      <c r="DI85" s="55"/>
      <c r="DJ85" s="55"/>
      <c r="DK85" s="55"/>
      <c r="DL85" s="55"/>
      <c r="DM85" s="55"/>
      <c r="DN85" s="55"/>
      <c r="DO85" s="55"/>
      <c r="DP85" s="55"/>
      <c r="DQ85" s="55"/>
      <c r="DR85" s="55"/>
      <c r="DS85" s="33"/>
      <c r="DT85" s="33"/>
      <c r="DU85" s="33"/>
      <c r="DV85" s="33"/>
      <c r="DW85" s="33"/>
      <c r="DX85" s="33"/>
      <c r="DY85" s="33"/>
      <c r="DZ85" s="33"/>
      <c r="EA85" s="33"/>
      <c r="EB85" s="33"/>
      <c r="EC85" s="33"/>
      <c r="ED85" s="33"/>
      <c r="EE85" s="33"/>
      <c r="EF85" s="56"/>
      <c r="EG85" s="56"/>
      <c r="EH85" s="56"/>
      <c r="EI85" s="56"/>
      <c r="EJ85" s="56"/>
      <c r="EK85" s="56"/>
      <c r="EL85" s="56"/>
      <c r="EM85" s="56"/>
      <c r="EN85" s="56"/>
      <c r="EO85" s="56"/>
      <c r="EP85" s="56"/>
      <c r="EQ85" s="56"/>
      <c r="ER85" s="56"/>
      <c r="ES85" s="34" t="s">
        <v>49</v>
      </c>
      <c r="ET85" s="34"/>
      <c r="EU85" s="34"/>
      <c r="EV85" s="34"/>
      <c r="EW85" s="34"/>
      <c r="EX85" s="34"/>
      <c r="EY85" s="34"/>
      <c r="EZ85" s="34"/>
      <c r="FA85" s="34"/>
      <c r="FB85" s="34"/>
      <c r="FC85" s="34"/>
      <c r="FD85" s="34"/>
      <c r="FE85" s="34"/>
    </row>
    <row r="86" spans="1:1024" ht="11.1" customHeight="1" x14ac:dyDescent="0.2">
      <c r="A86" s="54" t="s">
        <v>180</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39" t="s">
        <v>181</v>
      </c>
      <c r="BY86" s="39"/>
      <c r="BZ86" s="39"/>
      <c r="CA86" s="39"/>
      <c r="CB86" s="39"/>
      <c r="CC86" s="39"/>
      <c r="CD86" s="39"/>
      <c r="CE86" s="39"/>
      <c r="CF86" s="32" t="s">
        <v>49</v>
      </c>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4" t="s">
        <v>49</v>
      </c>
      <c r="ET86" s="34"/>
      <c r="EU86" s="34"/>
      <c r="EV86" s="34"/>
      <c r="EW86" s="34"/>
      <c r="EX86" s="34"/>
      <c r="EY86" s="34"/>
      <c r="EZ86" s="34"/>
      <c r="FA86" s="34"/>
      <c r="FB86" s="34"/>
      <c r="FC86" s="34"/>
      <c r="FD86" s="34"/>
      <c r="FE86" s="34"/>
    </row>
    <row r="87" spans="1:1024" ht="21.75" customHeight="1" x14ac:dyDescent="0.2">
      <c r="A87" s="38" t="s">
        <v>182</v>
      </c>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9" t="s">
        <v>183</v>
      </c>
      <c r="BY87" s="39"/>
      <c r="BZ87" s="39"/>
      <c r="CA87" s="39"/>
      <c r="CB87" s="39"/>
      <c r="CC87" s="39"/>
      <c r="CD87" s="39"/>
      <c r="CE87" s="39"/>
      <c r="CF87" s="32" t="s">
        <v>184</v>
      </c>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4" t="s">
        <v>49</v>
      </c>
      <c r="ET87" s="34"/>
      <c r="EU87" s="34"/>
      <c r="EV87" s="34"/>
      <c r="EW87" s="34"/>
      <c r="EX87" s="34"/>
      <c r="EY87" s="34"/>
      <c r="EZ87" s="34"/>
      <c r="FA87" s="34"/>
      <c r="FB87" s="34"/>
      <c r="FC87" s="34"/>
      <c r="FD87" s="34"/>
      <c r="FE87" s="34"/>
    </row>
    <row r="88" spans="1:1024" ht="21.75" customHeight="1" x14ac:dyDescent="0.2">
      <c r="A88" s="54" t="s">
        <v>185</v>
      </c>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39" t="s">
        <v>186</v>
      </c>
      <c r="BY88" s="39"/>
      <c r="BZ88" s="39"/>
      <c r="CA88" s="39"/>
      <c r="CB88" s="39"/>
      <c r="CC88" s="39"/>
      <c r="CD88" s="39"/>
      <c r="CE88" s="39"/>
      <c r="CF88" s="32" t="s">
        <v>49</v>
      </c>
      <c r="CG88" s="32"/>
      <c r="CH88" s="32"/>
      <c r="CI88" s="32"/>
      <c r="CJ88" s="32"/>
      <c r="CK88" s="32"/>
      <c r="CL88" s="32"/>
      <c r="CM88" s="32"/>
      <c r="CN88" s="32"/>
      <c r="CO88" s="32"/>
      <c r="CP88" s="32"/>
      <c r="CQ88" s="32"/>
      <c r="CR88" s="32"/>
      <c r="CS88" s="32" t="s">
        <v>49</v>
      </c>
      <c r="CT88" s="32"/>
      <c r="CU88" s="32"/>
      <c r="CV88" s="32"/>
      <c r="CW88" s="32"/>
      <c r="CX88" s="32"/>
      <c r="CY88" s="32"/>
      <c r="CZ88" s="32"/>
      <c r="DA88" s="32"/>
      <c r="DB88" s="32"/>
      <c r="DC88" s="32"/>
      <c r="DD88" s="32"/>
      <c r="DE88" s="32"/>
      <c r="DF88" s="33">
        <f>DF90+DF91+DF103+DF104</f>
        <v>10664824.43</v>
      </c>
      <c r="DG88" s="33"/>
      <c r="DH88" s="33"/>
      <c r="DI88" s="33"/>
      <c r="DJ88" s="33"/>
      <c r="DK88" s="33"/>
      <c r="DL88" s="33"/>
      <c r="DM88" s="33"/>
      <c r="DN88" s="33"/>
      <c r="DO88" s="33"/>
      <c r="DP88" s="33"/>
      <c r="DQ88" s="33"/>
      <c r="DR88" s="33"/>
      <c r="DS88" s="33">
        <f>DS91+DS103</f>
        <v>8001700</v>
      </c>
      <c r="DT88" s="33"/>
      <c r="DU88" s="33"/>
      <c r="DV88" s="33"/>
      <c r="DW88" s="33"/>
      <c r="DX88" s="33"/>
      <c r="DY88" s="33"/>
      <c r="DZ88" s="33"/>
      <c r="EA88" s="33"/>
      <c r="EB88" s="33"/>
      <c r="EC88" s="33"/>
      <c r="ED88" s="33"/>
      <c r="EE88" s="33"/>
      <c r="EF88" s="33">
        <f>EF91+EF103</f>
        <v>8572700</v>
      </c>
      <c r="EG88" s="33"/>
      <c r="EH88" s="33"/>
      <c r="EI88" s="33"/>
      <c r="EJ88" s="33"/>
      <c r="EK88" s="33"/>
      <c r="EL88" s="33"/>
      <c r="EM88" s="33"/>
      <c r="EN88" s="33"/>
      <c r="EO88" s="33"/>
      <c r="EP88" s="33"/>
      <c r="EQ88" s="33"/>
      <c r="ER88" s="33"/>
      <c r="ES88" s="34"/>
      <c r="ET88" s="34"/>
      <c r="EU88" s="34"/>
      <c r="EV88" s="34"/>
      <c r="EW88" s="34"/>
      <c r="EX88" s="34"/>
      <c r="EY88" s="34"/>
      <c r="EZ88" s="34"/>
      <c r="FA88" s="34"/>
      <c r="FB88" s="34"/>
      <c r="FC88" s="34"/>
      <c r="FD88" s="34"/>
      <c r="FE88" s="34"/>
    </row>
    <row r="89" spans="1:1024" ht="20.25" customHeight="1" x14ac:dyDescent="0.2">
      <c r="A89" s="38" t="s">
        <v>340</v>
      </c>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9" t="s">
        <v>187</v>
      </c>
      <c r="BY89" s="39"/>
      <c r="BZ89" s="39"/>
      <c r="CA89" s="39"/>
      <c r="CB89" s="39"/>
      <c r="CC89" s="39"/>
      <c r="CD89" s="39"/>
      <c r="CE89" s="39"/>
      <c r="CF89" s="32" t="s">
        <v>188</v>
      </c>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4"/>
      <c r="ET89" s="34"/>
      <c r="EU89" s="34"/>
      <c r="EV89" s="34"/>
      <c r="EW89" s="34"/>
      <c r="EX89" s="34"/>
      <c r="EY89" s="34"/>
      <c r="EZ89" s="34"/>
      <c r="FA89" s="34"/>
      <c r="FB89" s="34"/>
      <c r="FC89" s="34"/>
      <c r="FD89" s="34"/>
      <c r="FE89" s="34"/>
    </row>
    <row r="90" spans="1:1024" ht="21.75" customHeight="1" x14ac:dyDescent="0.2">
      <c r="A90" s="38" t="s">
        <v>189</v>
      </c>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50" t="s">
        <v>190</v>
      </c>
      <c r="BY90" s="50"/>
      <c r="BZ90" s="50"/>
      <c r="CA90" s="50"/>
      <c r="CB90" s="50"/>
      <c r="CC90" s="50"/>
      <c r="CD90" s="50"/>
      <c r="CE90" s="50"/>
      <c r="CF90" s="51" t="s">
        <v>191</v>
      </c>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3"/>
      <c r="ET90" s="53"/>
      <c r="EU90" s="53"/>
      <c r="EV90" s="53"/>
      <c r="EW90" s="53"/>
      <c r="EX90" s="53"/>
      <c r="EY90" s="53"/>
      <c r="EZ90" s="53"/>
      <c r="FA90" s="53"/>
      <c r="FB90" s="53"/>
      <c r="FC90" s="53"/>
      <c r="FD90" s="53"/>
      <c r="FE90" s="53"/>
    </row>
    <row r="91" spans="1:1024" ht="11.25" customHeight="1" x14ac:dyDescent="0.2">
      <c r="A91" s="31" t="s">
        <v>341</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5" t="s">
        <v>329</v>
      </c>
      <c r="BY91" s="35"/>
      <c r="BZ91" s="35"/>
      <c r="CA91" s="35"/>
      <c r="CB91" s="35"/>
      <c r="CC91" s="35"/>
      <c r="CD91" s="35"/>
      <c r="CE91" s="35"/>
      <c r="CF91" s="47" t="s">
        <v>192</v>
      </c>
      <c r="CG91" s="47"/>
      <c r="CH91" s="47"/>
      <c r="CI91" s="47"/>
      <c r="CJ91" s="47"/>
      <c r="CK91" s="47"/>
      <c r="CL91" s="47"/>
      <c r="CM91" s="47"/>
      <c r="CN91" s="47"/>
      <c r="CO91" s="47"/>
      <c r="CP91" s="47"/>
      <c r="CQ91" s="47"/>
      <c r="CR91" s="47"/>
      <c r="CS91" s="47" t="s">
        <v>193</v>
      </c>
      <c r="CT91" s="47"/>
      <c r="CU91" s="47"/>
      <c r="CV91" s="47"/>
      <c r="CW91" s="47"/>
      <c r="CX91" s="47"/>
      <c r="CY91" s="47"/>
      <c r="CZ91" s="47"/>
      <c r="DA91" s="47"/>
      <c r="DB91" s="47"/>
      <c r="DC91" s="47"/>
      <c r="DD91" s="47"/>
      <c r="DE91" s="47"/>
      <c r="DF91" s="48">
        <f>SUM(DF92:DR102)</f>
        <v>7746224.4299999997</v>
      </c>
      <c r="DG91" s="48"/>
      <c r="DH91" s="48"/>
      <c r="DI91" s="48"/>
      <c r="DJ91" s="48"/>
      <c r="DK91" s="48"/>
      <c r="DL91" s="48"/>
      <c r="DM91" s="48"/>
      <c r="DN91" s="48"/>
      <c r="DO91" s="48"/>
      <c r="DP91" s="48"/>
      <c r="DQ91" s="48"/>
      <c r="DR91" s="48"/>
      <c r="DS91" s="48">
        <f>SUM(DS92:EE102)</f>
        <v>5093100</v>
      </c>
      <c r="DT91" s="48"/>
      <c r="DU91" s="48"/>
      <c r="DV91" s="48"/>
      <c r="DW91" s="48"/>
      <c r="DX91" s="48"/>
      <c r="DY91" s="48"/>
      <c r="DZ91" s="48"/>
      <c r="EA91" s="48"/>
      <c r="EB91" s="48"/>
      <c r="EC91" s="48"/>
      <c r="ED91" s="48"/>
      <c r="EE91" s="48"/>
      <c r="EF91" s="48">
        <f>SUM(EF92:ER102)</f>
        <v>5664100</v>
      </c>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row>
    <row r="92" spans="1:1024" ht="11.25" customHeight="1" x14ac:dyDescent="0.2">
      <c r="A92" s="49" t="s">
        <v>194</v>
      </c>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37" t="s">
        <v>195</v>
      </c>
      <c r="BY92" s="37"/>
      <c r="BZ92" s="37"/>
      <c r="CA92" s="37"/>
      <c r="CB92" s="37"/>
      <c r="CC92" s="37"/>
      <c r="CD92" s="37"/>
      <c r="CE92" s="37"/>
      <c r="CF92" s="32" t="s">
        <v>192</v>
      </c>
      <c r="CG92" s="32"/>
      <c r="CH92" s="32"/>
      <c r="CI92" s="32"/>
      <c r="CJ92" s="32"/>
      <c r="CK92" s="32"/>
      <c r="CL92" s="32"/>
      <c r="CM92" s="32"/>
      <c r="CN92" s="32"/>
      <c r="CO92" s="32"/>
      <c r="CP92" s="32"/>
      <c r="CQ92" s="32"/>
      <c r="CR92" s="32"/>
      <c r="CS92" s="32" t="s">
        <v>196</v>
      </c>
      <c r="CT92" s="32"/>
      <c r="CU92" s="32"/>
      <c r="CV92" s="32"/>
      <c r="CW92" s="32"/>
      <c r="CX92" s="32"/>
      <c r="CY92" s="32"/>
      <c r="CZ92" s="32"/>
      <c r="DA92" s="32"/>
      <c r="DB92" s="32"/>
      <c r="DC92" s="32"/>
      <c r="DD92" s="32"/>
      <c r="DE92" s="32"/>
      <c r="DF92" s="33">
        <v>13100</v>
      </c>
      <c r="DG92" s="33"/>
      <c r="DH92" s="33"/>
      <c r="DI92" s="33"/>
      <c r="DJ92" s="33"/>
      <c r="DK92" s="33"/>
      <c r="DL92" s="33"/>
      <c r="DM92" s="33"/>
      <c r="DN92" s="33"/>
      <c r="DO92" s="33"/>
      <c r="DP92" s="33"/>
      <c r="DQ92" s="33"/>
      <c r="DR92" s="33"/>
      <c r="DS92" s="33">
        <v>13100</v>
      </c>
      <c r="DT92" s="33"/>
      <c r="DU92" s="33"/>
      <c r="DV92" s="33"/>
      <c r="DW92" s="33"/>
      <c r="DX92" s="33"/>
      <c r="DY92" s="33"/>
      <c r="DZ92" s="33"/>
      <c r="EA92" s="33"/>
      <c r="EB92" s="33"/>
      <c r="EC92" s="33"/>
      <c r="ED92" s="33"/>
      <c r="EE92" s="33"/>
      <c r="EF92" s="33">
        <v>13100</v>
      </c>
      <c r="EG92" s="33"/>
      <c r="EH92" s="33"/>
      <c r="EI92" s="33"/>
      <c r="EJ92" s="33"/>
      <c r="EK92" s="33"/>
      <c r="EL92" s="33"/>
      <c r="EM92" s="33"/>
      <c r="EN92" s="33"/>
      <c r="EO92" s="33"/>
      <c r="EP92" s="33"/>
      <c r="EQ92" s="33"/>
      <c r="ER92" s="33"/>
      <c r="ES92" s="34" t="s">
        <v>49</v>
      </c>
      <c r="ET92" s="34"/>
      <c r="EU92" s="34"/>
      <c r="EV92" s="34"/>
      <c r="EW92" s="34"/>
      <c r="EX92" s="34"/>
      <c r="EY92" s="34"/>
      <c r="EZ92" s="34"/>
      <c r="FA92" s="34"/>
      <c r="FB92" s="34"/>
      <c r="FC92" s="34"/>
      <c r="FD92" s="34"/>
      <c r="FE92" s="34"/>
    </row>
    <row r="93" spans="1:1024" ht="11.25" customHeight="1" x14ac:dyDescent="0.2">
      <c r="A93" s="40" t="s">
        <v>197</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35" t="s">
        <v>198</v>
      </c>
      <c r="BY93" s="35"/>
      <c r="BZ93" s="35"/>
      <c r="CA93" s="35"/>
      <c r="CB93" s="35"/>
      <c r="CC93" s="35"/>
      <c r="CD93" s="35"/>
      <c r="CE93" s="35"/>
      <c r="CF93" s="32" t="s">
        <v>192</v>
      </c>
      <c r="CG93" s="32"/>
      <c r="CH93" s="32"/>
      <c r="CI93" s="32"/>
      <c r="CJ93" s="32"/>
      <c r="CK93" s="32"/>
      <c r="CL93" s="32"/>
      <c r="CM93" s="32"/>
      <c r="CN93" s="32"/>
      <c r="CO93" s="32"/>
      <c r="CP93" s="32"/>
      <c r="CQ93" s="32"/>
      <c r="CR93" s="32"/>
      <c r="CS93" s="32" t="s">
        <v>199</v>
      </c>
      <c r="CT93" s="32"/>
      <c r="CU93" s="32"/>
      <c r="CV93" s="32"/>
      <c r="CW93" s="32"/>
      <c r="CX93" s="32"/>
      <c r="CY93" s="32"/>
      <c r="CZ93" s="32"/>
      <c r="DA93" s="32"/>
      <c r="DB93" s="32"/>
      <c r="DC93" s="32"/>
      <c r="DD93" s="32"/>
      <c r="DE93" s="32"/>
      <c r="DF93" s="33">
        <v>34000</v>
      </c>
      <c r="DG93" s="33"/>
      <c r="DH93" s="33"/>
      <c r="DI93" s="33"/>
      <c r="DJ93" s="33"/>
      <c r="DK93" s="33"/>
      <c r="DL93" s="33"/>
      <c r="DM93" s="33"/>
      <c r="DN93" s="33"/>
      <c r="DO93" s="33"/>
      <c r="DP93" s="33"/>
      <c r="DQ93" s="33"/>
      <c r="DR93" s="33"/>
      <c r="DS93" s="33">
        <v>34000</v>
      </c>
      <c r="DT93" s="33"/>
      <c r="DU93" s="33"/>
      <c r="DV93" s="33"/>
      <c r="DW93" s="33"/>
      <c r="DX93" s="33"/>
      <c r="DY93" s="33"/>
      <c r="DZ93" s="33"/>
      <c r="EA93" s="33"/>
      <c r="EB93" s="33"/>
      <c r="EC93" s="33"/>
      <c r="ED93" s="33"/>
      <c r="EE93" s="33"/>
      <c r="EF93" s="33">
        <v>34000</v>
      </c>
      <c r="EG93" s="33"/>
      <c r="EH93" s="33"/>
      <c r="EI93" s="33"/>
      <c r="EJ93" s="33"/>
      <c r="EK93" s="33"/>
      <c r="EL93" s="33"/>
      <c r="EM93" s="33"/>
      <c r="EN93" s="33"/>
      <c r="EO93" s="33"/>
      <c r="EP93" s="33"/>
      <c r="EQ93" s="33"/>
      <c r="ER93" s="33"/>
      <c r="ES93" s="34" t="s">
        <v>49</v>
      </c>
      <c r="ET93" s="34"/>
      <c r="EU93" s="34"/>
      <c r="EV93" s="34"/>
      <c r="EW93" s="34"/>
      <c r="EX93" s="34"/>
      <c r="EY93" s="34"/>
      <c r="EZ93" s="34"/>
      <c r="FA93" s="34"/>
      <c r="FB93" s="34"/>
      <c r="FC93" s="34"/>
      <c r="FD93" s="34"/>
      <c r="FE93" s="34"/>
    </row>
    <row r="94" spans="1:1024" ht="11.25" customHeight="1" x14ac:dyDescent="0.2">
      <c r="A94" s="31" t="s">
        <v>201</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7" t="s">
        <v>330</v>
      </c>
      <c r="BY94" s="37"/>
      <c r="BZ94" s="37"/>
      <c r="CA94" s="37"/>
      <c r="CB94" s="37"/>
      <c r="CC94" s="37"/>
      <c r="CD94" s="37"/>
      <c r="CE94" s="37"/>
      <c r="CF94" s="32" t="s">
        <v>192</v>
      </c>
      <c r="CG94" s="32"/>
      <c r="CH94" s="32"/>
      <c r="CI94" s="32"/>
      <c r="CJ94" s="32"/>
      <c r="CK94" s="32"/>
      <c r="CL94" s="32"/>
      <c r="CM94" s="32"/>
      <c r="CN94" s="32"/>
      <c r="CO94" s="32"/>
      <c r="CP94" s="32"/>
      <c r="CQ94" s="32"/>
      <c r="CR94" s="32"/>
      <c r="CS94" s="32" t="s">
        <v>202</v>
      </c>
      <c r="CT94" s="32"/>
      <c r="CU94" s="32"/>
      <c r="CV94" s="32"/>
      <c r="CW94" s="32"/>
      <c r="CX94" s="32"/>
      <c r="CY94" s="32"/>
      <c r="CZ94" s="32"/>
      <c r="DA94" s="32"/>
      <c r="DB94" s="32"/>
      <c r="DC94" s="32"/>
      <c r="DD94" s="32"/>
      <c r="DE94" s="32"/>
      <c r="DF94" s="33">
        <f>397600+15000-10000</f>
        <v>402600</v>
      </c>
      <c r="DG94" s="33"/>
      <c r="DH94" s="33"/>
      <c r="DI94" s="33"/>
      <c r="DJ94" s="33"/>
      <c r="DK94" s="33"/>
      <c r="DL94" s="33"/>
      <c r="DM94" s="33"/>
      <c r="DN94" s="33"/>
      <c r="DO94" s="33"/>
      <c r="DP94" s="33"/>
      <c r="DQ94" s="33"/>
      <c r="DR94" s="33"/>
      <c r="DS94" s="33">
        <f t="shared" ref="DS94" si="4">397600+15000</f>
        <v>412600</v>
      </c>
      <c r="DT94" s="33"/>
      <c r="DU94" s="33"/>
      <c r="DV94" s="33"/>
      <c r="DW94" s="33"/>
      <c r="DX94" s="33"/>
      <c r="DY94" s="33"/>
      <c r="DZ94" s="33"/>
      <c r="EA94" s="33"/>
      <c r="EB94" s="33"/>
      <c r="EC94" s="33"/>
      <c r="ED94" s="33"/>
      <c r="EE94" s="33"/>
      <c r="EF94" s="33">
        <f t="shared" ref="EF94" si="5">397600+15000</f>
        <v>412600</v>
      </c>
      <c r="EG94" s="33"/>
      <c r="EH94" s="33"/>
      <c r="EI94" s="33"/>
      <c r="EJ94" s="33"/>
      <c r="EK94" s="33"/>
      <c r="EL94" s="33"/>
      <c r="EM94" s="33"/>
      <c r="EN94" s="33"/>
      <c r="EO94" s="33"/>
      <c r="EP94" s="33"/>
      <c r="EQ94" s="33"/>
      <c r="ER94" s="33"/>
      <c r="ES94" s="34" t="s">
        <v>49</v>
      </c>
      <c r="ET94" s="34"/>
      <c r="EU94" s="34"/>
      <c r="EV94" s="34"/>
      <c r="EW94" s="34"/>
      <c r="EX94" s="34"/>
      <c r="EY94" s="34"/>
      <c r="EZ94" s="34"/>
      <c r="FA94" s="34"/>
      <c r="FB94" s="34"/>
      <c r="FC94" s="34"/>
      <c r="FD94" s="34"/>
      <c r="FE94" s="34"/>
    </row>
    <row r="95" spans="1:1024" ht="11.25" customHeight="1" x14ac:dyDescent="0.2">
      <c r="A95" s="31" t="s">
        <v>203</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5" t="s">
        <v>331</v>
      </c>
      <c r="BY95" s="35"/>
      <c r="BZ95" s="35"/>
      <c r="CA95" s="35"/>
      <c r="CB95" s="35"/>
      <c r="CC95" s="35"/>
      <c r="CD95" s="35"/>
      <c r="CE95" s="35"/>
      <c r="CF95" s="32" t="s">
        <v>192</v>
      </c>
      <c r="CG95" s="32"/>
      <c r="CH95" s="32"/>
      <c r="CI95" s="32"/>
      <c r="CJ95" s="32"/>
      <c r="CK95" s="32"/>
      <c r="CL95" s="32"/>
      <c r="CM95" s="32"/>
      <c r="CN95" s="32"/>
      <c r="CO95" s="32"/>
      <c r="CP95" s="32"/>
      <c r="CQ95" s="32"/>
      <c r="CR95" s="32"/>
      <c r="CS95" s="32" t="s">
        <v>204</v>
      </c>
      <c r="CT95" s="32"/>
      <c r="CU95" s="32"/>
      <c r="CV95" s="32"/>
      <c r="CW95" s="32"/>
      <c r="CX95" s="32"/>
      <c r="CY95" s="32"/>
      <c r="CZ95" s="32"/>
      <c r="DA95" s="32"/>
      <c r="DB95" s="32"/>
      <c r="DC95" s="32"/>
      <c r="DD95" s="32"/>
      <c r="DE95" s="32"/>
      <c r="DF95" s="33">
        <f>1985000+169900+187460+52700</f>
        <v>2395060</v>
      </c>
      <c r="DG95" s="33"/>
      <c r="DH95" s="33"/>
      <c r="DI95" s="33"/>
      <c r="DJ95" s="33"/>
      <c r="DK95" s="33"/>
      <c r="DL95" s="33"/>
      <c r="DM95" s="33"/>
      <c r="DN95" s="33"/>
      <c r="DO95" s="33"/>
      <c r="DP95" s="33"/>
      <c r="DQ95" s="33"/>
      <c r="DR95" s="33"/>
      <c r="DS95" s="33">
        <f>1308700+169900</f>
        <v>1478600</v>
      </c>
      <c r="DT95" s="33"/>
      <c r="DU95" s="33"/>
      <c r="DV95" s="33"/>
      <c r="DW95" s="33"/>
      <c r="DX95" s="33"/>
      <c r="DY95" s="33"/>
      <c r="DZ95" s="33"/>
      <c r="EA95" s="33"/>
      <c r="EB95" s="33"/>
      <c r="EC95" s="33"/>
      <c r="ED95" s="33"/>
      <c r="EE95" s="33"/>
      <c r="EF95" s="33">
        <f>1829700+169900</f>
        <v>1999600</v>
      </c>
      <c r="EG95" s="33"/>
      <c r="EH95" s="33"/>
      <c r="EI95" s="33"/>
      <c r="EJ95" s="33"/>
      <c r="EK95" s="33"/>
      <c r="EL95" s="33"/>
      <c r="EM95" s="33"/>
      <c r="EN95" s="33"/>
      <c r="EO95" s="33"/>
      <c r="EP95" s="33"/>
      <c r="EQ95" s="33"/>
      <c r="ER95" s="33"/>
      <c r="ES95" s="34" t="s">
        <v>49</v>
      </c>
      <c r="ET95" s="34"/>
      <c r="EU95" s="34"/>
      <c r="EV95" s="34"/>
      <c r="EW95" s="34"/>
      <c r="EX95" s="34"/>
      <c r="EY95" s="34"/>
      <c r="EZ95" s="34"/>
      <c r="FA95" s="34"/>
      <c r="FB95" s="34"/>
      <c r="FC95" s="34"/>
      <c r="FD95" s="34"/>
      <c r="FE95" s="34"/>
    </row>
    <row r="96" spans="1:1024" ht="11.25" customHeight="1" x14ac:dyDescent="0.2">
      <c r="A96" s="31" t="s">
        <v>349</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7" t="s">
        <v>332</v>
      </c>
      <c r="BY96" s="37"/>
      <c r="BZ96" s="37"/>
      <c r="CA96" s="37"/>
      <c r="CB96" s="37"/>
      <c r="CC96" s="37"/>
      <c r="CD96" s="37"/>
      <c r="CE96" s="37"/>
      <c r="CF96" s="32" t="s">
        <v>192</v>
      </c>
      <c r="CG96" s="32"/>
      <c r="CH96" s="32"/>
      <c r="CI96" s="32"/>
      <c r="CJ96" s="32"/>
      <c r="CK96" s="32"/>
      <c r="CL96" s="32"/>
      <c r="CM96" s="32"/>
      <c r="CN96" s="32"/>
      <c r="CO96" s="32"/>
      <c r="CP96" s="32"/>
      <c r="CQ96" s="32"/>
      <c r="CR96" s="32"/>
      <c r="CS96" s="32" t="s">
        <v>350</v>
      </c>
      <c r="CT96" s="32"/>
      <c r="CU96" s="32"/>
      <c r="CV96" s="32"/>
      <c r="CW96" s="32"/>
      <c r="CX96" s="32"/>
      <c r="CY96" s="32"/>
      <c r="CZ96" s="32"/>
      <c r="DA96" s="32"/>
      <c r="DB96" s="32"/>
      <c r="DC96" s="32"/>
      <c r="DD96" s="32"/>
      <c r="DE96" s="32"/>
      <c r="DF96" s="33">
        <v>10000</v>
      </c>
      <c r="DG96" s="33"/>
      <c r="DH96" s="33"/>
      <c r="DI96" s="33"/>
      <c r="DJ96" s="33"/>
      <c r="DK96" s="33"/>
      <c r="DL96" s="33"/>
      <c r="DM96" s="33"/>
      <c r="DN96" s="33"/>
      <c r="DO96" s="33"/>
      <c r="DP96" s="33"/>
      <c r="DQ96" s="33"/>
      <c r="DR96" s="33"/>
      <c r="DS96" s="33">
        <v>10000</v>
      </c>
      <c r="DT96" s="33"/>
      <c r="DU96" s="33"/>
      <c r="DV96" s="33"/>
      <c r="DW96" s="33"/>
      <c r="DX96" s="33"/>
      <c r="DY96" s="33"/>
      <c r="DZ96" s="33"/>
      <c r="EA96" s="33"/>
      <c r="EB96" s="33"/>
      <c r="EC96" s="33"/>
      <c r="ED96" s="33"/>
      <c r="EE96" s="33"/>
      <c r="EF96" s="33">
        <v>10000</v>
      </c>
      <c r="EG96" s="33"/>
      <c r="EH96" s="33"/>
      <c r="EI96" s="33"/>
      <c r="EJ96" s="33"/>
      <c r="EK96" s="33"/>
      <c r="EL96" s="33"/>
      <c r="EM96" s="33"/>
      <c r="EN96" s="33"/>
      <c r="EO96" s="33"/>
      <c r="EP96" s="33"/>
      <c r="EQ96" s="33"/>
      <c r="ER96" s="33"/>
      <c r="ES96" s="34" t="s">
        <v>49</v>
      </c>
      <c r="ET96" s="34"/>
      <c r="EU96" s="34"/>
      <c r="EV96" s="34"/>
      <c r="EW96" s="34"/>
      <c r="EX96" s="34"/>
      <c r="EY96" s="34"/>
      <c r="EZ96" s="34"/>
      <c r="FA96" s="34"/>
      <c r="FB96" s="34"/>
      <c r="FC96" s="34"/>
      <c r="FD96" s="34"/>
      <c r="FE96" s="34"/>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c r="IW96" s="29"/>
      <c r="IX96" s="29"/>
      <c r="IY96" s="29"/>
      <c r="IZ96" s="29"/>
      <c r="JA96" s="29"/>
      <c r="JB96" s="29"/>
      <c r="JC96" s="29"/>
      <c r="JD96" s="29"/>
      <c r="JE96" s="29"/>
      <c r="JF96" s="29"/>
      <c r="JG96" s="29"/>
      <c r="JH96" s="29"/>
      <c r="JI96" s="29"/>
      <c r="JJ96" s="29"/>
      <c r="JK96" s="29"/>
      <c r="JL96" s="29"/>
      <c r="JM96" s="29"/>
      <c r="JN96" s="29"/>
      <c r="JO96" s="29"/>
      <c r="JP96" s="29"/>
      <c r="JQ96" s="29"/>
      <c r="JR96" s="29"/>
      <c r="JS96" s="29"/>
      <c r="JT96" s="29"/>
      <c r="JU96" s="29"/>
      <c r="JV96" s="29"/>
      <c r="JW96" s="29"/>
      <c r="JX96" s="29"/>
      <c r="JY96" s="29"/>
      <c r="JZ96" s="29"/>
      <c r="KA96" s="29"/>
      <c r="KB96" s="29"/>
      <c r="KC96" s="29"/>
      <c r="KD96" s="29"/>
      <c r="KE96" s="29"/>
      <c r="KF96" s="29"/>
      <c r="KG96" s="29"/>
      <c r="KH96" s="29"/>
      <c r="KI96" s="29"/>
      <c r="KJ96" s="29"/>
      <c r="KK96" s="29"/>
      <c r="KL96" s="29"/>
      <c r="KM96" s="29"/>
      <c r="KN96" s="29"/>
      <c r="KO96" s="29"/>
      <c r="KP96" s="29"/>
      <c r="KQ96" s="29"/>
      <c r="KR96" s="29"/>
      <c r="KS96" s="29"/>
      <c r="KT96" s="29"/>
      <c r="KU96" s="29"/>
      <c r="KV96" s="29"/>
      <c r="KW96" s="29"/>
      <c r="KX96" s="29"/>
      <c r="KY96" s="29"/>
      <c r="KZ96" s="29"/>
      <c r="LA96" s="29"/>
      <c r="LB96" s="29"/>
      <c r="LC96" s="29"/>
      <c r="LD96" s="29"/>
      <c r="LE96" s="29"/>
      <c r="LF96" s="29"/>
      <c r="LG96" s="29"/>
      <c r="LH96" s="29"/>
      <c r="LI96" s="29"/>
      <c r="LJ96" s="29"/>
      <c r="LK96" s="29"/>
      <c r="LL96" s="29"/>
      <c r="LM96" s="29"/>
      <c r="LN96" s="29"/>
      <c r="LO96" s="29"/>
      <c r="LP96" s="29"/>
      <c r="LQ96" s="29"/>
      <c r="LR96" s="29"/>
      <c r="LS96" s="29"/>
      <c r="LT96" s="29"/>
      <c r="LU96" s="29"/>
      <c r="LV96" s="29"/>
      <c r="LW96" s="29"/>
      <c r="LX96" s="29"/>
      <c r="LY96" s="29"/>
      <c r="LZ96" s="29"/>
      <c r="MA96" s="29"/>
      <c r="MB96" s="29"/>
      <c r="MC96" s="29"/>
      <c r="MD96" s="29"/>
      <c r="ME96" s="29"/>
      <c r="MF96" s="29"/>
      <c r="MG96" s="29"/>
      <c r="MH96" s="29"/>
      <c r="MI96" s="29"/>
      <c r="MJ96" s="29"/>
      <c r="MK96" s="29"/>
      <c r="ML96" s="29"/>
      <c r="MM96" s="29"/>
      <c r="MN96" s="29"/>
      <c r="MO96" s="29"/>
      <c r="MP96" s="29"/>
      <c r="MQ96" s="29"/>
      <c r="MR96" s="29"/>
      <c r="MS96" s="29"/>
      <c r="MT96" s="29"/>
      <c r="MU96" s="29"/>
      <c r="MV96" s="29"/>
      <c r="MW96" s="29"/>
      <c r="MX96" s="29"/>
      <c r="MY96" s="29"/>
      <c r="MZ96" s="29"/>
      <c r="NA96" s="29"/>
      <c r="NB96" s="29"/>
      <c r="NC96" s="29"/>
      <c r="ND96" s="29"/>
      <c r="NE96" s="29"/>
      <c r="NF96" s="29"/>
      <c r="NG96" s="29"/>
      <c r="NH96" s="29"/>
      <c r="NI96" s="29"/>
      <c r="NJ96" s="29"/>
      <c r="NK96" s="29"/>
      <c r="NL96" s="29"/>
      <c r="NM96" s="29"/>
      <c r="NN96" s="29"/>
      <c r="NO96" s="29"/>
      <c r="NP96" s="29"/>
      <c r="NQ96" s="29"/>
      <c r="NR96" s="29"/>
      <c r="NS96" s="29"/>
      <c r="NT96" s="29"/>
      <c r="NU96" s="29"/>
      <c r="NV96" s="29"/>
      <c r="NW96" s="29"/>
      <c r="NX96" s="29"/>
      <c r="NY96" s="29"/>
      <c r="NZ96" s="29"/>
      <c r="OA96" s="29"/>
      <c r="OB96" s="29"/>
      <c r="OC96" s="29"/>
      <c r="OD96" s="29"/>
      <c r="OE96" s="29"/>
      <c r="OF96" s="29"/>
      <c r="OG96" s="29"/>
      <c r="OH96" s="29"/>
      <c r="OI96" s="29"/>
      <c r="OJ96" s="29"/>
      <c r="OK96" s="29"/>
      <c r="OL96" s="29"/>
      <c r="OM96" s="29"/>
      <c r="ON96" s="29"/>
      <c r="OO96" s="29"/>
      <c r="OP96" s="29"/>
      <c r="OQ96" s="29"/>
      <c r="OR96" s="29"/>
      <c r="OS96" s="29"/>
      <c r="OT96" s="29"/>
      <c r="OU96" s="29"/>
      <c r="OV96" s="29"/>
      <c r="OW96" s="29"/>
      <c r="OX96" s="29"/>
      <c r="OY96" s="29"/>
      <c r="OZ96" s="29"/>
      <c r="PA96" s="29"/>
      <c r="PB96" s="29"/>
      <c r="PC96" s="29"/>
      <c r="PD96" s="29"/>
      <c r="PE96" s="29"/>
      <c r="PF96" s="29"/>
      <c r="PG96" s="29"/>
      <c r="PH96" s="29"/>
      <c r="PI96" s="29"/>
      <c r="PJ96" s="29"/>
      <c r="PK96" s="29"/>
      <c r="PL96" s="29"/>
      <c r="PM96" s="29"/>
      <c r="PN96" s="29"/>
      <c r="PO96" s="29"/>
      <c r="PP96" s="29"/>
      <c r="PQ96" s="29"/>
      <c r="PR96" s="29"/>
      <c r="PS96" s="29"/>
      <c r="PT96" s="29"/>
      <c r="PU96" s="29"/>
      <c r="PV96" s="29"/>
      <c r="PW96" s="29"/>
      <c r="PX96" s="29"/>
      <c r="PY96" s="29"/>
      <c r="PZ96" s="29"/>
      <c r="QA96" s="29"/>
      <c r="QB96" s="29"/>
      <c r="QC96" s="29"/>
      <c r="QD96" s="29"/>
      <c r="QE96" s="29"/>
      <c r="QF96" s="29"/>
      <c r="QG96" s="29"/>
      <c r="QH96" s="29"/>
      <c r="QI96" s="29"/>
      <c r="QJ96" s="29"/>
      <c r="QK96" s="29"/>
      <c r="QL96" s="29"/>
      <c r="QM96" s="29"/>
      <c r="QN96" s="29"/>
      <c r="QO96" s="29"/>
      <c r="QP96" s="29"/>
      <c r="QQ96" s="29"/>
      <c r="QR96" s="29"/>
      <c r="QS96" s="29"/>
      <c r="QT96" s="29"/>
      <c r="QU96" s="29"/>
      <c r="QV96" s="29"/>
      <c r="QW96" s="29"/>
      <c r="QX96" s="29"/>
      <c r="QY96" s="29"/>
      <c r="QZ96" s="29"/>
      <c r="RA96" s="29"/>
      <c r="RB96" s="29"/>
      <c r="RC96" s="29"/>
      <c r="RD96" s="29"/>
      <c r="RE96" s="29"/>
      <c r="RF96" s="29"/>
      <c r="RG96" s="29"/>
      <c r="RH96" s="29"/>
      <c r="RI96" s="29"/>
      <c r="RJ96" s="29"/>
      <c r="RK96" s="29"/>
      <c r="RL96" s="29"/>
      <c r="RM96" s="29"/>
      <c r="RN96" s="29"/>
      <c r="RO96" s="29"/>
      <c r="RP96" s="29"/>
      <c r="RQ96" s="29"/>
      <c r="RR96" s="29"/>
      <c r="RS96" s="29"/>
      <c r="RT96" s="29"/>
      <c r="RU96" s="29"/>
      <c r="RV96" s="29"/>
      <c r="RW96" s="29"/>
      <c r="RX96" s="29"/>
      <c r="RY96" s="29"/>
      <c r="RZ96" s="29"/>
      <c r="SA96" s="29"/>
      <c r="SB96" s="29"/>
      <c r="SC96" s="29"/>
      <c r="SD96" s="29"/>
      <c r="SE96" s="29"/>
      <c r="SF96" s="29"/>
      <c r="SG96" s="29"/>
      <c r="SH96" s="29"/>
      <c r="SI96" s="29"/>
      <c r="SJ96" s="29"/>
      <c r="SK96" s="29"/>
      <c r="SL96" s="29"/>
      <c r="SM96" s="29"/>
      <c r="SN96" s="29"/>
      <c r="SO96" s="29"/>
      <c r="SP96" s="29"/>
      <c r="SQ96" s="29"/>
      <c r="SR96" s="29"/>
      <c r="SS96" s="29"/>
      <c r="ST96" s="29"/>
      <c r="SU96" s="29"/>
      <c r="SV96" s="29"/>
      <c r="SW96" s="29"/>
      <c r="SX96" s="29"/>
      <c r="SY96" s="29"/>
      <c r="SZ96" s="29"/>
      <c r="TA96" s="29"/>
      <c r="TB96" s="29"/>
      <c r="TC96" s="29"/>
      <c r="TD96" s="29"/>
      <c r="TE96" s="29"/>
      <c r="TF96" s="29"/>
      <c r="TG96" s="29"/>
      <c r="TH96" s="29"/>
      <c r="TI96" s="29"/>
      <c r="TJ96" s="29"/>
      <c r="TK96" s="29"/>
      <c r="TL96" s="29"/>
      <c r="TM96" s="29"/>
      <c r="TN96" s="29"/>
      <c r="TO96" s="29"/>
      <c r="TP96" s="29"/>
      <c r="TQ96" s="29"/>
      <c r="TR96" s="29"/>
      <c r="TS96" s="29"/>
      <c r="TT96" s="29"/>
      <c r="TU96" s="29"/>
      <c r="TV96" s="29"/>
      <c r="TW96" s="29"/>
      <c r="TX96" s="29"/>
      <c r="TY96" s="29"/>
      <c r="TZ96" s="29"/>
      <c r="UA96" s="29"/>
      <c r="UB96" s="29"/>
      <c r="UC96" s="29"/>
      <c r="UD96" s="29"/>
      <c r="UE96" s="29"/>
      <c r="UF96" s="29"/>
      <c r="UG96" s="29"/>
      <c r="UH96" s="29"/>
      <c r="UI96" s="29"/>
      <c r="UJ96" s="29"/>
      <c r="UK96" s="29"/>
      <c r="UL96" s="29"/>
      <c r="UM96" s="29"/>
      <c r="UN96" s="29"/>
      <c r="UO96" s="29"/>
      <c r="UP96" s="29"/>
      <c r="UQ96" s="29"/>
      <c r="UR96" s="29"/>
      <c r="US96" s="29"/>
      <c r="UT96" s="29"/>
      <c r="UU96" s="29"/>
      <c r="UV96" s="29"/>
      <c r="UW96" s="29"/>
      <c r="UX96" s="29"/>
      <c r="UY96" s="29"/>
      <c r="UZ96" s="29"/>
      <c r="VA96" s="29"/>
      <c r="VB96" s="29"/>
      <c r="VC96" s="29"/>
      <c r="VD96" s="29"/>
      <c r="VE96" s="29"/>
      <c r="VF96" s="29"/>
      <c r="VG96" s="29"/>
      <c r="VH96" s="29"/>
      <c r="VI96" s="29"/>
      <c r="VJ96" s="29"/>
      <c r="VK96" s="29"/>
      <c r="VL96" s="29"/>
      <c r="VM96" s="29"/>
      <c r="VN96" s="29"/>
      <c r="VO96" s="29"/>
      <c r="VP96" s="29"/>
      <c r="VQ96" s="29"/>
      <c r="VR96" s="29"/>
      <c r="VS96" s="29"/>
      <c r="VT96" s="29"/>
      <c r="VU96" s="29"/>
      <c r="VV96" s="29"/>
      <c r="VW96" s="29"/>
      <c r="VX96" s="29"/>
      <c r="VY96" s="29"/>
      <c r="VZ96" s="29"/>
      <c r="WA96" s="29"/>
      <c r="WB96" s="29"/>
      <c r="WC96" s="29"/>
      <c r="WD96" s="29"/>
      <c r="WE96" s="29"/>
      <c r="WF96" s="29"/>
      <c r="WG96" s="29"/>
      <c r="WH96" s="29"/>
      <c r="WI96" s="29"/>
      <c r="WJ96" s="29"/>
      <c r="WK96" s="29"/>
      <c r="WL96" s="29"/>
      <c r="WM96" s="29"/>
      <c r="WN96" s="29"/>
      <c r="WO96" s="29"/>
      <c r="WP96" s="29"/>
      <c r="WQ96" s="29"/>
      <c r="WR96" s="29"/>
      <c r="WS96" s="29"/>
      <c r="WT96" s="29"/>
      <c r="WU96" s="29"/>
      <c r="WV96" s="29"/>
      <c r="WW96" s="29"/>
      <c r="WX96" s="29"/>
      <c r="WY96" s="29"/>
      <c r="WZ96" s="29"/>
      <c r="XA96" s="29"/>
      <c r="XB96" s="29"/>
      <c r="XC96" s="29"/>
      <c r="XD96" s="29"/>
      <c r="XE96" s="29"/>
      <c r="XF96" s="29"/>
      <c r="XG96" s="29"/>
      <c r="XH96" s="29"/>
      <c r="XI96" s="29"/>
      <c r="XJ96" s="29"/>
      <c r="XK96" s="29"/>
      <c r="XL96" s="29"/>
      <c r="XM96" s="29"/>
      <c r="XN96" s="29"/>
      <c r="XO96" s="29"/>
      <c r="XP96" s="29"/>
      <c r="XQ96" s="29"/>
      <c r="XR96" s="29"/>
      <c r="XS96" s="29"/>
      <c r="XT96" s="29"/>
      <c r="XU96" s="29"/>
      <c r="XV96" s="29"/>
      <c r="XW96" s="29"/>
      <c r="XX96" s="29"/>
      <c r="XY96" s="29"/>
      <c r="XZ96" s="29"/>
      <c r="YA96" s="29"/>
      <c r="YB96" s="29"/>
      <c r="YC96" s="29"/>
      <c r="YD96" s="29"/>
      <c r="YE96" s="29"/>
      <c r="YF96" s="29"/>
      <c r="YG96" s="29"/>
      <c r="YH96" s="29"/>
      <c r="YI96" s="29"/>
      <c r="YJ96" s="29"/>
      <c r="YK96" s="29"/>
      <c r="YL96" s="29"/>
      <c r="YM96" s="29"/>
      <c r="YN96" s="29"/>
      <c r="YO96" s="29"/>
      <c r="YP96" s="29"/>
      <c r="YQ96" s="29"/>
      <c r="YR96" s="29"/>
      <c r="YS96" s="29"/>
      <c r="YT96" s="29"/>
      <c r="YU96" s="29"/>
      <c r="YV96" s="29"/>
      <c r="YW96" s="29"/>
      <c r="YX96" s="29"/>
      <c r="YY96" s="29"/>
      <c r="YZ96" s="29"/>
      <c r="ZA96" s="29"/>
      <c r="ZB96" s="29"/>
      <c r="ZC96" s="29"/>
      <c r="ZD96" s="29"/>
      <c r="ZE96" s="29"/>
      <c r="ZF96" s="29"/>
      <c r="ZG96" s="29"/>
      <c r="ZH96" s="29"/>
      <c r="ZI96" s="29"/>
      <c r="ZJ96" s="29"/>
      <c r="ZK96" s="29"/>
      <c r="ZL96" s="29"/>
      <c r="ZM96" s="29"/>
      <c r="ZN96" s="29"/>
      <c r="ZO96" s="29"/>
      <c r="ZP96" s="29"/>
      <c r="ZQ96" s="29"/>
      <c r="ZR96" s="29"/>
      <c r="ZS96" s="29"/>
      <c r="ZT96" s="29"/>
      <c r="ZU96" s="29"/>
      <c r="ZV96" s="29"/>
      <c r="ZW96" s="29"/>
      <c r="ZX96" s="29"/>
      <c r="ZY96" s="29"/>
      <c r="ZZ96" s="29"/>
      <c r="AAA96" s="29"/>
      <c r="AAB96" s="29"/>
      <c r="AAC96" s="29"/>
      <c r="AAD96" s="29"/>
      <c r="AAE96" s="29"/>
      <c r="AAF96" s="29"/>
      <c r="AAG96" s="29"/>
      <c r="AAH96" s="29"/>
      <c r="AAI96" s="29"/>
      <c r="AAJ96" s="29"/>
      <c r="AAK96" s="29"/>
      <c r="AAL96" s="29"/>
      <c r="AAM96" s="29"/>
      <c r="AAN96" s="29"/>
      <c r="AAO96" s="29"/>
      <c r="AAP96" s="29"/>
      <c r="AAQ96" s="29"/>
      <c r="AAR96" s="29"/>
      <c r="AAS96" s="29"/>
      <c r="AAT96" s="29"/>
      <c r="AAU96" s="29"/>
      <c r="AAV96" s="29"/>
      <c r="AAW96" s="29"/>
      <c r="AAX96" s="29"/>
      <c r="AAY96" s="29"/>
      <c r="AAZ96" s="29"/>
      <c r="ABA96" s="29"/>
      <c r="ABB96" s="29"/>
      <c r="ABC96" s="29"/>
      <c r="ABD96" s="29"/>
      <c r="ABE96" s="29"/>
      <c r="ABF96" s="29"/>
      <c r="ABG96" s="29"/>
      <c r="ABH96" s="29"/>
      <c r="ABI96" s="29"/>
      <c r="ABJ96" s="29"/>
      <c r="ABK96" s="29"/>
      <c r="ABL96" s="29"/>
      <c r="ABM96" s="29"/>
      <c r="ABN96" s="29"/>
      <c r="ABO96" s="29"/>
      <c r="ABP96" s="29"/>
      <c r="ABQ96" s="29"/>
      <c r="ABR96" s="29"/>
      <c r="ABS96" s="29"/>
      <c r="ABT96" s="29"/>
      <c r="ABU96" s="29"/>
      <c r="ABV96" s="29"/>
      <c r="ABW96" s="29"/>
      <c r="ABX96" s="29"/>
      <c r="ABY96" s="29"/>
      <c r="ABZ96" s="29"/>
      <c r="ACA96" s="29"/>
      <c r="ACB96" s="29"/>
      <c r="ACC96" s="29"/>
      <c r="ACD96" s="29"/>
      <c r="ACE96" s="29"/>
      <c r="ACF96" s="29"/>
      <c r="ACG96" s="29"/>
      <c r="ACH96" s="29"/>
      <c r="ACI96" s="29"/>
      <c r="ACJ96" s="29"/>
      <c r="ACK96" s="29"/>
      <c r="ACL96" s="29"/>
      <c r="ACM96" s="29"/>
      <c r="ACN96" s="29"/>
      <c r="ACO96" s="29"/>
      <c r="ACP96" s="29"/>
      <c r="ACQ96" s="29"/>
      <c r="ACR96" s="29"/>
      <c r="ACS96" s="29"/>
      <c r="ACT96" s="29"/>
      <c r="ACU96" s="29"/>
      <c r="ACV96" s="29"/>
      <c r="ACW96" s="29"/>
      <c r="ACX96" s="29"/>
      <c r="ACY96" s="29"/>
      <c r="ACZ96" s="29"/>
      <c r="ADA96" s="29"/>
      <c r="ADB96" s="29"/>
      <c r="ADC96" s="29"/>
      <c r="ADD96" s="29"/>
      <c r="ADE96" s="29"/>
      <c r="ADF96" s="29"/>
      <c r="ADG96" s="29"/>
      <c r="ADH96" s="29"/>
      <c r="ADI96" s="29"/>
      <c r="ADJ96" s="29"/>
      <c r="ADK96" s="29"/>
      <c r="ADL96" s="29"/>
      <c r="ADM96" s="29"/>
      <c r="ADN96" s="29"/>
      <c r="ADO96" s="29"/>
      <c r="ADP96" s="29"/>
      <c r="ADQ96" s="29"/>
      <c r="ADR96" s="29"/>
      <c r="ADS96" s="29"/>
      <c r="ADT96" s="29"/>
      <c r="ADU96" s="29"/>
      <c r="ADV96" s="29"/>
      <c r="ADW96" s="29"/>
      <c r="ADX96" s="29"/>
      <c r="ADY96" s="29"/>
      <c r="ADZ96" s="29"/>
      <c r="AEA96" s="29"/>
      <c r="AEB96" s="29"/>
      <c r="AEC96" s="29"/>
      <c r="AED96" s="29"/>
      <c r="AEE96" s="29"/>
      <c r="AEF96" s="29"/>
      <c r="AEG96" s="29"/>
      <c r="AEH96" s="29"/>
      <c r="AEI96" s="29"/>
      <c r="AEJ96" s="29"/>
      <c r="AEK96" s="29"/>
      <c r="AEL96" s="29"/>
      <c r="AEM96" s="29"/>
      <c r="AEN96" s="29"/>
      <c r="AEO96" s="29"/>
      <c r="AEP96" s="29"/>
      <c r="AEQ96" s="29"/>
      <c r="AER96" s="29"/>
      <c r="AES96" s="29"/>
      <c r="AET96" s="29"/>
      <c r="AEU96" s="29"/>
      <c r="AEV96" s="29"/>
      <c r="AEW96" s="29"/>
      <c r="AEX96" s="29"/>
      <c r="AEY96" s="29"/>
      <c r="AEZ96" s="29"/>
      <c r="AFA96" s="29"/>
      <c r="AFB96" s="29"/>
      <c r="AFC96" s="29"/>
      <c r="AFD96" s="29"/>
      <c r="AFE96" s="29"/>
      <c r="AFF96" s="29"/>
      <c r="AFG96" s="29"/>
      <c r="AFH96" s="29"/>
      <c r="AFI96" s="29"/>
      <c r="AFJ96" s="29"/>
      <c r="AFK96" s="29"/>
      <c r="AFL96" s="29"/>
      <c r="AFM96" s="29"/>
      <c r="AFN96" s="29"/>
      <c r="AFO96" s="29"/>
      <c r="AFP96" s="29"/>
      <c r="AFQ96" s="29"/>
      <c r="AFR96" s="29"/>
      <c r="AFS96" s="29"/>
      <c r="AFT96" s="29"/>
      <c r="AFU96" s="29"/>
      <c r="AFV96" s="29"/>
      <c r="AFW96" s="29"/>
      <c r="AFX96" s="29"/>
      <c r="AFY96" s="29"/>
      <c r="AFZ96" s="29"/>
      <c r="AGA96" s="29"/>
      <c r="AGB96" s="29"/>
      <c r="AGC96" s="29"/>
      <c r="AGD96" s="29"/>
      <c r="AGE96" s="29"/>
      <c r="AGF96" s="29"/>
      <c r="AGG96" s="29"/>
      <c r="AGH96" s="29"/>
      <c r="AGI96" s="29"/>
      <c r="AGJ96" s="29"/>
      <c r="AGK96" s="29"/>
      <c r="AGL96" s="29"/>
      <c r="AGM96" s="29"/>
      <c r="AGN96" s="29"/>
      <c r="AGO96" s="29"/>
      <c r="AGP96" s="29"/>
      <c r="AGQ96" s="29"/>
      <c r="AGR96" s="29"/>
      <c r="AGS96" s="29"/>
      <c r="AGT96" s="29"/>
      <c r="AGU96" s="29"/>
      <c r="AGV96" s="29"/>
      <c r="AGW96" s="29"/>
      <c r="AGX96" s="29"/>
      <c r="AGY96" s="29"/>
      <c r="AGZ96" s="29"/>
      <c r="AHA96" s="29"/>
      <c r="AHB96" s="29"/>
      <c r="AHC96" s="29"/>
      <c r="AHD96" s="29"/>
      <c r="AHE96" s="29"/>
      <c r="AHF96" s="29"/>
      <c r="AHG96" s="29"/>
      <c r="AHH96" s="29"/>
      <c r="AHI96" s="29"/>
      <c r="AHJ96" s="29"/>
      <c r="AHK96" s="29"/>
      <c r="AHL96" s="29"/>
      <c r="AHM96" s="29"/>
      <c r="AHN96" s="29"/>
      <c r="AHO96" s="29"/>
      <c r="AHP96" s="29"/>
      <c r="AHQ96" s="29"/>
      <c r="AHR96" s="29"/>
      <c r="AHS96" s="29"/>
      <c r="AHT96" s="29"/>
      <c r="AHU96" s="29"/>
      <c r="AHV96" s="29"/>
      <c r="AHW96" s="29"/>
      <c r="AHX96" s="29"/>
      <c r="AHY96" s="29"/>
      <c r="AHZ96" s="29"/>
      <c r="AIA96" s="29"/>
      <c r="AIB96" s="29"/>
      <c r="AIC96" s="29"/>
      <c r="AID96" s="29"/>
      <c r="AIE96" s="29"/>
      <c r="AIF96" s="29"/>
      <c r="AIG96" s="29"/>
      <c r="AIH96" s="29"/>
      <c r="AII96" s="29"/>
      <c r="AIJ96" s="29"/>
      <c r="AIK96" s="29"/>
      <c r="AIL96" s="29"/>
      <c r="AIM96" s="29"/>
      <c r="AIN96" s="29"/>
      <c r="AIO96" s="29"/>
      <c r="AIP96" s="29"/>
      <c r="AIQ96" s="29"/>
      <c r="AIR96" s="29"/>
      <c r="AIS96" s="29"/>
      <c r="AIT96" s="29"/>
      <c r="AIU96" s="29"/>
      <c r="AIV96" s="29"/>
      <c r="AIW96" s="29"/>
      <c r="AIX96" s="29"/>
      <c r="AIY96" s="29"/>
      <c r="AIZ96" s="29"/>
      <c r="AJA96" s="29"/>
      <c r="AJB96" s="29"/>
      <c r="AJC96" s="29"/>
      <c r="AJD96" s="29"/>
      <c r="AJE96" s="29"/>
      <c r="AJF96" s="29"/>
      <c r="AJG96" s="29"/>
      <c r="AJH96" s="29"/>
      <c r="AJI96" s="29"/>
      <c r="AJJ96" s="29"/>
      <c r="AJK96" s="29"/>
      <c r="AJL96" s="29"/>
      <c r="AJM96" s="29"/>
      <c r="AJN96" s="29"/>
      <c r="AJO96" s="29"/>
      <c r="AJP96" s="29"/>
      <c r="AJQ96" s="29"/>
      <c r="AJR96" s="29"/>
      <c r="AJS96" s="29"/>
      <c r="AJT96" s="29"/>
      <c r="AJU96" s="29"/>
      <c r="AJV96" s="29"/>
      <c r="AJW96" s="29"/>
      <c r="AJX96" s="29"/>
      <c r="AJY96" s="29"/>
      <c r="AJZ96" s="29"/>
      <c r="AKA96" s="29"/>
      <c r="AKB96" s="29"/>
      <c r="AKC96" s="29"/>
      <c r="AKD96" s="29"/>
      <c r="AKE96" s="29"/>
      <c r="AKF96" s="29"/>
      <c r="AKG96" s="29"/>
      <c r="AKH96" s="29"/>
      <c r="AKI96" s="29"/>
      <c r="AKJ96" s="29"/>
      <c r="AKK96" s="29"/>
      <c r="AKL96" s="29"/>
      <c r="AKM96" s="29"/>
      <c r="AKN96" s="29"/>
      <c r="AKO96" s="29"/>
      <c r="AKP96" s="29"/>
      <c r="AKQ96" s="29"/>
      <c r="AKR96" s="29"/>
      <c r="AKS96" s="29"/>
      <c r="AKT96" s="29"/>
      <c r="AKU96" s="29"/>
      <c r="AKV96" s="29"/>
      <c r="AKW96" s="29"/>
      <c r="AKX96" s="29"/>
      <c r="AKY96" s="29"/>
      <c r="AKZ96" s="29"/>
      <c r="ALA96" s="29"/>
      <c r="ALB96" s="29"/>
      <c r="ALC96" s="29"/>
      <c r="ALD96" s="29"/>
      <c r="ALE96" s="29"/>
      <c r="ALF96" s="29"/>
      <c r="ALG96" s="29"/>
      <c r="ALH96" s="29"/>
      <c r="ALI96" s="29"/>
      <c r="ALJ96" s="29"/>
      <c r="ALK96" s="29"/>
      <c r="ALL96" s="29"/>
      <c r="ALM96" s="29"/>
      <c r="ALN96" s="29"/>
      <c r="ALO96" s="29"/>
      <c r="ALP96" s="29"/>
      <c r="ALQ96" s="29"/>
      <c r="ALR96" s="29"/>
      <c r="ALS96" s="29"/>
      <c r="ALT96" s="29"/>
      <c r="ALU96" s="29"/>
      <c r="ALV96" s="29"/>
      <c r="ALW96" s="29"/>
      <c r="ALX96" s="29"/>
      <c r="ALY96" s="29"/>
      <c r="ALZ96" s="29"/>
      <c r="AMA96" s="29"/>
      <c r="AMB96" s="29"/>
      <c r="AMC96" s="29"/>
      <c r="AMD96" s="29"/>
      <c r="AME96" s="29"/>
      <c r="AMF96" s="29"/>
      <c r="AMG96" s="29"/>
      <c r="AMH96" s="29"/>
      <c r="AMI96" s="29"/>
      <c r="AMJ96" s="29"/>
    </row>
    <row r="97" spans="1:1024" ht="11.25" customHeight="1" x14ac:dyDescent="0.2">
      <c r="A97" s="31" t="s">
        <v>205</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5" t="s">
        <v>333</v>
      </c>
      <c r="BY97" s="35"/>
      <c r="BZ97" s="35"/>
      <c r="CA97" s="35"/>
      <c r="CB97" s="35"/>
      <c r="CC97" s="35"/>
      <c r="CD97" s="35"/>
      <c r="CE97" s="35"/>
      <c r="CF97" s="32" t="s">
        <v>192</v>
      </c>
      <c r="CG97" s="32"/>
      <c r="CH97" s="32"/>
      <c r="CI97" s="32"/>
      <c r="CJ97" s="32"/>
      <c r="CK97" s="32"/>
      <c r="CL97" s="32"/>
      <c r="CM97" s="32"/>
      <c r="CN97" s="32"/>
      <c r="CO97" s="32"/>
      <c r="CP97" s="32"/>
      <c r="CQ97" s="32"/>
      <c r="CR97" s="32"/>
      <c r="CS97" s="32" t="s">
        <v>206</v>
      </c>
      <c r="CT97" s="32"/>
      <c r="CU97" s="32"/>
      <c r="CV97" s="32"/>
      <c r="CW97" s="32"/>
      <c r="CX97" s="32"/>
      <c r="CY97" s="32"/>
      <c r="CZ97" s="32"/>
      <c r="DA97" s="32"/>
      <c r="DB97" s="32"/>
      <c r="DC97" s="32"/>
      <c r="DD97" s="32"/>
      <c r="DE97" s="32"/>
      <c r="DF97" s="33">
        <f>676100-23610.4+5500</f>
        <v>657989.6</v>
      </c>
      <c r="DG97" s="33"/>
      <c r="DH97" s="33"/>
      <c r="DI97" s="33"/>
      <c r="DJ97" s="33"/>
      <c r="DK97" s="33"/>
      <c r="DL97" s="33"/>
      <c r="DM97" s="33"/>
      <c r="DN97" s="33"/>
      <c r="DO97" s="33"/>
      <c r="DP97" s="33"/>
      <c r="DQ97" s="33"/>
      <c r="DR97" s="33"/>
      <c r="DS97" s="33">
        <f t="shared" ref="DS97" si="6">676100</f>
        <v>676100</v>
      </c>
      <c r="DT97" s="33"/>
      <c r="DU97" s="33"/>
      <c r="DV97" s="33"/>
      <c r="DW97" s="33"/>
      <c r="DX97" s="33"/>
      <c r="DY97" s="33"/>
      <c r="DZ97" s="33"/>
      <c r="EA97" s="33"/>
      <c r="EB97" s="33"/>
      <c r="EC97" s="33"/>
      <c r="ED97" s="33"/>
      <c r="EE97" s="33"/>
      <c r="EF97" s="33">
        <f t="shared" ref="EF97" si="7">676100</f>
        <v>676100</v>
      </c>
      <c r="EG97" s="33"/>
      <c r="EH97" s="33"/>
      <c r="EI97" s="33"/>
      <c r="EJ97" s="33"/>
      <c r="EK97" s="33"/>
      <c r="EL97" s="33"/>
      <c r="EM97" s="33"/>
      <c r="EN97" s="33"/>
      <c r="EO97" s="33"/>
      <c r="EP97" s="33"/>
      <c r="EQ97" s="33"/>
      <c r="ER97" s="33"/>
      <c r="ES97" s="34" t="s">
        <v>49</v>
      </c>
      <c r="ET97" s="34"/>
      <c r="EU97" s="34"/>
      <c r="EV97" s="34"/>
      <c r="EW97" s="34"/>
      <c r="EX97" s="34"/>
      <c r="EY97" s="34"/>
      <c r="EZ97" s="34"/>
      <c r="FA97" s="34"/>
      <c r="FB97" s="34"/>
      <c r="FC97" s="34"/>
      <c r="FD97" s="34"/>
      <c r="FE97" s="34"/>
    </row>
    <row r="98" spans="1:1024" ht="11.25" customHeight="1" x14ac:dyDescent="0.2">
      <c r="A98" s="46" t="s">
        <v>207</v>
      </c>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37" t="s">
        <v>334</v>
      </c>
      <c r="BY98" s="37"/>
      <c r="BZ98" s="37"/>
      <c r="CA98" s="37"/>
      <c r="CB98" s="37"/>
      <c r="CC98" s="37"/>
      <c r="CD98" s="37"/>
      <c r="CE98" s="37"/>
      <c r="CF98" s="32" t="s">
        <v>192</v>
      </c>
      <c r="CG98" s="32"/>
      <c r="CH98" s="32"/>
      <c r="CI98" s="32"/>
      <c r="CJ98" s="32"/>
      <c r="CK98" s="32"/>
      <c r="CL98" s="32"/>
      <c r="CM98" s="32"/>
      <c r="CN98" s="32"/>
      <c r="CO98" s="32"/>
      <c r="CP98" s="32"/>
      <c r="CQ98" s="32"/>
      <c r="CR98" s="32"/>
      <c r="CS98" s="32" t="s">
        <v>208</v>
      </c>
      <c r="CT98" s="32"/>
      <c r="CU98" s="32"/>
      <c r="CV98" s="32"/>
      <c r="CW98" s="32"/>
      <c r="CX98" s="32"/>
      <c r="CY98" s="32"/>
      <c r="CZ98" s="32"/>
      <c r="DA98" s="32"/>
      <c r="DB98" s="32"/>
      <c r="DC98" s="32"/>
      <c r="DD98" s="32"/>
      <c r="DE98" s="32"/>
      <c r="DF98" s="33">
        <f>68000+40319.4+971544.85+232195.38+497604.8+1460630.55-10630.45-0.1</f>
        <v>3259664.4299999997</v>
      </c>
      <c r="DG98" s="33"/>
      <c r="DH98" s="33"/>
      <c r="DI98" s="33"/>
      <c r="DJ98" s="33"/>
      <c r="DK98" s="33"/>
      <c r="DL98" s="33"/>
      <c r="DM98" s="33"/>
      <c r="DN98" s="33"/>
      <c r="DO98" s="33"/>
      <c r="DP98" s="33"/>
      <c r="DQ98" s="33"/>
      <c r="DR98" s="33"/>
      <c r="DS98" s="33">
        <f>68000+1500000</f>
        <v>1568000</v>
      </c>
      <c r="DT98" s="33"/>
      <c r="DU98" s="33"/>
      <c r="DV98" s="33"/>
      <c r="DW98" s="33"/>
      <c r="DX98" s="33"/>
      <c r="DY98" s="33"/>
      <c r="DZ98" s="33"/>
      <c r="EA98" s="33"/>
      <c r="EB98" s="33"/>
      <c r="EC98" s="33"/>
      <c r="ED98" s="33"/>
      <c r="EE98" s="33"/>
      <c r="EF98" s="33">
        <f>68000+1550000</f>
        <v>1618000</v>
      </c>
      <c r="EG98" s="33"/>
      <c r="EH98" s="33"/>
      <c r="EI98" s="33"/>
      <c r="EJ98" s="33"/>
      <c r="EK98" s="33"/>
      <c r="EL98" s="33"/>
      <c r="EM98" s="33"/>
      <c r="EN98" s="33"/>
      <c r="EO98" s="33"/>
      <c r="EP98" s="33"/>
      <c r="EQ98" s="33"/>
      <c r="ER98" s="33"/>
      <c r="ES98" s="34" t="s">
        <v>49</v>
      </c>
      <c r="ET98" s="34"/>
      <c r="EU98" s="34"/>
      <c r="EV98" s="34"/>
      <c r="EW98" s="34"/>
      <c r="EX98" s="34"/>
      <c r="EY98" s="34"/>
      <c r="EZ98" s="34"/>
      <c r="FA98" s="34"/>
      <c r="FB98" s="34"/>
      <c r="FC98" s="34"/>
      <c r="FD98" s="34"/>
      <c r="FE98" s="34"/>
    </row>
    <row r="99" spans="1:1024" ht="11.25" customHeight="1" x14ac:dyDescent="0.2">
      <c r="A99" s="45" t="s">
        <v>209</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35" t="s">
        <v>335</v>
      </c>
      <c r="BY99" s="35"/>
      <c r="BZ99" s="35"/>
      <c r="CA99" s="35"/>
      <c r="CB99" s="35"/>
      <c r="CC99" s="35"/>
      <c r="CD99" s="35"/>
      <c r="CE99" s="35"/>
      <c r="CF99" s="32" t="s">
        <v>192</v>
      </c>
      <c r="CG99" s="32"/>
      <c r="CH99" s="32"/>
      <c r="CI99" s="32"/>
      <c r="CJ99" s="32"/>
      <c r="CK99" s="32"/>
      <c r="CL99" s="32"/>
      <c r="CM99" s="32"/>
      <c r="CN99" s="32"/>
      <c r="CO99" s="32"/>
      <c r="CP99" s="32"/>
      <c r="CQ99" s="32"/>
      <c r="CR99" s="32"/>
      <c r="CS99" s="32" t="s">
        <v>210</v>
      </c>
      <c r="CT99" s="32"/>
      <c r="CU99" s="32"/>
      <c r="CV99" s="32"/>
      <c r="CW99" s="32"/>
      <c r="CX99" s="32"/>
      <c r="CY99" s="32"/>
      <c r="CZ99" s="32"/>
      <c r="DA99" s="32"/>
      <c r="DB99" s="32"/>
      <c r="DC99" s="32"/>
      <c r="DD99" s="32"/>
      <c r="DE99" s="32"/>
      <c r="DF99" s="33">
        <f>800700-4200</f>
        <v>796500</v>
      </c>
      <c r="DG99" s="33"/>
      <c r="DH99" s="33"/>
      <c r="DI99" s="33"/>
      <c r="DJ99" s="33"/>
      <c r="DK99" s="33"/>
      <c r="DL99" s="33"/>
      <c r="DM99" s="33"/>
      <c r="DN99" s="33"/>
      <c r="DO99" s="33"/>
      <c r="DP99" s="33"/>
      <c r="DQ99" s="33"/>
      <c r="DR99" s="33"/>
      <c r="DS99" s="33">
        <v>800700</v>
      </c>
      <c r="DT99" s="33"/>
      <c r="DU99" s="33"/>
      <c r="DV99" s="33"/>
      <c r="DW99" s="33"/>
      <c r="DX99" s="33"/>
      <c r="DY99" s="33"/>
      <c r="DZ99" s="33"/>
      <c r="EA99" s="33"/>
      <c r="EB99" s="33"/>
      <c r="EC99" s="33"/>
      <c r="ED99" s="33"/>
      <c r="EE99" s="33"/>
      <c r="EF99" s="33">
        <v>800700</v>
      </c>
      <c r="EG99" s="33"/>
      <c r="EH99" s="33"/>
      <c r="EI99" s="33"/>
      <c r="EJ99" s="33"/>
      <c r="EK99" s="33"/>
      <c r="EL99" s="33"/>
      <c r="EM99" s="33"/>
      <c r="EN99" s="33"/>
      <c r="EO99" s="33"/>
      <c r="EP99" s="33"/>
      <c r="EQ99" s="33"/>
      <c r="ER99" s="33"/>
      <c r="ES99" s="34" t="s">
        <v>49</v>
      </c>
      <c r="ET99" s="34"/>
      <c r="EU99" s="34"/>
      <c r="EV99" s="34"/>
      <c r="EW99" s="34"/>
      <c r="EX99" s="34"/>
      <c r="EY99" s="34"/>
      <c r="EZ99" s="34"/>
      <c r="FA99" s="34"/>
      <c r="FB99" s="34"/>
      <c r="FC99" s="34"/>
      <c r="FD99" s="34"/>
      <c r="FE99" s="34"/>
    </row>
    <row r="100" spans="1:1024" ht="11.25" customHeight="1" x14ac:dyDescent="0.2">
      <c r="A100" s="45" t="s">
        <v>364</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37" t="s">
        <v>336</v>
      </c>
      <c r="BY100" s="37"/>
      <c r="BZ100" s="37"/>
      <c r="CA100" s="37"/>
      <c r="CB100" s="37"/>
      <c r="CC100" s="37"/>
      <c r="CD100" s="37"/>
      <c r="CE100" s="37"/>
      <c r="CF100" s="32" t="s">
        <v>192</v>
      </c>
      <c r="CG100" s="32"/>
      <c r="CH100" s="32"/>
      <c r="CI100" s="32"/>
      <c r="CJ100" s="32"/>
      <c r="CK100" s="32"/>
      <c r="CL100" s="32"/>
      <c r="CM100" s="32"/>
      <c r="CN100" s="32"/>
      <c r="CO100" s="32"/>
      <c r="CP100" s="32"/>
      <c r="CQ100" s="32"/>
      <c r="CR100" s="32"/>
      <c r="CS100" s="32" t="s">
        <v>362</v>
      </c>
      <c r="CT100" s="32"/>
      <c r="CU100" s="32"/>
      <c r="CV100" s="32"/>
      <c r="CW100" s="32"/>
      <c r="CX100" s="32"/>
      <c r="CY100" s="32"/>
      <c r="CZ100" s="32"/>
      <c r="DA100" s="32"/>
      <c r="DB100" s="32"/>
      <c r="DC100" s="32"/>
      <c r="DD100" s="32"/>
      <c r="DE100" s="32"/>
      <c r="DF100" s="33">
        <v>55000</v>
      </c>
      <c r="DG100" s="33"/>
      <c r="DH100" s="33"/>
      <c r="DI100" s="33"/>
      <c r="DJ100" s="33"/>
      <c r="DK100" s="33"/>
      <c r="DL100" s="33"/>
      <c r="DM100" s="33"/>
      <c r="DN100" s="33"/>
      <c r="DO100" s="33"/>
      <c r="DP100" s="33"/>
      <c r="DQ100" s="33"/>
      <c r="DR100" s="33"/>
      <c r="DS100" s="33">
        <v>0</v>
      </c>
      <c r="DT100" s="33"/>
      <c r="DU100" s="33"/>
      <c r="DV100" s="33"/>
      <c r="DW100" s="33"/>
      <c r="DX100" s="33"/>
      <c r="DY100" s="33"/>
      <c r="DZ100" s="33"/>
      <c r="EA100" s="33"/>
      <c r="EB100" s="33"/>
      <c r="EC100" s="33"/>
      <c r="ED100" s="33"/>
      <c r="EE100" s="33"/>
      <c r="EF100" s="33">
        <v>0</v>
      </c>
      <c r="EG100" s="33"/>
      <c r="EH100" s="33"/>
      <c r="EI100" s="33"/>
      <c r="EJ100" s="33"/>
      <c r="EK100" s="33"/>
      <c r="EL100" s="33"/>
      <c r="EM100" s="33"/>
      <c r="EN100" s="33"/>
      <c r="EO100" s="33"/>
      <c r="EP100" s="33"/>
      <c r="EQ100" s="33"/>
      <c r="ER100" s="33"/>
      <c r="ES100" s="34" t="s">
        <v>49</v>
      </c>
      <c r="ET100" s="34"/>
      <c r="EU100" s="34"/>
      <c r="EV100" s="34"/>
      <c r="EW100" s="34"/>
      <c r="EX100" s="34"/>
      <c r="EY100" s="34"/>
      <c r="EZ100" s="34"/>
      <c r="FA100" s="34"/>
      <c r="FB100" s="34"/>
      <c r="FC100" s="34"/>
      <c r="FD100" s="34"/>
      <c r="FE100" s="34"/>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c r="SE100" s="30"/>
      <c r="SF100" s="30"/>
      <c r="SG100" s="30"/>
      <c r="SH100" s="30"/>
      <c r="SI100" s="30"/>
      <c r="SJ100" s="30"/>
      <c r="SK100" s="30"/>
      <c r="SL100" s="30"/>
      <c r="SM100" s="30"/>
      <c r="SN100" s="30"/>
      <c r="SO100" s="30"/>
      <c r="SP100" s="30"/>
      <c r="SQ100" s="30"/>
      <c r="SR100" s="30"/>
      <c r="SS100" s="30"/>
      <c r="ST100" s="30"/>
      <c r="SU100" s="30"/>
      <c r="SV100" s="30"/>
      <c r="SW100" s="30"/>
      <c r="SX100" s="30"/>
      <c r="SY100" s="30"/>
      <c r="SZ100" s="30"/>
      <c r="TA100" s="30"/>
      <c r="TB100" s="30"/>
      <c r="TC100" s="30"/>
      <c r="TD100" s="30"/>
      <c r="TE100" s="30"/>
      <c r="TF100" s="30"/>
      <c r="TG100" s="30"/>
      <c r="TH100" s="30"/>
      <c r="TI100" s="30"/>
      <c r="TJ100" s="30"/>
      <c r="TK100" s="30"/>
      <c r="TL100" s="30"/>
      <c r="TM100" s="30"/>
      <c r="TN100" s="30"/>
      <c r="TO100" s="30"/>
      <c r="TP100" s="30"/>
      <c r="TQ100" s="30"/>
      <c r="TR100" s="30"/>
      <c r="TS100" s="30"/>
      <c r="TT100" s="30"/>
      <c r="TU100" s="30"/>
      <c r="TV100" s="30"/>
      <c r="TW100" s="30"/>
      <c r="TX100" s="30"/>
      <c r="TY100" s="30"/>
      <c r="TZ100" s="30"/>
      <c r="UA100" s="30"/>
      <c r="UB100" s="30"/>
      <c r="UC100" s="30"/>
      <c r="UD100" s="30"/>
      <c r="UE100" s="30"/>
      <c r="UF100" s="30"/>
      <c r="UG100" s="30"/>
      <c r="UH100" s="30"/>
      <c r="UI100" s="30"/>
      <c r="UJ100" s="30"/>
      <c r="UK100" s="30"/>
      <c r="UL100" s="30"/>
      <c r="UM100" s="30"/>
      <c r="UN100" s="30"/>
      <c r="UO100" s="30"/>
      <c r="UP100" s="30"/>
      <c r="UQ100" s="30"/>
      <c r="UR100" s="30"/>
      <c r="US100" s="30"/>
      <c r="UT100" s="30"/>
      <c r="UU100" s="30"/>
      <c r="UV100" s="30"/>
      <c r="UW100" s="30"/>
      <c r="UX100" s="30"/>
      <c r="UY100" s="30"/>
      <c r="UZ100" s="30"/>
      <c r="VA100" s="30"/>
      <c r="VB100" s="30"/>
      <c r="VC100" s="30"/>
      <c r="VD100" s="30"/>
      <c r="VE100" s="30"/>
      <c r="VF100" s="30"/>
      <c r="VG100" s="30"/>
      <c r="VH100" s="30"/>
      <c r="VI100" s="30"/>
      <c r="VJ100" s="30"/>
      <c r="VK100" s="30"/>
      <c r="VL100" s="30"/>
      <c r="VM100" s="30"/>
      <c r="VN100" s="30"/>
      <c r="VO100" s="30"/>
      <c r="VP100" s="30"/>
      <c r="VQ100" s="30"/>
      <c r="VR100" s="30"/>
      <c r="VS100" s="30"/>
      <c r="VT100" s="30"/>
      <c r="VU100" s="30"/>
      <c r="VV100" s="30"/>
      <c r="VW100" s="30"/>
      <c r="VX100" s="30"/>
      <c r="VY100" s="30"/>
      <c r="VZ100" s="30"/>
      <c r="WA100" s="30"/>
      <c r="WB100" s="30"/>
      <c r="WC100" s="30"/>
      <c r="WD100" s="30"/>
      <c r="WE100" s="30"/>
      <c r="WF100" s="30"/>
      <c r="WG100" s="30"/>
      <c r="WH100" s="30"/>
      <c r="WI100" s="30"/>
      <c r="WJ100" s="30"/>
      <c r="WK100" s="30"/>
      <c r="WL100" s="30"/>
      <c r="WM100" s="30"/>
      <c r="WN100" s="30"/>
      <c r="WO100" s="30"/>
      <c r="WP100" s="30"/>
      <c r="WQ100" s="30"/>
      <c r="WR100" s="30"/>
      <c r="WS100" s="30"/>
      <c r="WT100" s="30"/>
      <c r="WU100" s="30"/>
      <c r="WV100" s="30"/>
      <c r="WW100" s="30"/>
      <c r="WX100" s="30"/>
      <c r="WY100" s="30"/>
      <c r="WZ100" s="30"/>
      <c r="XA100" s="30"/>
      <c r="XB100" s="30"/>
      <c r="XC100" s="30"/>
      <c r="XD100" s="30"/>
      <c r="XE100" s="30"/>
      <c r="XF100" s="30"/>
      <c r="XG100" s="30"/>
      <c r="XH100" s="30"/>
      <c r="XI100" s="30"/>
      <c r="XJ100" s="30"/>
      <c r="XK100" s="30"/>
      <c r="XL100" s="30"/>
      <c r="XM100" s="30"/>
      <c r="XN100" s="30"/>
      <c r="XO100" s="30"/>
      <c r="XP100" s="30"/>
      <c r="XQ100" s="30"/>
      <c r="XR100" s="30"/>
      <c r="XS100" s="30"/>
      <c r="XT100" s="30"/>
      <c r="XU100" s="30"/>
      <c r="XV100" s="30"/>
      <c r="XW100" s="30"/>
      <c r="XX100" s="30"/>
      <c r="XY100" s="30"/>
      <c r="XZ100" s="30"/>
      <c r="YA100" s="30"/>
      <c r="YB100" s="30"/>
      <c r="YC100" s="30"/>
      <c r="YD100" s="30"/>
      <c r="YE100" s="30"/>
      <c r="YF100" s="30"/>
      <c r="YG100" s="30"/>
      <c r="YH100" s="30"/>
      <c r="YI100" s="30"/>
      <c r="YJ100" s="30"/>
      <c r="YK100" s="30"/>
      <c r="YL100" s="30"/>
      <c r="YM100" s="30"/>
      <c r="YN100" s="30"/>
      <c r="YO100" s="30"/>
      <c r="YP100" s="30"/>
      <c r="YQ100" s="30"/>
      <c r="YR100" s="30"/>
      <c r="YS100" s="30"/>
      <c r="YT100" s="30"/>
      <c r="YU100" s="30"/>
      <c r="YV100" s="30"/>
      <c r="YW100" s="30"/>
      <c r="YX100" s="30"/>
      <c r="YY100" s="30"/>
      <c r="YZ100" s="30"/>
      <c r="ZA100" s="30"/>
      <c r="ZB100" s="30"/>
      <c r="ZC100" s="30"/>
      <c r="ZD100" s="30"/>
      <c r="ZE100" s="30"/>
      <c r="ZF100" s="30"/>
      <c r="ZG100" s="30"/>
      <c r="ZH100" s="30"/>
      <c r="ZI100" s="30"/>
      <c r="ZJ100" s="30"/>
      <c r="ZK100" s="30"/>
      <c r="ZL100" s="30"/>
      <c r="ZM100" s="30"/>
      <c r="ZN100" s="30"/>
      <c r="ZO100" s="30"/>
      <c r="ZP100" s="30"/>
      <c r="ZQ100" s="30"/>
      <c r="ZR100" s="30"/>
      <c r="ZS100" s="30"/>
      <c r="ZT100" s="30"/>
      <c r="ZU100" s="30"/>
      <c r="ZV100" s="30"/>
      <c r="ZW100" s="30"/>
      <c r="ZX100" s="30"/>
      <c r="ZY100" s="30"/>
      <c r="ZZ100" s="30"/>
      <c r="AAA100" s="30"/>
      <c r="AAB100" s="30"/>
      <c r="AAC100" s="30"/>
      <c r="AAD100" s="30"/>
      <c r="AAE100" s="30"/>
      <c r="AAF100" s="30"/>
      <c r="AAG100" s="30"/>
      <c r="AAH100" s="30"/>
      <c r="AAI100" s="30"/>
      <c r="AAJ100" s="30"/>
      <c r="AAK100" s="30"/>
      <c r="AAL100" s="30"/>
      <c r="AAM100" s="30"/>
      <c r="AAN100" s="30"/>
      <c r="AAO100" s="30"/>
      <c r="AAP100" s="30"/>
      <c r="AAQ100" s="30"/>
      <c r="AAR100" s="30"/>
      <c r="AAS100" s="30"/>
      <c r="AAT100" s="30"/>
      <c r="AAU100" s="30"/>
      <c r="AAV100" s="30"/>
      <c r="AAW100" s="30"/>
      <c r="AAX100" s="30"/>
      <c r="AAY100" s="30"/>
      <c r="AAZ100" s="30"/>
      <c r="ABA100" s="30"/>
      <c r="ABB100" s="30"/>
      <c r="ABC100" s="30"/>
      <c r="ABD100" s="30"/>
      <c r="ABE100" s="30"/>
      <c r="ABF100" s="30"/>
      <c r="ABG100" s="30"/>
      <c r="ABH100" s="30"/>
      <c r="ABI100" s="30"/>
      <c r="ABJ100" s="30"/>
      <c r="ABK100" s="30"/>
      <c r="ABL100" s="30"/>
      <c r="ABM100" s="30"/>
      <c r="ABN100" s="30"/>
      <c r="ABO100" s="30"/>
      <c r="ABP100" s="30"/>
      <c r="ABQ100" s="30"/>
      <c r="ABR100" s="30"/>
      <c r="ABS100" s="30"/>
      <c r="ABT100" s="30"/>
      <c r="ABU100" s="30"/>
      <c r="ABV100" s="30"/>
      <c r="ABW100" s="30"/>
      <c r="ABX100" s="30"/>
      <c r="ABY100" s="30"/>
      <c r="ABZ100" s="30"/>
      <c r="ACA100" s="30"/>
      <c r="ACB100" s="30"/>
      <c r="ACC100" s="30"/>
      <c r="ACD100" s="30"/>
      <c r="ACE100" s="30"/>
      <c r="ACF100" s="30"/>
      <c r="ACG100" s="30"/>
      <c r="ACH100" s="30"/>
      <c r="ACI100" s="30"/>
      <c r="ACJ100" s="30"/>
      <c r="ACK100" s="30"/>
      <c r="ACL100" s="30"/>
      <c r="ACM100" s="30"/>
      <c r="ACN100" s="30"/>
      <c r="ACO100" s="30"/>
      <c r="ACP100" s="30"/>
      <c r="ACQ100" s="30"/>
      <c r="ACR100" s="30"/>
      <c r="ACS100" s="30"/>
      <c r="ACT100" s="30"/>
      <c r="ACU100" s="30"/>
      <c r="ACV100" s="30"/>
      <c r="ACW100" s="30"/>
      <c r="ACX100" s="30"/>
      <c r="ACY100" s="30"/>
      <c r="ACZ100" s="30"/>
      <c r="ADA100" s="30"/>
      <c r="ADB100" s="30"/>
      <c r="ADC100" s="30"/>
      <c r="ADD100" s="30"/>
      <c r="ADE100" s="30"/>
      <c r="ADF100" s="30"/>
      <c r="ADG100" s="30"/>
      <c r="ADH100" s="30"/>
      <c r="ADI100" s="30"/>
      <c r="ADJ100" s="30"/>
      <c r="ADK100" s="30"/>
      <c r="ADL100" s="30"/>
      <c r="ADM100" s="30"/>
      <c r="ADN100" s="30"/>
      <c r="ADO100" s="30"/>
      <c r="ADP100" s="30"/>
      <c r="ADQ100" s="30"/>
      <c r="ADR100" s="30"/>
      <c r="ADS100" s="30"/>
      <c r="ADT100" s="30"/>
      <c r="ADU100" s="30"/>
      <c r="ADV100" s="30"/>
      <c r="ADW100" s="30"/>
      <c r="ADX100" s="30"/>
      <c r="ADY100" s="30"/>
      <c r="ADZ100" s="30"/>
      <c r="AEA100" s="30"/>
      <c r="AEB100" s="30"/>
      <c r="AEC100" s="30"/>
      <c r="AED100" s="30"/>
      <c r="AEE100" s="30"/>
      <c r="AEF100" s="30"/>
      <c r="AEG100" s="30"/>
      <c r="AEH100" s="30"/>
      <c r="AEI100" s="30"/>
      <c r="AEJ100" s="30"/>
      <c r="AEK100" s="30"/>
      <c r="AEL100" s="30"/>
      <c r="AEM100" s="30"/>
      <c r="AEN100" s="30"/>
      <c r="AEO100" s="30"/>
      <c r="AEP100" s="30"/>
      <c r="AEQ100" s="30"/>
      <c r="AER100" s="30"/>
      <c r="AES100" s="30"/>
      <c r="AET100" s="30"/>
      <c r="AEU100" s="30"/>
      <c r="AEV100" s="30"/>
      <c r="AEW100" s="30"/>
      <c r="AEX100" s="30"/>
      <c r="AEY100" s="30"/>
      <c r="AEZ100" s="30"/>
      <c r="AFA100" s="30"/>
      <c r="AFB100" s="30"/>
      <c r="AFC100" s="30"/>
      <c r="AFD100" s="30"/>
      <c r="AFE100" s="30"/>
      <c r="AFF100" s="30"/>
      <c r="AFG100" s="30"/>
      <c r="AFH100" s="30"/>
      <c r="AFI100" s="30"/>
      <c r="AFJ100" s="30"/>
      <c r="AFK100" s="30"/>
      <c r="AFL100" s="30"/>
      <c r="AFM100" s="30"/>
      <c r="AFN100" s="30"/>
      <c r="AFO100" s="30"/>
      <c r="AFP100" s="30"/>
      <c r="AFQ100" s="30"/>
      <c r="AFR100" s="30"/>
      <c r="AFS100" s="30"/>
      <c r="AFT100" s="30"/>
      <c r="AFU100" s="30"/>
      <c r="AFV100" s="30"/>
      <c r="AFW100" s="30"/>
      <c r="AFX100" s="30"/>
      <c r="AFY100" s="30"/>
      <c r="AFZ100" s="30"/>
      <c r="AGA100" s="30"/>
      <c r="AGB100" s="30"/>
      <c r="AGC100" s="30"/>
      <c r="AGD100" s="30"/>
      <c r="AGE100" s="30"/>
      <c r="AGF100" s="30"/>
      <c r="AGG100" s="30"/>
      <c r="AGH100" s="30"/>
      <c r="AGI100" s="30"/>
      <c r="AGJ100" s="30"/>
      <c r="AGK100" s="30"/>
      <c r="AGL100" s="30"/>
      <c r="AGM100" s="30"/>
      <c r="AGN100" s="30"/>
      <c r="AGO100" s="30"/>
      <c r="AGP100" s="30"/>
      <c r="AGQ100" s="30"/>
      <c r="AGR100" s="30"/>
      <c r="AGS100" s="30"/>
      <c r="AGT100" s="30"/>
      <c r="AGU100" s="30"/>
      <c r="AGV100" s="30"/>
      <c r="AGW100" s="30"/>
      <c r="AGX100" s="30"/>
      <c r="AGY100" s="30"/>
      <c r="AGZ100" s="30"/>
      <c r="AHA100" s="30"/>
      <c r="AHB100" s="30"/>
      <c r="AHC100" s="30"/>
      <c r="AHD100" s="30"/>
      <c r="AHE100" s="30"/>
      <c r="AHF100" s="30"/>
      <c r="AHG100" s="30"/>
      <c r="AHH100" s="30"/>
      <c r="AHI100" s="30"/>
      <c r="AHJ100" s="30"/>
      <c r="AHK100" s="30"/>
      <c r="AHL100" s="30"/>
      <c r="AHM100" s="30"/>
      <c r="AHN100" s="30"/>
      <c r="AHO100" s="30"/>
      <c r="AHP100" s="30"/>
      <c r="AHQ100" s="30"/>
      <c r="AHR100" s="30"/>
      <c r="AHS100" s="30"/>
      <c r="AHT100" s="30"/>
      <c r="AHU100" s="30"/>
      <c r="AHV100" s="30"/>
      <c r="AHW100" s="30"/>
      <c r="AHX100" s="30"/>
      <c r="AHY100" s="30"/>
      <c r="AHZ100" s="30"/>
      <c r="AIA100" s="30"/>
      <c r="AIB100" s="30"/>
      <c r="AIC100" s="30"/>
      <c r="AID100" s="30"/>
      <c r="AIE100" s="30"/>
      <c r="AIF100" s="30"/>
      <c r="AIG100" s="30"/>
      <c r="AIH100" s="30"/>
      <c r="AII100" s="30"/>
      <c r="AIJ100" s="30"/>
      <c r="AIK100" s="30"/>
      <c r="AIL100" s="30"/>
      <c r="AIM100" s="30"/>
      <c r="AIN100" s="30"/>
      <c r="AIO100" s="30"/>
      <c r="AIP100" s="30"/>
      <c r="AIQ100" s="30"/>
      <c r="AIR100" s="30"/>
      <c r="AIS100" s="30"/>
      <c r="AIT100" s="30"/>
      <c r="AIU100" s="30"/>
      <c r="AIV100" s="30"/>
      <c r="AIW100" s="30"/>
      <c r="AIX100" s="30"/>
      <c r="AIY100" s="30"/>
      <c r="AIZ100" s="30"/>
      <c r="AJA100" s="30"/>
      <c r="AJB100" s="30"/>
      <c r="AJC100" s="30"/>
      <c r="AJD100" s="30"/>
      <c r="AJE100" s="30"/>
      <c r="AJF100" s="30"/>
      <c r="AJG100" s="30"/>
      <c r="AJH100" s="30"/>
      <c r="AJI100" s="30"/>
      <c r="AJJ100" s="30"/>
      <c r="AJK100" s="30"/>
      <c r="AJL100" s="30"/>
      <c r="AJM100" s="30"/>
      <c r="AJN100" s="30"/>
      <c r="AJO100" s="30"/>
      <c r="AJP100" s="30"/>
      <c r="AJQ100" s="30"/>
      <c r="AJR100" s="30"/>
      <c r="AJS100" s="30"/>
      <c r="AJT100" s="30"/>
      <c r="AJU100" s="30"/>
      <c r="AJV100" s="30"/>
      <c r="AJW100" s="30"/>
      <c r="AJX100" s="30"/>
      <c r="AJY100" s="30"/>
      <c r="AJZ100" s="30"/>
      <c r="AKA100" s="30"/>
      <c r="AKB100" s="30"/>
      <c r="AKC100" s="30"/>
      <c r="AKD100" s="30"/>
      <c r="AKE100" s="30"/>
      <c r="AKF100" s="30"/>
      <c r="AKG100" s="30"/>
      <c r="AKH100" s="30"/>
      <c r="AKI100" s="30"/>
      <c r="AKJ100" s="30"/>
      <c r="AKK100" s="30"/>
      <c r="AKL100" s="30"/>
      <c r="AKM100" s="30"/>
      <c r="AKN100" s="30"/>
      <c r="AKO100" s="30"/>
      <c r="AKP100" s="30"/>
      <c r="AKQ100" s="30"/>
      <c r="AKR100" s="30"/>
      <c r="AKS100" s="30"/>
      <c r="AKT100" s="30"/>
      <c r="AKU100" s="30"/>
      <c r="AKV100" s="30"/>
      <c r="AKW100" s="30"/>
      <c r="AKX100" s="30"/>
      <c r="AKY100" s="30"/>
      <c r="AKZ100" s="30"/>
      <c r="ALA100" s="30"/>
      <c r="ALB100" s="30"/>
      <c r="ALC100" s="30"/>
      <c r="ALD100" s="30"/>
      <c r="ALE100" s="30"/>
      <c r="ALF100" s="30"/>
      <c r="ALG100" s="30"/>
      <c r="ALH100" s="30"/>
      <c r="ALI100" s="30"/>
      <c r="ALJ100" s="30"/>
      <c r="ALK100" s="30"/>
      <c r="ALL100" s="30"/>
      <c r="ALM100" s="30"/>
      <c r="ALN100" s="30"/>
      <c r="ALO100" s="30"/>
      <c r="ALP100" s="30"/>
      <c r="ALQ100" s="30"/>
      <c r="ALR100" s="30"/>
      <c r="ALS100" s="30"/>
      <c r="ALT100" s="30"/>
      <c r="ALU100" s="30"/>
      <c r="ALV100" s="30"/>
      <c r="ALW100" s="30"/>
      <c r="ALX100" s="30"/>
      <c r="ALY100" s="30"/>
      <c r="ALZ100" s="30"/>
      <c r="AMA100" s="30"/>
      <c r="AMB100" s="30"/>
      <c r="AMC100" s="30"/>
      <c r="AMD100" s="30"/>
      <c r="AME100" s="30"/>
      <c r="AMF100" s="30"/>
      <c r="AMG100" s="30"/>
      <c r="AMH100" s="30"/>
      <c r="AMI100" s="30"/>
      <c r="AMJ100" s="30"/>
    </row>
    <row r="101" spans="1:1024" ht="11.25" customHeight="1" x14ac:dyDescent="0.2">
      <c r="A101" s="36" t="s">
        <v>212</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5" t="s">
        <v>211</v>
      </c>
      <c r="BY101" s="35"/>
      <c r="BZ101" s="35"/>
      <c r="CA101" s="35"/>
      <c r="CB101" s="35"/>
      <c r="CC101" s="35"/>
      <c r="CD101" s="35"/>
      <c r="CE101" s="35"/>
      <c r="CF101" s="32" t="s">
        <v>192</v>
      </c>
      <c r="CG101" s="32"/>
      <c r="CH101" s="32"/>
      <c r="CI101" s="32"/>
      <c r="CJ101" s="32"/>
      <c r="CK101" s="32"/>
      <c r="CL101" s="32"/>
      <c r="CM101" s="32"/>
      <c r="CN101" s="32"/>
      <c r="CO101" s="32"/>
      <c r="CP101" s="32"/>
      <c r="CQ101" s="32"/>
      <c r="CR101" s="32"/>
      <c r="CS101" s="32" t="s">
        <v>213</v>
      </c>
      <c r="CT101" s="32"/>
      <c r="CU101" s="32"/>
      <c r="CV101" s="32"/>
      <c r="CW101" s="32"/>
      <c r="CX101" s="32"/>
      <c r="CY101" s="32"/>
      <c r="CZ101" s="32"/>
      <c r="DA101" s="32"/>
      <c r="DB101" s="32"/>
      <c r="DC101" s="32"/>
      <c r="DD101" s="32"/>
      <c r="DE101" s="32"/>
      <c r="DF101" s="33">
        <f>76000+14000+4200+23610.4-5500</f>
        <v>112310.39999999999</v>
      </c>
      <c r="DG101" s="33"/>
      <c r="DH101" s="33"/>
      <c r="DI101" s="33"/>
      <c r="DJ101" s="33"/>
      <c r="DK101" s="33"/>
      <c r="DL101" s="33"/>
      <c r="DM101" s="33"/>
      <c r="DN101" s="33"/>
      <c r="DO101" s="33"/>
      <c r="DP101" s="33"/>
      <c r="DQ101" s="33"/>
      <c r="DR101" s="33"/>
      <c r="DS101" s="33">
        <f t="shared" ref="DS101" si="8">76000+14000</f>
        <v>90000</v>
      </c>
      <c r="DT101" s="33"/>
      <c r="DU101" s="33"/>
      <c r="DV101" s="33"/>
      <c r="DW101" s="33"/>
      <c r="DX101" s="33"/>
      <c r="DY101" s="33"/>
      <c r="DZ101" s="33"/>
      <c r="EA101" s="33"/>
      <c r="EB101" s="33"/>
      <c r="EC101" s="33"/>
      <c r="ED101" s="33"/>
      <c r="EE101" s="33"/>
      <c r="EF101" s="33">
        <f t="shared" ref="EF101" si="9">76000+14000</f>
        <v>90000</v>
      </c>
      <c r="EG101" s="33"/>
      <c r="EH101" s="33"/>
      <c r="EI101" s="33"/>
      <c r="EJ101" s="33"/>
      <c r="EK101" s="33"/>
      <c r="EL101" s="33"/>
      <c r="EM101" s="33"/>
      <c r="EN101" s="33"/>
      <c r="EO101" s="33"/>
      <c r="EP101" s="33"/>
      <c r="EQ101" s="33"/>
      <c r="ER101" s="33"/>
      <c r="ES101" s="34" t="s">
        <v>49</v>
      </c>
      <c r="ET101" s="34"/>
      <c r="EU101" s="34"/>
      <c r="EV101" s="34"/>
      <c r="EW101" s="34"/>
      <c r="EX101" s="34"/>
      <c r="EY101" s="34"/>
      <c r="EZ101" s="34"/>
      <c r="FA101" s="34"/>
      <c r="FB101" s="34"/>
      <c r="FC101" s="34"/>
      <c r="FD101" s="34"/>
      <c r="FE101" s="34"/>
    </row>
    <row r="102" spans="1:1024" ht="11.25" customHeight="1" x14ac:dyDescent="0.2">
      <c r="A102" s="36" t="s">
        <v>214</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7" t="s">
        <v>363</v>
      </c>
      <c r="BY102" s="37"/>
      <c r="BZ102" s="37"/>
      <c r="CA102" s="37"/>
      <c r="CB102" s="37"/>
      <c r="CC102" s="37"/>
      <c r="CD102" s="37"/>
      <c r="CE102" s="37"/>
      <c r="CF102" s="32" t="s">
        <v>192</v>
      </c>
      <c r="CG102" s="32"/>
      <c r="CH102" s="32"/>
      <c r="CI102" s="32"/>
      <c r="CJ102" s="32"/>
      <c r="CK102" s="32"/>
      <c r="CL102" s="32"/>
      <c r="CM102" s="32"/>
      <c r="CN102" s="32"/>
      <c r="CO102" s="32"/>
      <c r="CP102" s="32"/>
      <c r="CQ102" s="32"/>
      <c r="CR102" s="32"/>
      <c r="CS102" s="32" t="s">
        <v>215</v>
      </c>
      <c r="CT102" s="32"/>
      <c r="CU102" s="32"/>
      <c r="CV102" s="32"/>
      <c r="CW102" s="32"/>
      <c r="CX102" s="32"/>
      <c r="CY102" s="32"/>
      <c r="CZ102" s="32"/>
      <c r="DA102" s="32"/>
      <c r="DB102" s="32"/>
      <c r="DC102" s="32"/>
      <c r="DD102" s="32"/>
      <c r="DE102" s="32"/>
      <c r="DF102" s="33">
        <v>10000</v>
      </c>
      <c r="DG102" s="33"/>
      <c r="DH102" s="33"/>
      <c r="DI102" s="33"/>
      <c r="DJ102" s="33"/>
      <c r="DK102" s="33"/>
      <c r="DL102" s="33"/>
      <c r="DM102" s="33"/>
      <c r="DN102" s="33"/>
      <c r="DO102" s="33"/>
      <c r="DP102" s="33"/>
      <c r="DQ102" s="33"/>
      <c r="DR102" s="33"/>
      <c r="DS102" s="33">
        <v>10000</v>
      </c>
      <c r="DT102" s="33"/>
      <c r="DU102" s="33"/>
      <c r="DV102" s="33"/>
      <c r="DW102" s="33"/>
      <c r="DX102" s="33"/>
      <c r="DY102" s="33"/>
      <c r="DZ102" s="33"/>
      <c r="EA102" s="33"/>
      <c r="EB102" s="33"/>
      <c r="EC102" s="33"/>
      <c r="ED102" s="33"/>
      <c r="EE102" s="33"/>
      <c r="EF102" s="33">
        <v>10000</v>
      </c>
      <c r="EG102" s="33"/>
      <c r="EH102" s="33"/>
      <c r="EI102" s="33"/>
      <c r="EJ102" s="33"/>
      <c r="EK102" s="33"/>
      <c r="EL102" s="33"/>
      <c r="EM102" s="33"/>
      <c r="EN102" s="33"/>
      <c r="EO102" s="33"/>
      <c r="EP102" s="33"/>
      <c r="EQ102" s="33"/>
      <c r="ER102" s="33"/>
      <c r="ES102" s="34" t="s">
        <v>49</v>
      </c>
      <c r="ET102" s="34"/>
      <c r="EU102" s="34"/>
      <c r="EV102" s="34"/>
      <c r="EW102" s="34"/>
      <c r="EX102" s="34"/>
      <c r="EY102" s="34"/>
      <c r="EZ102" s="34"/>
      <c r="FA102" s="34"/>
      <c r="FB102" s="34"/>
      <c r="FC102" s="34"/>
      <c r="FD102" s="34"/>
      <c r="FE102" s="34"/>
    </row>
    <row r="103" spans="1:1024" ht="11.25" customHeight="1" x14ac:dyDescent="0.2">
      <c r="A103" s="40" t="s">
        <v>328</v>
      </c>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37" t="s">
        <v>217</v>
      </c>
      <c r="BY103" s="37"/>
      <c r="BZ103" s="37"/>
      <c r="CA103" s="37"/>
      <c r="CB103" s="37"/>
      <c r="CC103" s="37"/>
      <c r="CD103" s="37"/>
      <c r="CE103" s="37"/>
      <c r="CF103" s="32" t="s">
        <v>200</v>
      </c>
      <c r="CG103" s="32"/>
      <c r="CH103" s="32"/>
      <c r="CI103" s="32"/>
      <c r="CJ103" s="32"/>
      <c r="CK103" s="32"/>
      <c r="CL103" s="32"/>
      <c r="CM103" s="32"/>
      <c r="CN103" s="32"/>
      <c r="CO103" s="32"/>
      <c r="CP103" s="32"/>
      <c r="CQ103" s="32"/>
      <c r="CR103" s="32"/>
      <c r="CS103" s="32" t="s">
        <v>199</v>
      </c>
      <c r="CT103" s="32"/>
      <c r="CU103" s="32"/>
      <c r="CV103" s="32"/>
      <c r="CW103" s="32"/>
      <c r="CX103" s="32"/>
      <c r="CY103" s="32"/>
      <c r="CZ103" s="32"/>
      <c r="DA103" s="32"/>
      <c r="DB103" s="32"/>
      <c r="DC103" s="32"/>
      <c r="DD103" s="32"/>
      <c r="DE103" s="32"/>
      <c r="DF103" s="33">
        <f>2942600-34000+10000</f>
        <v>2918600</v>
      </c>
      <c r="DG103" s="33"/>
      <c r="DH103" s="33"/>
      <c r="DI103" s="33"/>
      <c r="DJ103" s="33"/>
      <c r="DK103" s="33"/>
      <c r="DL103" s="33"/>
      <c r="DM103" s="33"/>
      <c r="DN103" s="33"/>
      <c r="DO103" s="33"/>
      <c r="DP103" s="33"/>
      <c r="DQ103" s="33"/>
      <c r="DR103" s="33"/>
      <c r="DS103" s="33">
        <f t="shared" ref="DS103" si="10">2942600-34000</f>
        <v>2908600</v>
      </c>
      <c r="DT103" s="33"/>
      <c r="DU103" s="33"/>
      <c r="DV103" s="33"/>
      <c r="DW103" s="33"/>
      <c r="DX103" s="33"/>
      <c r="DY103" s="33"/>
      <c r="DZ103" s="33"/>
      <c r="EA103" s="33"/>
      <c r="EB103" s="33"/>
      <c r="EC103" s="33"/>
      <c r="ED103" s="33"/>
      <c r="EE103" s="33"/>
      <c r="EF103" s="33">
        <f t="shared" ref="EF103" si="11">2942600-34000</f>
        <v>2908600</v>
      </c>
      <c r="EG103" s="33"/>
      <c r="EH103" s="33"/>
      <c r="EI103" s="33"/>
      <c r="EJ103" s="33"/>
      <c r="EK103" s="33"/>
      <c r="EL103" s="33"/>
      <c r="EM103" s="33"/>
      <c r="EN103" s="33"/>
      <c r="EO103" s="33"/>
      <c r="EP103" s="33"/>
      <c r="EQ103" s="33"/>
      <c r="ER103" s="33"/>
      <c r="ES103" s="34" t="s">
        <v>49</v>
      </c>
      <c r="ET103" s="34"/>
      <c r="EU103" s="34"/>
      <c r="EV103" s="34"/>
      <c r="EW103" s="34"/>
      <c r="EX103" s="34"/>
      <c r="EY103" s="34"/>
      <c r="EZ103" s="34"/>
      <c r="FA103" s="34"/>
      <c r="FB103" s="34"/>
      <c r="FC103" s="34"/>
      <c r="FD103" s="34"/>
      <c r="FE103" s="34"/>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c r="JZ103" s="27"/>
      <c r="KA103" s="27"/>
      <c r="KB103" s="27"/>
      <c r="KC103" s="27"/>
      <c r="KD103" s="27"/>
      <c r="KE103" s="27"/>
      <c r="KF103" s="27"/>
      <c r="KG103" s="27"/>
      <c r="KH103" s="27"/>
      <c r="KI103" s="27"/>
      <c r="KJ103" s="27"/>
      <c r="KK103" s="27"/>
      <c r="KL103" s="27"/>
      <c r="KM103" s="27"/>
      <c r="KN103" s="27"/>
      <c r="KO103" s="27"/>
      <c r="KP103" s="27"/>
      <c r="KQ103" s="27"/>
      <c r="KR103" s="27"/>
      <c r="KS103" s="27"/>
      <c r="KT103" s="27"/>
      <c r="KU103" s="27"/>
      <c r="KV103" s="27"/>
      <c r="KW103" s="27"/>
      <c r="KX103" s="27"/>
      <c r="KY103" s="27"/>
      <c r="KZ103" s="27"/>
      <c r="LA103" s="27"/>
      <c r="LB103" s="27"/>
      <c r="LC103" s="27"/>
      <c r="LD103" s="27"/>
      <c r="LE103" s="27"/>
      <c r="LF103" s="27"/>
      <c r="LG103" s="27"/>
      <c r="LH103" s="27"/>
      <c r="LI103" s="27"/>
      <c r="LJ103" s="27"/>
      <c r="LK103" s="27"/>
      <c r="LL103" s="27"/>
      <c r="LM103" s="27"/>
      <c r="LN103" s="27"/>
      <c r="LO103" s="27"/>
      <c r="LP103" s="27"/>
      <c r="LQ103" s="27"/>
      <c r="LR103" s="27"/>
      <c r="LS103" s="27"/>
      <c r="LT103" s="27"/>
      <c r="LU103" s="27"/>
      <c r="LV103" s="27"/>
      <c r="LW103" s="27"/>
      <c r="LX103" s="27"/>
      <c r="LY103" s="27"/>
      <c r="LZ103" s="27"/>
      <c r="MA103" s="27"/>
      <c r="MB103" s="27"/>
      <c r="MC103" s="27"/>
      <c r="MD103" s="27"/>
      <c r="ME103" s="27"/>
      <c r="MF103" s="27"/>
      <c r="MG103" s="27"/>
      <c r="MH103" s="27"/>
      <c r="MI103" s="27"/>
      <c r="MJ103" s="27"/>
      <c r="MK103" s="27"/>
      <c r="ML103" s="27"/>
      <c r="MM103" s="27"/>
      <c r="MN103" s="27"/>
      <c r="MO103" s="27"/>
      <c r="MP103" s="27"/>
      <c r="MQ103" s="27"/>
      <c r="MR103" s="27"/>
      <c r="MS103" s="27"/>
      <c r="MT103" s="27"/>
      <c r="MU103" s="27"/>
      <c r="MV103" s="27"/>
      <c r="MW103" s="27"/>
      <c r="MX103" s="27"/>
      <c r="MY103" s="27"/>
      <c r="MZ103" s="27"/>
      <c r="NA103" s="27"/>
      <c r="NB103" s="27"/>
      <c r="NC103" s="27"/>
      <c r="ND103" s="27"/>
      <c r="NE103" s="27"/>
      <c r="NF103" s="27"/>
      <c r="NG103" s="27"/>
      <c r="NH103" s="27"/>
      <c r="NI103" s="27"/>
      <c r="NJ103" s="27"/>
      <c r="NK103" s="27"/>
      <c r="NL103" s="27"/>
      <c r="NM103" s="27"/>
      <c r="NN103" s="27"/>
      <c r="NO103" s="27"/>
      <c r="NP103" s="27"/>
      <c r="NQ103" s="27"/>
      <c r="NR103" s="27"/>
      <c r="NS103" s="27"/>
      <c r="NT103" s="27"/>
      <c r="NU103" s="27"/>
      <c r="NV103" s="27"/>
      <c r="NW103" s="27"/>
      <c r="NX103" s="27"/>
      <c r="NY103" s="27"/>
      <c r="NZ103" s="27"/>
      <c r="OA103" s="27"/>
      <c r="OB103" s="27"/>
      <c r="OC103" s="27"/>
      <c r="OD103" s="27"/>
      <c r="OE103" s="27"/>
      <c r="OF103" s="27"/>
      <c r="OG103" s="27"/>
      <c r="OH103" s="27"/>
      <c r="OI103" s="27"/>
      <c r="OJ103" s="27"/>
      <c r="OK103" s="27"/>
      <c r="OL103" s="27"/>
      <c r="OM103" s="27"/>
      <c r="ON103" s="27"/>
      <c r="OO103" s="27"/>
      <c r="OP103" s="27"/>
      <c r="OQ103" s="27"/>
      <c r="OR103" s="27"/>
      <c r="OS103" s="27"/>
      <c r="OT103" s="27"/>
      <c r="OU103" s="27"/>
      <c r="OV103" s="27"/>
      <c r="OW103" s="27"/>
      <c r="OX103" s="27"/>
      <c r="OY103" s="27"/>
      <c r="OZ103" s="27"/>
      <c r="PA103" s="27"/>
      <c r="PB103" s="27"/>
      <c r="PC103" s="27"/>
      <c r="PD103" s="27"/>
      <c r="PE103" s="27"/>
      <c r="PF103" s="27"/>
      <c r="PG103" s="27"/>
      <c r="PH103" s="27"/>
      <c r="PI103" s="27"/>
      <c r="PJ103" s="27"/>
      <c r="PK103" s="27"/>
      <c r="PL103" s="27"/>
      <c r="PM103" s="27"/>
      <c r="PN103" s="27"/>
      <c r="PO103" s="27"/>
      <c r="PP103" s="27"/>
      <c r="PQ103" s="27"/>
      <c r="PR103" s="27"/>
      <c r="PS103" s="27"/>
      <c r="PT103" s="27"/>
      <c r="PU103" s="27"/>
      <c r="PV103" s="27"/>
      <c r="PW103" s="27"/>
      <c r="PX103" s="27"/>
      <c r="PY103" s="27"/>
      <c r="PZ103" s="27"/>
      <c r="QA103" s="27"/>
      <c r="QB103" s="27"/>
      <c r="QC103" s="27"/>
      <c r="QD103" s="27"/>
      <c r="QE103" s="27"/>
      <c r="QF103" s="27"/>
      <c r="QG103" s="27"/>
      <c r="QH103" s="27"/>
      <c r="QI103" s="27"/>
      <c r="QJ103" s="27"/>
      <c r="QK103" s="27"/>
      <c r="QL103" s="27"/>
      <c r="QM103" s="27"/>
      <c r="QN103" s="27"/>
      <c r="QO103" s="27"/>
      <c r="QP103" s="27"/>
      <c r="QQ103" s="27"/>
      <c r="QR103" s="27"/>
      <c r="QS103" s="27"/>
      <c r="QT103" s="27"/>
      <c r="QU103" s="27"/>
      <c r="QV103" s="27"/>
      <c r="QW103" s="27"/>
      <c r="QX103" s="27"/>
      <c r="QY103" s="27"/>
      <c r="QZ103" s="27"/>
      <c r="RA103" s="27"/>
      <c r="RB103" s="27"/>
      <c r="RC103" s="27"/>
      <c r="RD103" s="27"/>
      <c r="RE103" s="27"/>
      <c r="RF103" s="27"/>
      <c r="RG103" s="27"/>
      <c r="RH103" s="27"/>
      <c r="RI103" s="27"/>
      <c r="RJ103" s="27"/>
      <c r="RK103" s="27"/>
      <c r="RL103" s="27"/>
      <c r="RM103" s="27"/>
      <c r="RN103" s="27"/>
      <c r="RO103" s="27"/>
      <c r="RP103" s="27"/>
      <c r="RQ103" s="27"/>
      <c r="RR103" s="27"/>
      <c r="RS103" s="27"/>
      <c r="RT103" s="27"/>
      <c r="RU103" s="27"/>
      <c r="RV103" s="27"/>
      <c r="RW103" s="27"/>
      <c r="RX103" s="27"/>
      <c r="RY103" s="27"/>
      <c r="RZ103" s="27"/>
      <c r="SA103" s="27"/>
      <c r="SB103" s="27"/>
      <c r="SC103" s="27"/>
      <c r="SD103" s="27"/>
      <c r="SE103" s="27"/>
      <c r="SF103" s="27"/>
      <c r="SG103" s="27"/>
      <c r="SH103" s="27"/>
      <c r="SI103" s="27"/>
      <c r="SJ103" s="27"/>
      <c r="SK103" s="27"/>
      <c r="SL103" s="27"/>
      <c r="SM103" s="27"/>
      <c r="SN103" s="27"/>
      <c r="SO103" s="27"/>
      <c r="SP103" s="27"/>
      <c r="SQ103" s="27"/>
      <c r="SR103" s="27"/>
      <c r="SS103" s="27"/>
      <c r="ST103" s="27"/>
      <c r="SU103" s="27"/>
      <c r="SV103" s="27"/>
      <c r="SW103" s="27"/>
      <c r="SX103" s="27"/>
      <c r="SY103" s="27"/>
      <c r="SZ103" s="27"/>
      <c r="TA103" s="27"/>
      <c r="TB103" s="27"/>
      <c r="TC103" s="27"/>
      <c r="TD103" s="27"/>
      <c r="TE103" s="27"/>
      <c r="TF103" s="27"/>
      <c r="TG103" s="27"/>
      <c r="TH103" s="27"/>
      <c r="TI103" s="27"/>
      <c r="TJ103" s="27"/>
      <c r="TK103" s="27"/>
      <c r="TL103" s="27"/>
      <c r="TM103" s="27"/>
      <c r="TN103" s="27"/>
      <c r="TO103" s="27"/>
      <c r="TP103" s="27"/>
      <c r="TQ103" s="27"/>
      <c r="TR103" s="27"/>
      <c r="TS103" s="27"/>
      <c r="TT103" s="27"/>
      <c r="TU103" s="27"/>
      <c r="TV103" s="27"/>
      <c r="TW103" s="27"/>
      <c r="TX103" s="27"/>
      <c r="TY103" s="27"/>
      <c r="TZ103" s="27"/>
      <c r="UA103" s="27"/>
      <c r="UB103" s="27"/>
      <c r="UC103" s="27"/>
      <c r="UD103" s="27"/>
      <c r="UE103" s="27"/>
      <c r="UF103" s="27"/>
      <c r="UG103" s="27"/>
      <c r="UH103" s="27"/>
      <c r="UI103" s="27"/>
      <c r="UJ103" s="27"/>
      <c r="UK103" s="27"/>
      <c r="UL103" s="27"/>
      <c r="UM103" s="27"/>
      <c r="UN103" s="27"/>
      <c r="UO103" s="27"/>
      <c r="UP103" s="27"/>
      <c r="UQ103" s="27"/>
      <c r="UR103" s="27"/>
      <c r="US103" s="27"/>
      <c r="UT103" s="27"/>
      <c r="UU103" s="27"/>
      <c r="UV103" s="27"/>
      <c r="UW103" s="27"/>
      <c r="UX103" s="27"/>
      <c r="UY103" s="27"/>
      <c r="UZ103" s="27"/>
      <c r="VA103" s="27"/>
      <c r="VB103" s="27"/>
      <c r="VC103" s="27"/>
      <c r="VD103" s="27"/>
      <c r="VE103" s="27"/>
      <c r="VF103" s="27"/>
      <c r="VG103" s="27"/>
      <c r="VH103" s="27"/>
      <c r="VI103" s="27"/>
      <c r="VJ103" s="27"/>
      <c r="VK103" s="27"/>
      <c r="VL103" s="27"/>
      <c r="VM103" s="27"/>
      <c r="VN103" s="27"/>
      <c r="VO103" s="27"/>
      <c r="VP103" s="27"/>
      <c r="VQ103" s="27"/>
      <c r="VR103" s="27"/>
      <c r="VS103" s="27"/>
      <c r="VT103" s="27"/>
      <c r="VU103" s="27"/>
      <c r="VV103" s="27"/>
      <c r="VW103" s="27"/>
      <c r="VX103" s="27"/>
      <c r="VY103" s="27"/>
      <c r="VZ103" s="27"/>
      <c r="WA103" s="27"/>
      <c r="WB103" s="27"/>
      <c r="WC103" s="27"/>
      <c r="WD103" s="27"/>
      <c r="WE103" s="27"/>
      <c r="WF103" s="27"/>
      <c r="WG103" s="27"/>
      <c r="WH103" s="27"/>
      <c r="WI103" s="27"/>
      <c r="WJ103" s="27"/>
      <c r="WK103" s="27"/>
      <c r="WL103" s="27"/>
      <c r="WM103" s="27"/>
      <c r="WN103" s="27"/>
      <c r="WO103" s="27"/>
      <c r="WP103" s="27"/>
      <c r="WQ103" s="27"/>
      <c r="WR103" s="27"/>
      <c r="WS103" s="27"/>
      <c r="WT103" s="27"/>
      <c r="WU103" s="27"/>
      <c r="WV103" s="27"/>
      <c r="WW103" s="27"/>
      <c r="WX103" s="27"/>
      <c r="WY103" s="27"/>
      <c r="WZ103" s="27"/>
      <c r="XA103" s="27"/>
      <c r="XB103" s="27"/>
      <c r="XC103" s="27"/>
      <c r="XD103" s="27"/>
      <c r="XE103" s="27"/>
      <c r="XF103" s="27"/>
      <c r="XG103" s="27"/>
      <c r="XH103" s="27"/>
      <c r="XI103" s="27"/>
      <c r="XJ103" s="27"/>
      <c r="XK103" s="27"/>
      <c r="XL103" s="27"/>
      <c r="XM103" s="27"/>
      <c r="XN103" s="27"/>
      <c r="XO103" s="27"/>
      <c r="XP103" s="27"/>
      <c r="XQ103" s="27"/>
      <c r="XR103" s="27"/>
      <c r="XS103" s="27"/>
      <c r="XT103" s="27"/>
      <c r="XU103" s="27"/>
      <c r="XV103" s="27"/>
      <c r="XW103" s="27"/>
      <c r="XX103" s="27"/>
      <c r="XY103" s="27"/>
      <c r="XZ103" s="27"/>
      <c r="YA103" s="27"/>
      <c r="YB103" s="27"/>
      <c r="YC103" s="27"/>
      <c r="YD103" s="27"/>
      <c r="YE103" s="27"/>
      <c r="YF103" s="27"/>
      <c r="YG103" s="27"/>
      <c r="YH103" s="27"/>
      <c r="YI103" s="27"/>
      <c r="YJ103" s="27"/>
      <c r="YK103" s="27"/>
      <c r="YL103" s="27"/>
      <c r="YM103" s="27"/>
      <c r="YN103" s="27"/>
      <c r="YO103" s="27"/>
      <c r="YP103" s="27"/>
      <c r="YQ103" s="27"/>
      <c r="YR103" s="27"/>
      <c r="YS103" s="27"/>
      <c r="YT103" s="27"/>
      <c r="YU103" s="27"/>
      <c r="YV103" s="27"/>
      <c r="YW103" s="27"/>
      <c r="YX103" s="27"/>
      <c r="YY103" s="27"/>
      <c r="YZ103" s="27"/>
      <c r="ZA103" s="27"/>
      <c r="ZB103" s="27"/>
      <c r="ZC103" s="27"/>
      <c r="ZD103" s="27"/>
      <c r="ZE103" s="27"/>
      <c r="ZF103" s="27"/>
      <c r="ZG103" s="27"/>
      <c r="ZH103" s="27"/>
      <c r="ZI103" s="27"/>
      <c r="ZJ103" s="27"/>
      <c r="ZK103" s="27"/>
      <c r="ZL103" s="27"/>
      <c r="ZM103" s="27"/>
      <c r="ZN103" s="27"/>
      <c r="ZO103" s="27"/>
      <c r="ZP103" s="27"/>
      <c r="ZQ103" s="27"/>
      <c r="ZR103" s="27"/>
      <c r="ZS103" s="27"/>
      <c r="ZT103" s="27"/>
      <c r="ZU103" s="27"/>
      <c r="ZV103" s="27"/>
      <c r="ZW103" s="27"/>
      <c r="ZX103" s="27"/>
      <c r="ZY103" s="27"/>
      <c r="ZZ103" s="27"/>
      <c r="AAA103" s="27"/>
      <c r="AAB103" s="27"/>
      <c r="AAC103" s="27"/>
      <c r="AAD103" s="27"/>
      <c r="AAE103" s="27"/>
      <c r="AAF103" s="27"/>
      <c r="AAG103" s="27"/>
      <c r="AAH103" s="27"/>
      <c r="AAI103" s="27"/>
      <c r="AAJ103" s="27"/>
      <c r="AAK103" s="27"/>
      <c r="AAL103" s="27"/>
      <c r="AAM103" s="27"/>
      <c r="AAN103" s="27"/>
      <c r="AAO103" s="27"/>
      <c r="AAP103" s="27"/>
      <c r="AAQ103" s="27"/>
      <c r="AAR103" s="27"/>
      <c r="AAS103" s="27"/>
      <c r="AAT103" s="27"/>
      <c r="AAU103" s="27"/>
      <c r="AAV103" s="27"/>
      <c r="AAW103" s="27"/>
      <c r="AAX103" s="27"/>
      <c r="AAY103" s="27"/>
      <c r="AAZ103" s="27"/>
      <c r="ABA103" s="27"/>
      <c r="ABB103" s="27"/>
      <c r="ABC103" s="27"/>
      <c r="ABD103" s="27"/>
      <c r="ABE103" s="27"/>
      <c r="ABF103" s="27"/>
      <c r="ABG103" s="27"/>
      <c r="ABH103" s="27"/>
      <c r="ABI103" s="27"/>
      <c r="ABJ103" s="27"/>
      <c r="ABK103" s="27"/>
      <c r="ABL103" s="27"/>
      <c r="ABM103" s="27"/>
      <c r="ABN103" s="27"/>
      <c r="ABO103" s="27"/>
      <c r="ABP103" s="27"/>
      <c r="ABQ103" s="27"/>
      <c r="ABR103" s="27"/>
      <c r="ABS103" s="27"/>
      <c r="ABT103" s="27"/>
      <c r="ABU103" s="27"/>
      <c r="ABV103" s="27"/>
      <c r="ABW103" s="27"/>
      <c r="ABX103" s="27"/>
      <c r="ABY103" s="27"/>
      <c r="ABZ103" s="27"/>
      <c r="ACA103" s="27"/>
      <c r="ACB103" s="27"/>
      <c r="ACC103" s="27"/>
      <c r="ACD103" s="27"/>
      <c r="ACE103" s="27"/>
      <c r="ACF103" s="27"/>
      <c r="ACG103" s="27"/>
      <c r="ACH103" s="27"/>
      <c r="ACI103" s="27"/>
      <c r="ACJ103" s="27"/>
      <c r="ACK103" s="27"/>
      <c r="ACL103" s="27"/>
      <c r="ACM103" s="27"/>
      <c r="ACN103" s="27"/>
      <c r="ACO103" s="27"/>
      <c r="ACP103" s="27"/>
      <c r="ACQ103" s="27"/>
      <c r="ACR103" s="27"/>
      <c r="ACS103" s="27"/>
      <c r="ACT103" s="27"/>
      <c r="ACU103" s="27"/>
      <c r="ACV103" s="27"/>
      <c r="ACW103" s="27"/>
      <c r="ACX103" s="27"/>
      <c r="ACY103" s="27"/>
      <c r="ACZ103" s="27"/>
      <c r="ADA103" s="27"/>
      <c r="ADB103" s="27"/>
      <c r="ADC103" s="27"/>
      <c r="ADD103" s="27"/>
      <c r="ADE103" s="27"/>
      <c r="ADF103" s="27"/>
      <c r="ADG103" s="27"/>
      <c r="ADH103" s="27"/>
      <c r="ADI103" s="27"/>
      <c r="ADJ103" s="27"/>
      <c r="ADK103" s="27"/>
      <c r="ADL103" s="27"/>
      <c r="ADM103" s="27"/>
      <c r="ADN103" s="27"/>
      <c r="ADO103" s="27"/>
      <c r="ADP103" s="27"/>
      <c r="ADQ103" s="27"/>
      <c r="ADR103" s="27"/>
      <c r="ADS103" s="27"/>
      <c r="ADT103" s="27"/>
      <c r="ADU103" s="27"/>
      <c r="ADV103" s="27"/>
      <c r="ADW103" s="27"/>
      <c r="ADX103" s="27"/>
      <c r="ADY103" s="27"/>
      <c r="ADZ103" s="27"/>
      <c r="AEA103" s="27"/>
      <c r="AEB103" s="27"/>
      <c r="AEC103" s="27"/>
      <c r="AED103" s="27"/>
      <c r="AEE103" s="27"/>
      <c r="AEF103" s="27"/>
      <c r="AEG103" s="27"/>
      <c r="AEH103" s="27"/>
      <c r="AEI103" s="27"/>
      <c r="AEJ103" s="27"/>
      <c r="AEK103" s="27"/>
      <c r="AEL103" s="27"/>
      <c r="AEM103" s="27"/>
      <c r="AEN103" s="27"/>
      <c r="AEO103" s="27"/>
      <c r="AEP103" s="27"/>
      <c r="AEQ103" s="27"/>
      <c r="AER103" s="27"/>
      <c r="AES103" s="27"/>
      <c r="AET103" s="27"/>
      <c r="AEU103" s="27"/>
      <c r="AEV103" s="27"/>
      <c r="AEW103" s="27"/>
      <c r="AEX103" s="27"/>
      <c r="AEY103" s="27"/>
      <c r="AEZ103" s="27"/>
      <c r="AFA103" s="27"/>
      <c r="AFB103" s="27"/>
      <c r="AFC103" s="27"/>
      <c r="AFD103" s="27"/>
      <c r="AFE103" s="27"/>
      <c r="AFF103" s="27"/>
      <c r="AFG103" s="27"/>
      <c r="AFH103" s="27"/>
      <c r="AFI103" s="27"/>
      <c r="AFJ103" s="27"/>
      <c r="AFK103" s="27"/>
      <c r="AFL103" s="27"/>
      <c r="AFM103" s="27"/>
      <c r="AFN103" s="27"/>
      <c r="AFO103" s="27"/>
      <c r="AFP103" s="27"/>
      <c r="AFQ103" s="27"/>
      <c r="AFR103" s="27"/>
      <c r="AFS103" s="27"/>
      <c r="AFT103" s="27"/>
      <c r="AFU103" s="27"/>
      <c r="AFV103" s="27"/>
      <c r="AFW103" s="27"/>
      <c r="AFX103" s="27"/>
      <c r="AFY103" s="27"/>
      <c r="AFZ103" s="27"/>
      <c r="AGA103" s="27"/>
      <c r="AGB103" s="27"/>
      <c r="AGC103" s="27"/>
      <c r="AGD103" s="27"/>
      <c r="AGE103" s="27"/>
      <c r="AGF103" s="27"/>
      <c r="AGG103" s="27"/>
      <c r="AGH103" s="27"/>
      <c r="AGI103" s="27"/>
      <c r="AGJ103" s="27"/>
      <c r="AGK103" s="27"/>
      <c r="AGL103" s="27"/>
      <c r="AGM103" s="27"/>
      <c r="AGN103" s="27"/>
      <c r="AGO103" s="27"/>
      <c r="AGP103" s="27"/>
      <c r="AGQ103" s="27"/>
      <c r="AGR103" s="27"/>
      <c r="AGS103" s="27"/>
      <c r="AGT103" s="27"/>
      <c r="AGU103" s="27"/>
      <c r="AGV103" s="27"/>
      <c r="AGW103" s="27"/>
      <c r="AGX103" s="27"/>
      <c r="AGY103" s="27"/>
      <c r="AGZ103" s="27"/>
      <c r="AHA103" s="27"/>
      <c r="AHB103" s="27"/>
      <c r="AHC103" s="27"/>
      <c r="AHD103" s="27"/>
      <c r="AHE103" s="27"/>
      <c r="AHF103" s="27"/>
      <c r="AHG103" s="27"/>
      <c r="AHH103" s="27"/>
      <c r="AHI103" s="27"/>
      <c r="AHJ103" s="27"/>
      <c r="AHK103" s="27"/>
      <c r="AHL103" s="27"/>
      <c r="AHM103" s="27"/>
      <c r="AHN103" s="27"/>
      <c r="AHO103" s="27"/>
      <c r="AHP103" s="27"/>
      <c r="AHQ103" s="27"/>
      <c r="AHR103" s="27"/>
      <c r="AHS103" s="27"/>
      <c r="AHT103" s="27"/>
      <c r="AHU103" s="27"/>
      <c r="AHV103" s="27"/>
      <c r="AHW103" s="27"/>
      <c r="AHX103" s="27"/>
      <c r="AHY103" s="27"/>
      <c r="AHZ103" s="27"/>
      <c r="AIA103" s="27"/>
      <c r="AIB103" s="27"/>
      <c r="AIC103" s="27"/>
      <c r="AID103" s="27"/>
      <c r="AIE103" s="27"/>
      <c r="AIF103" s="27"/>
      <c r="AIG103" s="27"/>
      <c r="AIH103" s="27"/>
      <c r="AII103" s="27"/>
      <c r="AIJ103" s="27"/>
      <c r="AIK103" s="27"/>
      <c r="AIL103" s="27"/>
      <c r="AIM103" s="27"/>
      <c r="AIN103" s="27"/>
      <c r="AIO103" s="27"/>
      <c r="AIP103" s="27"/>
      <c r="AIQ103" s="27"/>
      <c r="AIR103" s="27"/>
      <c r="AIS103" s="27"/>
      <c r="AIT103" s="27"/>
      <c r="AIU103" s="27"/>
      <c r="AIV103" s="27"/>
      <c r="AIW103" s="27"/>
      <c r="AIX103" s="27"/>
      <c r="AIY103" s="27"/>
      <c r="AIZ103" s="27"/>
      <c r="AJA103" s="27"/>
      <c r="AJB103" s="27"/>
      <c r="AJC103" s="27"/>
      <c r="AJD103" s="27"/>
      <c r="AJE103" s="27"/>
      <c r="AJF103" s="27"/>
      <c r="AJG103" s="27"/>
      <c r="AJH103" s="27"/>
      <c r="AJI103" s="27"/>
      <c r="AJJ103" s="27"/>
      <c r="AJK103" s="27"/>
      <c r="AJL103" s="27"/>
      <c r="AJM103" s="27"/>
      <c r="AJN103" s="27"/>
      <c r="AJO103" s="27"/>
      <c r="AJP103" s="27"/>
      <c r="AJQ103" s="27"/>
      <c r="AJR103" s="27"/>
      <c r="AJS103" s="27"/>
      <c r="AJT103" s="27"/>
      <c r="AJU103" s="27"/>
      <c r="AJV103" s="27"/>
      <c r="AJW103" s="27"/>
      <c r="AJX103" s="27"/>
      <c r="AJY103" s="27"/>
      <c r="AJZ103" s="27"/>
      <c r="AKA103" s="27"/>
      <c r="AKB103" s="27"/>
      <c r="AKC103" s="27"/>
      <c r="AKD103" s="27"/>
      <c r="AKE103" s="27"/>
      <c r="AKF103" s="27"/>
      <c r="AKG103" s="27"/>
      <c r="AKH103" s="27"/>
      <c r="AKI103" s="27"/>
      <c r="AKJ103" s="27"/>
      <c r="AKK103" s="27"/>
      <c r="AKL103" s="27"/>
      <c r="AKM103" s="27"/>
      <c r="AKN103" s="27"/>
      <c r="AKO103" s="27"/>
      <c r="AKP103" s="27"/>
      <c r="AKQ103" s="27"/>
      <c r="AKR103" s="27"/>
      <c r="AKS103" s="27"/>
      <c r="AKT103" s="27"/>
      <c r="AKU103" s="27"/>
      <c r="AKV103" s="27"/>
      <c r="AKW103" s="27"/>
      <c r="AKX103" s="27"/>
      <c r="AKY103" s="27"/>
      <c r="AKZ103" s="27"/>
      <c r="ALA103" s="27"/>
      <c r="ALB103" s="27"/>
      <c r="ALC103" s="27"/>
      <c r="ALD103" s="27"/>
      <c r="ALE103" s="27"/>
      <c r="ALF103" s="27"/>
      <c r="ALG103" s="27"/>
      <c r="ALH103" s="27"/>
      <c r="ALI103" s="27"/>
      <c r="ALJ103" s="27"/>
      <c r="ALK103" s="27"/>
      <c r="ALL103" s="27"/>
      <c r="ALM103" s="27"/>
      <c r="ALN103" s="27"/>
      <c r="ALO103" s="27"/>
      <c r="ALP103" s="27"/>
      <c r="ALQ103" s="27"/>
      <c r="ALR103" s="27"/>
      <c r="ALS103" s="27"/>
      <c r="ALT103" s="27"/>
      <c r="ALU103" s="27"/>
      <c r="ALV103" s="27"/>
      <c r="ALW103" s="27"/>
      <c r="ALX103" s="27"/>
      <c r="ALY103" s="27"/>
      <c r="ALZ103" s="27"/>
      <c r="AMA103" s="27"/>
      <c r="AMB103" s="27"/>
      <c r="AMC103" s="27"/>
      <c r="AMD103" s="27"/>
      <c r="AME103" s="27"/>
      <c r="AMF103" s="27"/>
      <c r="AMG103" s="27"/>
      <c r="AMH103" s="27"/>
      <c r="AMI103" s="27"/>
      <c r="AMJ103" s="27"/>
    </row>
    <row r="104" spans="1:1024" ht="21.75" customHeight="1" x14ac:dyDescent="0.2">
      <c r="A104" s="38" t="s">
        <v>216</v>
      </c>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9" t="s">
        <v>337</v>
      </c>
      <c r="BY104" s="39"/>
      <c r="BZ104" s="39"/>
      <c r="CA104" s="39"/>
      <c r="CB104" s="39"/>
      <c r="CC104" s="39"/>
      <c r="CD104" s="39"/>
      <c r="CE104" s="39"/>
      <c r="CF104" s="32" t="s">
        <v>218</v>
      </c>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4"/>
      <c r="ET104" s="34"/>
      <c r="EU104" s="34"/>
      <c r="EV104" s="34"/>
      <c r="EW104" s="34"/>
      <c r="EX104" s="34"/>
      <c r="EY104" s="34"/>
      <c r="EZ104" s="34"/>
      <c r="FA104" s="34"/>
      <c r="FB104" s="34"/>
      <c r="FC104" s="34"/>
      <c r="FD104" s="34"/>
      <c r="FE104" s="34"/>
    </row>
    <row r="105" spans="1:1024" x14ac:dyDescent="0.2">
      <c r="A105" s="38" t="s">
        <v>344</v>
      </c>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9" t="s">
        <v>343</v>
      </c>
      <c r="BY105" s="39"/>
      <c r="BZ105" s="39"/>
      <c r="CA105" s="39"/>
      <c r="CB105" s="39"/>
      <c r="CC105" s="39"/>
      <c r="CD105" s="39"/>
      <c r="CE105" s="39"/>
      <c r="CF105" s="32" t="s">
        <v>342</v>
      </c>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4"/>
      <c r="ET105" s="34"/>
      <c r="EU105" s="34"/>
      <c r="EV105" s="34"/>
      <c r="EW105" s="34"/>
      <c r="EX105" s="34"/>
      <c r="EY105" s="34"/>
      <c r="EZ105" s="34"/>
      <c r="FA105" s="34"/>
      <c r="FB105" s="34"/>
      <c r="FC105" s="34"/>
      <c r="FD105" s="34"/>
      <c r="FE105" s="34"/>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c r="HM105" s="28"/>
      <c r="HN105" s="28"/>
      <c r="HO105" s="28"/>
      <c r="HP105" s="28"/>
      <c r="HQ105" s="28"/>
      <c r="HR105" s="28"/>
      <c r="HS105" s="28"/>
      <c r="HT105" s="28"/>
      <c r="HU105" s="28"/>
      <c r="HV105" s="28"/>
      <c r="HW105" s="28"/>
      <c r="HX105" s="28"/>
      <c r="HY105" s="28"/>
      <c r="HZ105" s="28"/>
      <c r="IA105" s="28"/>
      <c r="IB105" s="28"/>
      <c r="IC105" s="28"/>
      <c r="ID105" s="28"/>
      <c r="IE105" s="28"/>
      <c r="IF105" s="28"/>
      <c r="IG105" s="28"/>
      <c r="IH105" s="28"/>
      <c r="II105" s="28"/>
      <c r="IJ105" s="28"/>
      <c r="IK105" s="28"/>
      <c r="IL105" s="28"/>
      <c r="IM105" s="28"/>
      <c r="IN105" s="28"/>
      <c r="IO105" s="28"/>
      <c r="IP105" s="28"/>
      <c r="IQ105" s="28"/>
      <c r="IR105" s="28"/>
      <c r="IS105" s="28"/>
      <c r="IT105" s="28"/>
      <c r="IU105" s="28"/>
      <c r="IV105" s="28"/>
      <c r="IW105" s="28"/>
      <c r="IX105" s="28"/>
      <c r="IY105" s="28"/>
      <c r="IZ105" s="28"/>
      <c r="JA105" s="28"/>
      <c r="JB105" s="28"/>
      <c r="JC105" s="28"/>
      <c r="JD105" s="28"/>
      <c r="JE105" s="28"/>
      <c r="JF105" s="28"/>
      <c r="JG105" s="28"/>
      <c r="JH105" s="28"/>
      <c r="JI105" s="28"/>
      <c r="JJ105" s="28"/>
      <c r="JK105" s="28"/>
      <c r="JL105" s="28"/>
      <c r="JM105" s="28"/>
      <c r="JN105" s="28"/>
      <c r="JO105" s="28"/>
      <c r="JP105" s="28"/>
      <c r="JQ105" s="28"/>
      <c r="JR105" s="28"/>
      <c r="JS105" s="28"/>
      <c r="JT105" s="28"/>
      <c r="JU105" s="28"/>
      <c r="JV105" s="28"/>
      <c r="JW105" s="28"/>
      <c r="JX105" s="28"/>
      <c r="JY105" s="28"/>
      <c r="JZ105" s="28"/>
      <c r="KA105" s="28"/>
      <c r="KB105" s="28"/>
      <c r="KC105" s="28"/>
      <c r="KD105" s="28"/>
      <c r="KE105" s="28"/>
      <c r="KF105" s="28"/>
      <c r="KG105" s="28"/>
      <c r="KH105" s="28"/>
      <c r="KI105" s="28"/>
      <c r="KJ105" s="28"/>
      <c r="KK105" s="28"/>
      <c r="KL105" s="28"/>
      <c r="KM105" s="28"/>
      <c r="KN105" s="28"/>
      <c r="KO105" s="28"/>
      <c r="KP105" s="28"/>
      <c r="KQ105" s="28"/>
      <c r="KR105" s="28"/>
      <c r="KS105" s="28"/>
      <c r="KT105" s="28"/>
      <c r="KU105" s="28"/>
      <c r="KV105" s="28"/>
      <c r="KW105" s="28"/>
      <c r="KX105" s="28"/>
      <c r="KY105" s="28"/>
      <c r="KZ105" s="28"/>
      <c r="LA105" s="28"/>
      <c r="LB105" s="28"/>
      <c r="LC105" s="28"/>
      <c r="LD105" s="28"/>
      <c r="LE105" s="28"/>
      <c r="LF105" s="28"/>
      <c r="LG105" s="28"/>
      <c r="LH105" s="28"/>
      <c r="LI105" s="28"/>
      <c r="LJ105" s="28"/>
      <c r="LK105" s="28"/>
      <c r="LL105" s="28"/>
      <c r="LM105" s="28"/>
      <c r="LN105" s="28"/>
      <c r="LO105" s="28"/>
      <c r="LP105" s="28"/>
      <c r="LQ105" s="28"/>
      <c r="LR105" s="28"/>
      <c r="LS105" s="28"/>
      <c r="LT105" s="28"/>
      <c r="LU105" s="28"/>
      <c r="LV105" s="28"/>
      <c r="LW105" s="28"/>
      <c r="LX105" s="28"/>
      <c r="LY105" s="28"/>
      <c r="LZ105" s="28"/>
      <c r="MA105" s="28"/>
      <c r="MB105" s="28"/>
      <c r="MC105" s="28"/>
      <c r="MD105" s="28"/>
      <c r="ME105" s="28"/>
      <c r="MF105" s="28"/>
      <c r="MG105" s="28"/>
      <c r="MH105" s="28"/>
      <c r="MI105" s="28"/>
      <c r="MJ105" s="28"/>
      <c r="MK105" s="28"/>
      <c r="ML105" s="28"/>
      <c r="MM105" s="28"/>
      <c r="MN105" s="28"/>
      <c r="MO105" s="28"/>
      <c r="MP105" s="28"/>
      <c r="MQ105" s="28"/>
      <c r="MR105" s="28"/>
      <c r="MS105" s="28"/>
      <c r="MT105" s="28"/>
      <c r="MU105" s="28"/>
      <c r="MV105" s="28"/>
      <c r="MW105" s="28"/>
      <c r="MX105" s="28"/>
      <c r="MY105" s="28"/>
      <c r="MZ105" s="28"/>
      <c r="NA105" s="28"/>
      <c r="NB105" s="28"/>
      <c r="NC105" s="28"/>
      <c r="ND105" s="28"/>
      <c r="NE105" s="28"/>
      <c r="NF105" s="28"/>
      <c r="NG105" s="28"/>
      <c r="NH105" s="28"/>
      <c r="NI105" s="28"/>
      <c r="NJ105" s="28"/>
      <c r="NK105" s="28"/>
      <c r="NL105" s="28"/>
      <c r="NM105" s="28"/>
      <c r="NN105" s="28"/>
      <c r="NO105" s="28"/>
      <c r="NP105" s="28"/>
      <c r="NQ105" s="28"/>
      <c r="NR105" s="28"/>
      <c r="NS105" s="28"/>
      <c r="NT105" s="28"/>
      <c r="NU105" s="28"/>
      <c r="NV105" s="28"/>
      <c r="NW105" s="28"/>
      <c r="NX105" s="28"/>
      <c r="NY105" s="28"/>
      <c r="NZ105" s="28"/>
      <c r="OA105" s="28"/>
      <c r="OB105" s="28"/>
      <c r="OC105" s="28"/>
      <c r="OD105" s="28"/>
      <c r="OE105" s="28"/>
      <c r="OF105" s="28"/>
      <c r="OG105" s="28"/>
      <c r="OH105" s="28"/>
      <c r="OI105" s="28"/>
      <c r="OJ105" s="28"/>
      <c r="OK105" s="28"/>
      <c r="OL105" s="28"/>
      <c r="OM105" s="28"/>
      <c r="ON105" s="28"/>
      <c r="OO105" s="28"/>
      <c r="OP105" s="28"/>
      <c r="OQ105" s="28"/>
      <c r="OR105" s="28"/>
      <c r="OS105" s="28"/>
      <c r="OT105" s="28"/>
      <c r="OU105" s="28"/>
      <c r="OV105" s="28"/>
      <c r="OW105" s="28"/>
      <c r="OX105" s="28"/>
      <c r="OY105" s="28"/>
      <c r="OZ105" s="28"/>
      <c r="PA105" s="28"/>
      <c r="PB105" s="28"/>
      <c r="PC105" s="28"/>
      <c r="PD105" s="28"/>
      <c r="PE105" s="28"/>
      <c r="PF105" s="28"/>
      <c r="PG105" s="28"/>
      <c r="PH105" s="28"/>
      <c r="PI105" s="28"/>
      <c r="PJ105" s="28"/>
      <c r="PK105" s="28"/>
      <c r="PL105" s="28"/>
      <c r="PM105" s="28"/>
      <c r="PN105" s="28"/>
      <c r="PO105" s="28"/>
      <c r="PP105" s="28"/>
      <c r="PQ105" s="28"/>
      <c r="PR105" s="28"/>
      <c r="PS105" s="28"/>
      <c r="PT105" s="28"/>
      <c r="PU105" s="28"/>
      <c r="PV105" s="28"/>
      <c r="PW105" s="28"/>
      <c r="PX105" s="28"/>
      <c r="PY105" s="28"/>
      <c r="PZ105" s="28"/>
      <c r="QA105" s="28"/>
      <c r="QB105" s="28"/>
      <c r="QC105" s="28"/>
      <c r="QD105" s="28"/>
      <c r="QE105" s="28"/>
      <c r="QF105" s="28"/>
      <c r="QG105" s="28"/>
      <c r="QH105" s="28"/>
      <c r="QI105" s="28"/>
      <c r="QJ105" s="28"/>
      <c r="QK105" s="28"/>
      <c r="QL105" s="28"/>
      <c r="QM105" s="28"/>
      <c r="QN105" s="28"/>
      <c r="QO105" s="28"/>
      <c r="QP105" s="28"/>
      <c r="QQ105" s="28"/>
      <c r="QR105" s="28"/>
      <c r="QS105" s="28"/>
      <c r="QT105" s="28"/>
      <c r="QU105" s="28"/>
      <c r="QV105" s="28"/>
      <c r="QW105" s="28"/>
      <c r="QX105" s="28"/>
      <c r="QY105" s="28"/>
      <c r="QZ105" s="28"/>
      <c r="RA105" s="28"/>
      <c r="RB105" s="28"/>
      <c r="RC105" s="28"/>
      <c r="RD105" s="28"/>
      <c r="RE105" s="28"/>
      <c r="RF105" s="28"/>
      <c r="RG105" s="28"/>
      <c r="RH105" s="28"/>
      <c r="RI105" s="28"/>
      <c r="RJ105" s="28"/>
      <c r="RK105" s="28"/>
      <c r="RL105" s="28"/>
      <c r="RM105" s="28"/>
      <c r="RN105" s="28"/>
      <c r="RO105" s="28"/>
      <c r="RP105" s="28"/>
      <c r="RQ105" s="28"/>
      <c r="RR105" s="28"/>
      <c r="RS105" s="28"/>
      <c r="RT105" s="28"/>
      <c r="RU105" s="28"/>
      <c r="RV105" s="28"/>
      <c r="RW105" s="28"/>
      <c r="RX105" s="28"/>
      <c r="RY105" s="28"/>
      <c r="RZ105" s="28"/>
      <c r="SA105" s="28"/>
      <c r="SB105" s="28"/>
      <c r="SC105" s="28"/>
      <c r="SD105" s="28"/>
      <c r="SE105" s="28"/>
      <c r="SF105" s="28"/>
      <c r="SG105" s="28"/>
      <c r="SH105" s="28"/>
      <c r="SI105" s="28"/>
      <c r="SJ105" s="28"/>
      <c r="SK105" s="28"/>
      <c r="SL105" s="28"/>
      <c r="SM105" s="28"/>
      <c r="SN105" s="28"/>
      <c r="SO105" s="28"/>
      <c r="SP105" s="28"/>
      <c r="SQ105" s="28"/>
      <c r="SR105" s="28"/>
      <c r="SS105" s="28"/>
      <c r="ST105" s="28"/>
      <c r="SU105" s="28"/>
      <c r="SV105" s="28"/>
      <c r="SW105" s="28"/>
      <c r="SX105" s="28"/>
      <c r="SY105" s="28"/>
      <c r="SZ105" s="28"/>
      <c r="TA105" s="28"/>
      <c r="TB105" s="28"/>
      <c r="TC105" s="28"/>
      <c r="TD105" s="28"/>
      <c r="TE105" s="28"/>
      <c r="TF105" s="28"/>
      <c r="TG105" s="28"/>
      <c r="TH105" s="28"/>
      <c r="TI105" s="28"/>
      <c r="TJ105" s="28"/>
      <c r="TK105" s="28"/>
      <c r="TL105" s="28"/>
      <c r="TM105" s="28"/>
      <c r="TN105" s="28"/>
      <c r="TO105" s="28"/>
      <c r="TP105" s="28"/>
      <c r="TQ105" s="28"/>
      <c r="TR105" s="28"/>
      <c r="TS105" s="28"/>
      <c r="TT105" s="28"/>
      <c r="TU105" s="28"/>
      <c r="TV105" s="28"/>
      <c r="TW105" s="28"/>
      <c r="TX105" s="28"/>
      <c r="TY105" s="28"/>
      <c r="TZ105" s="28"/>
      <c r="UA105" s="28"/>
      <c r="UB105" s="28"/>
      <c r="UC105" s="28"/>
      <c r="UD105" s="28"/>
      <c r="UE105" s="28"/>
      <c r="UF105" s="28"/>
      <c r="UG105" s="28"/>
      <c r="UH105" s="28"/>
      <c r="UI105" s="28"/>
      <c r="UJ105" s="28"/>
      <c r="UK105" s="28"/>
      <c r="UL105" s="28"/>
      <c r="UM105" s="28"/>
      <c r="UN105" s="28"/>
      <c r="UO105" s="28"/>
      <c r="UP105" s="28"/>
      <c r="UQ105" s="28"/>
      <c r="UR105" s="28"/>
      <c r="US105" s="28"/>
      <c r="UT105" s="28"/>
      <c r="UU105" s="28"/>
      <c r="UV105" s="28"/>
      <c r="UW105" s="28"/>
      <c r="UX105" s="28"/>
      <c r="UY105" s="28"/>
      <c r="UZ105" s="28"/>
      <c r="VA105" s="28"/>
      <c r="VB105" s="28"/>
      <c r="VC105" s="28"/>
      <c r="VD105" s="28"/>
      <c r="VE105" s="28"/>
      <c r="VF105" s="28"/>
      <c r="VG105" s="28"/>
      <c r="VH105" s="28"/>
      <c r="VI105" s="28"/>
      <c r="VJ105" s="28"/>
      <c r="VK105" s="28"/>
      <c r="VL105" s="28"/>
      <c r="VM105" s="28"/>
      <c r="VN105" s="28"/>
      <c r="VO105" s="28"/>
      <c r="VP105" s="28"/>
      <c r="VQ105" s="28"/>
      <c r="VR105" s="28"/>
      <c r="VS105" s="28"/>
      <c r="VT105" s="28"/>
      <c r="VU105" s="28"/>
      <c r="VV105" s="28"/>
      <c r="VW105" s="28"/>
      <c r="VX105" s="28"/>
      <c r="VY105" s="28"/>
      <c r="VZ105" s="28"/>
      <c r="WA105" s="28"/>
      <c r="WB105" s="28"/>
      <c r="WC105" s="28"/>
      <c r="WD105" s="28"/>
      <c r="WE105" s="28"/>
      <c r="WF105" s="28"/>
      <c r="WG105" s="28"/>
      <c r="WH105" s="28"/>
      <c r="WI105" s="28"/>
      <c r="WJ105" s="28"/>
      <c r="WK105" s="28"/>
      <c r="WL105" s="28"/>
      <c r="WM105" s="28"/>
      <c r="WN105" s="28"/>
      <c r="WO105" s="28"/>
      <c r="WP105" s="28"/>
      <c r="WQ105" s="28"/>
      <c r="WR105" s="28"/>
      <c r="WS105" s="28"/>
      <c r="WT105" s="28"/>
      <c r="WU105" s="28"/>
      <c r="WV105" s="28"/>
      <c r="WW105" s="28"/>
      <c r="WX105" s="28"/>
      <c r="WY105" s="28"/>
      <c r="WZ105" s="28"/>
      <c r="XA105" s="28"/>
      <c r="XB105" s="28"/>
      <c r="XC105" s="28"/>
      <c r="XD105" s="28"/>
      <c r="XE105" s="28"/>
      <c r="XF105" s="28"/>
      <c r="XG105" s="28"/>
      <c r="XH105" s="28"/>
      <c r="XI105" s="28"/>
      <c r="XJ105" s="28"/>
      <c r="XK105" s="28"/>
      <c r="XL105" s="28"/>
      <c r="XM105" s="28"/>
      <c r="XN105" s="28"/>
      <c r="XO105" s="28"/>
      <c r="XP105" s="28"/>
      <c r="XQ105" s="28"/>
      <c r="XR105" s="28"/>
      <c r="XS105" s="28"/>
      <c r="XT105" s="28"/>
      <c r="XU105" s="28"/>
      <c r="XV105" s="28"/>
      <c r="XW105" s="28"/>
      <c r="XX105" s="28"/>
      <c r="XY105" s="28"/>
      <c r="XZ105" s="28"/>
      <c r="YA105" s="28"/>
      <c r="YB105" s="28"/>
      <c r="YC105" s="28"/>
      <c r="YD105" s="28"/>
      <c r="YE105" s="28"/>
      <c r="YF105" s="28"/>
      <c r="YG105" s="28"/>
      <c r="YH105" s="28"/>
      <c r="YI105" s="28"/>
      <c r="YJ105" s="28"/>
      <c r="YK105" s="28"/>
      <c r="YL105" s="28"/>
      <c r="YM105" s="28"/>
      <c r="YN105" s="28"/>
      <c r="YO105" s="28"/>
      <c r="YP105" s="28"/>
      <c r="YQ105" s="28"/>
      <c r="YR105" s="28"/>
      <c r="YS105" s="28"/>
      <c r="YT105" s="28"/>
      <c r="YU105" s="28"/>
      <c r="YV105" s="28"/>
      <c r="YW105" s="28"/>
      <c r="YX105" s="28"/>
      <c r="YY105" s="28"/>
      <c r="YZ105" s="28"/>
      <c r="ZA105" s="28"/>
      <c r="ZB105" s="28"/>
      <c r="ZC105" s="28"/>
      <c r="ZD105" s="28"/>
      <c r="ZE105" s="28"/>
      <c r="ZF105" s="28"/>
      <c r="ZG105" s="28"/>
      <c r="ZH105" s="28"/>
      <c r="ZI105" s="28"/>
      <c r="ZJ105" s="28"/>
      <c r="ZK105" s="28"/>
      <c r="ZL105" s="28"/>
      <c r="ZM105" s="28"/>
      <c r="ZN105" s="28"/>
      <c r="ZO105" s="28"/>
      <c r="ZP105" s="28"/>
      <c r="ZQ105" s="28"/>
      <c r="ZR105" s="28"/>
      <c r="ZS105" s="28"/>
      <c r="ZT105" s="28"/>
      <c r="ZU105" s="28"/>
      <c r="ZV105" s="28"/>
      <c r="ZW105" s="28"/>
      <c r="ZX105" s="28"/>
      <c r="ZY105" s="28"/>
      <c r="ZZ105" s="28"/>
      <c r="AAA105" s="28"/>
      <c r="AAB105" s="28"/>
      <c r="AAC105" s="28"/>
      <c r="AAD105" s="28"/>
      <c r="AAE105" s="28"/>
      <c r="AAF105" s="28"/>
      <c r="AAG105" s="28"/>
      <c r="AAH105" s="28"/>
      <c r="AAI105" s="28"/>
      <c r="AAJ105" s="28"/>
      <c r="AAK105" s="28"/>
      <c r="AAL105" s="28"/>
      <c r="AAM105" s="28"/>
      <c r="AAN105" s="28"/>
      <c r="AAO105" s="28"/>
      <c r="AAP105" s="28"/>
      <c r="AAQ105" s="28"/>
      <c r="AAR105" s="28"/>
      <c r="AAS105" s="28"/>
      <c r="AAT105" s="28"/>
      <c r="AAU105" s="28"/>
      <c r="AAV105" s="28"/>
      <c r="AAW105" s="28"/>
      <c r="AAX105" s="28"/>
      <c r="AAY105" s="28"/>
      <c r="AAZ105" s="28"/>
      <c r="ABA105" s="28"/>
      <c r="ABB105" s="28"/>
      <c r="ABC105" s="28"/>
      <c r="ABD105" s="28"/>
      <c r="ABE105" s="28"/>
      <c r="ABF105" s="28"/>
      <c r="ABG105" s="28"/>
      <c r="ABH105" s="28"/>
      <c r="ABI105" s="28"/>
      <c r="ABJ105" s="28"/>
      <c r="ABK105" s="28"/>
      <c r="ABL105" s="28"/>
      <c r="ABM105" s="28"/>
      <c r="ABN105" s="28"/>
      <c r="ABO105" s="28"/>
      <c r="ABP105" s="28"/>
      <c r="ABQ105" s="28"/>
      <c r="ABR105" s="28"/>
      <c r="ABS105" s="28"/>
      <c r="ABT105" s="28"/>
      <c r="ABU105" s="28"/>
      <c r="ABV105" s="28"/>
      <c r="ABW105" s="28"/>
      <c r="ABX105" s="28"/>
      <c r="ABY105" s="28"/>
      <c r="ABZ105" s="28"/>
      <c r="ACA105" s="28"/>
      <c r="ACB105" s="28"/>
      <c r="ACC105" s="28"/>
      <c r="ACD105" s="28"/>
      <c r="ACE105" s="28"/>
      <c r="ACF105" s="28"/>
      <c r="ACG105" s="28"/>
      <c r="ACH105" s="28"/>
      <c r="ACI105" s="28"/>
      <c r="ACJ105" s="28"/>
      <c r="ACK105" s="28"/>
      <c r="ACL105" s="28"/>
      <c r="ACM105" s="28"/>
      <c r="ACN105" s="28"/>
      <c r="ACO105" s="28"/>
      <c r="ACP105" s="28"/>
      <c r="ACQ105" s="28"/>
      <c r="ACR105" s="28"/>
      <c r="ACS105" s="28"/>
      <c r="ACT105" s="28"/>
      <c r="ACU105" s="28"/>
      <c r="ACV105" s="28"/>
      <c r="ACW105" s="28"/>
      <c r="ACX105" s="28"/>
      <c r="ACY105" s="28"/>
      <c r="ACZ105" s="28"/>
      <c r="ADA105" s="28"/>
      <c r="ADB105" s="28"/>
      <c r="ADC105" s="28"/>
      <c r="ADD105" s="28"/>
      <c r="ADE105" s="28"/>
      <c r="ADF105" s="28"/>
      <c r="ADG105" s="28"/>
      <c r="ADH105" s="28"/>
      <c r="ADI105" s="28"/>
      <c r="ADJ105" s="28"/>
      <c r="ADK105" s="28"/>
      <c r="ADL105" s="28"/>
      <c r="ADM105" s="28"/>
      <c r="ADN105" s="28"/>
      <c r="ADO105" s="28"/>
      <c r="ADP105" s="28"/>
      <c r="ADQ105" s="28"/>
      <c r="ADR105" s="28"/>
      <c r="ADS105" s="28"/>
      <c r="ADT105" s="28"/>
      <c r="ADU105" s="28"/>
      <c r="ADV105" s="28"/>
      <c r="ADW105" s="28"/>
      <c r="ADX105" s="28"/>
      <c r="ADY105" s="28"/>
      <c r="ADZ105" s="28"/>
      <c r="AEA105" s="28"/>
      <c r="AEB105" s="28"/>
      <c r="AEC105" s="28"/>
      <c r="AED105" s="28"/>
      <c r="AEE105" s="28"/>
      <c r="AEF105" s="28"/>
      <c r="AEG105" s="28"/>
      <c r="AEH105" s="28"/>
      <c r="AEI105" s="28"/>
      <c r="AEJ105" s="28"/>
      <c r="AEK105" s="28"/>
      <c r="AEL105" s="28"/>
      <c r="AEM105" s="28"/>
      <c r="AEN105" s="28"/>
      <c r="AEO105" s="28"/>
      <c r="AEP105" s="28"/>
      <c r="AEQ105" s="28"/>
      <c r="AER105" s="28"/>
      <c r="AES105" s="28"/>
      <c r="AET105" s="28"/>
      <c r="AEU105" s="28"/>
      <c r="AEV105" s="28"/>
      <c r="AEW105" s="28"/>
      <c r="AEX105" s="28"/>
      <c r="AEY105" s="28"/>
      <c r="AEZ105" s="28"/>
      <c r="AFA105" s="28"/>
      <c r="AFB105" s="28"/>
      <c r="AFC105" s="28"/>
      <c r="AFD105" s="28"/>
      <c r="AFE105" s="28"/>
      <c r="AFF105" s="28"/>
      <c r="AFG105" s="28"/>
      <c r="AFH105" s="28"/>
      <c r="AFI105" s="28"/>
      <c r="AFJ105" s="28"/>
      <c r="AFK105" s="28"/>
      <c r="AFL105" s="28"/>
      <c r="AFM105" s="28"/>
      <c r="AFN105" s="28"/>
      <c r="AFO105" s="28"/>
      <c r="AFP105" s="28"/>
      <c r="AFQ105" s="28"/>
      <c r="AFR105" s="28"/>
      <c r="AFS105" s="28"/>
      <c r="AFT105" s="28"/>
      <c r="AFU105" s="28"/>
      <c r="AFV105" s="28"/>
      <c r="AFW105" s="28"/>
      <c r="AFX105" s="28"/>
      <c r="AFY105" s="28"/>
      <c r="AFZ105" s="28"/>
      <c r="AGA105" s="28"/>
      <c r="AGB105" s="28"/>
      <c r="AGC105" s="28"/>
      <c r="AGD105" s="28"/>
      <c r="AGE105" s="28"/>
      <c r="AGF105" s="28"/>
      <c r="AGG105" s="28"/>
      <c r="AGH105" s="28"/>
      <c r="AGI105" s="28"/>
      <c r="AGJ105" s="28"/>
      <c r="AGK105" s="28"/>
      <c r="AGL105" s="28"/>
      <c r="AGM105" s="28"/>
      <c r="AGN105" s="28"/>
      <c r="AGO105" s="28"/>
      <c r="AGP105" s="28"/>
      <c r="AGQ105" s="28"/>
      <c r="AGR105" s="28"/>
      <c r="AGS105" s="28"/>
      <c r="AGT105" s="28"/>
      <c r="AGU105" s="28"/>
      <c r="AGV105" s="28"/>
      <c r="AGW105" s="28"/>
      <c r="AGX105" s="28"/>
      <c r="AGY105" s="28"/>
      <c r="AGZ105" s="28"/>
      <c r="AHA105" s="28"/>
      <c r="AHB105" s="28"/>
      <c r="AHC105" s="28"/>
      <c r="AHD105" s="28"/>
      <c r="AHE105" s="28"/>
      <c r="AHF105" s="28"/>
      <c r="AHG105" s="28"/>
      <c r="AHH105" s="28"/>
      <c r="AHI105" s="28"/>
      <c r="AHJ105" s="28"/>
      <c r="AHK105" s="28"/>
      <c r="AHL105" s="28"/>
      <c r="AHM105" s="28"/>
      <c r="AHN105" s="28"/>
      <c r="AHO105" s="28"/>
      <c r="AHP105" s="28"/>
      <c r="AHQ105" s="28"/>
      <c r="AHR105" s="28"/>
      <c r="AHS105" s="28"/>
      <c r="AHT105" s="28"/>
      <c r="AHU105" s="28"/>
      <c r="AHV105" s="28"/>
      <c r="AHW105" s="28"/>
      <c r="AHX105" s="28"/>
      <c r="AHY105" s="28"/>
      <c r="AHZ105" s="28"/>
      <c r="AIA105" s="28"/>
      <c r="AIB105" s="28"/>
      <c r="AIC105" s="28"/>
      <c r="AID105" s="28"/>
      <c r="AIE105" s="28"/>
      <c r="AIF105" s="28"/>
      <c r="AIG105" s="28"/>
      <c r="AIH105" s="28"/>
      <c r="AII105" s="28"/>
      <c r="AIJ105" s="28"/>
      <c r="AIK105" s="28"/>
      <c r="AIL105" s="28"/>
      <c r="AIM105" s="28"/>
      <c r="AIN105" s="28"/>
      <c r="AIO105" s="28"/>
      <c r="AIP105" s="28"/>
      <c r="AIQ105" s="28"/>
      <c r="AIR105" s="28"/>
      <c r="AIS105" s="28"/>
      <c r="AIT105" s="28"/>
      <c r="AIU105" s="28"/>
      <c r="AIV105" s="28"/>
      <c r="AIW105" s="28"/>
      <c r="AIX105" s="28"/>
      <c r="AIY105" s="28"/>
      <c r="AIZ105" s="28"/>
      <c r="AJA105" s="28"/>
      <c r="AJB105" s="28"/>
      <c r="AJC105" s="28"/>
      <c r="AJD105" s="28"/>
      <c r="AJE105" s="28"/>
      <c r="AJF105" s="28"/>
      <c r="AJG105" s="28"/>
      <c r="AJH105" s="28"/>
      <c r="AJI105" s="28"/>
      <c r="AJJ105" s="28"/>
      <c r="AJK105" s="28"/>
      <c r="AJL105" s="28"/>
      <c r="AJM105" s="28"/>
      <c r="AJN105" s="28"/>
      <c r="AJO105" s="28"/>
      <c r="AJP105" s="28"/>
      <c r="AJQ105" s="28"/>
      <c r="AJR105" s="28"/>
      <c r="AJS105" s="28"/>
      <c r="AJT105" s="28"/>
      <c r="AJU105" s="28"/>
      <c r="AJV105" s="28"/>
      <c r="AJW105" s="28"/>
      <c r="AJX105" s="28"/>
      <c r="AJY105" s="28"/>
      <c r="AJZ105" s="28"/>
      <c r="AKA105" s="28"/>
      <c r="AKB105" s="28"/>
      <c r="AKC105" s="28"/>
      <c r="AKD105" s="28"/>
      <c r="AKE105" s="28"/>
      <c r="AKF105" s="28"/>
      <c r="AKG105" s="28"/>
      <c r="AKH105" s="28"/>
      <c r="AKI105" s="28"/>
      <c r="AKJ105" s="28"/>
      <c r="AKK105" s="28"/>
      <c r="AKL105" s="28"/>
      <c r="AKM105" s="28"/>
      <c r="AKN105" s="28"/>
      <c r="AKO105" s="28"/>
      <c r="AKP105" s="28"/>
      <c r="AKQ105" s="28"/>
      <c r="AKR105" s="28"/>
      <c r="AKS105" s="28"/>
      <c r="AKT105" s="28"/>
      <c r="AKU105" s="28"/>
      <c r="AKV105" s="28"/>
      <c r="AKW105" s="28"/>
      <c r="AKX105" s="28"/>
      <c r="AKY105" s="28"/>
      <c r="AKZ105" s="28"/>
      <c r="ALA105" s="28"/>
      <c r="ALB105" s="28"/>
      <c r="ALC105" s="28"/>
      <c r="ALD105" s="28"/>
      <c r="ALE105" s="28"/>
      <c r="ALF105" s="28"/>
      <c r="ALG105" s="28"/>
      <c r="ALH105" s="28"/>
      <c r="ALI105" s="28"/>
      <c r="ALJ105" s="28"/>
      <c r="ALK105" s="28"/>
      <c r="ALL105" s="28"/>
      <c r="ALM105" s="28"/>
      <c r="ALN105" s="28"/>
      <c r="ALO105" s="28"/>
      <c r="ALP105" s="28"/>
      <c r="ALQ105" s="28"/>
      <c r="ALR105" s="28"/>
      <c r="ALS105" s="28"/>
      <c r="ALT105" s="28"/>
      <c r="ALU105" s="28"/>
      <c r="ALV105" s="28"/>
      <c r="ALW105" s="28"/>
      <c r="ALX105" s="28"/>
      <c r="ALY105" s="28"/>
      <c r="ALZ105" s="28"/>
      <c r="AMA105" s="28"/>
      <c r="AMB105" s="28"/>
      <c r="AMC105" s="28"/>
      <c r="AMD105" s="28"/>
      <c r="AME105" s="28"/>
      <c r="AMF105" s="28"/>
      <c r="AMG105" s="28"/>
      <c r="AMH105" s="28"/>
      <c r="AMI105" s="28"/>
      <c r="AMJ105" s="28"/>
    </row>
    <row r="106" spans="1:1024" x14ac:dyDescent="0.2">
      <c r="A106" s="43" t="s">
        <v>219</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1" t="s">
        <v>220</v>
      </c>
      <c r="BY106" s="41"/>
      <c r="BZ106" s="41"/>
      <c r="CA106" s="41"/>
      <c r="CB106" s="41"/>
      <c r="CC106" s="41"/>
      <c r="CD106" s="41"/>
      <c r="CE106" s="41"/>
      <c r="CF106" s="42" t="s">
        <v>54</v>
      </c>
      <c r="CG106" s="42"/>
      <c r="CH106" s="42"/>
      <c r="CI106" s="42"/>
      <c r="CJ106" s="42"/>
      <c r="CK106" s="42"/>
      <c r="CL106" s="42"/>
      <c r="CM106" s="42"/>
      <c r="CN106" s="42"/>
      <c r="CO106" s="42"/>
      <c r="CP106" s="42"/>
      <c r="CQ106" s="42"/>
      <c r="CR106" s="42"/>
      <c r="CS106" s="32"/>
      <c r="CT106" s="32"/>
      <c r="CU106" s="32"/>
      <c r="CV106" s="32"/>
      <c r="CW106" s="32"/>
      <c r="CX106" s="32"/>
      <c r="CY106" s="32"/>
      <c r="CZ106" s="32"/>
      <c r="DA106" s="32"/>
      <c r="DB106" s="32"/>
      <c r="DC106" s="32"/>
      <c r="DD106" s="32"/>
      <c r="DE106" s="32"/>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4" t="s">
        <v>49</v>
      </c>
      <c r="ET106" s="34"/>
      <c r="EU106" s="34"/>
      <c r="EV106" s="34"/>
      <c r="EW106" s="34"/>
      <c r="EX106" s="34"/>
      <c r="EY106" s="34"/>
      <c r="EZ106" s="34"/>
      <c r="FA106" s="34"/>
      <c r="FB106" s="34"/>
      <c r="FC106" s="34"/>
      <c r="FD106" s="34"/>
      <c r="FE106" s="34"/>
    </row>
    <row r="107" spans="1:1024" ht="22.5" customHeight="1" x14ac:dyDescent="0.2">
      <c r="A107" s="38" t="s">
        <v>221</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9" t="s">
        <v>222</v>
      </c>
      <c r="BY107" s="39"/>
      <c r="BZ107" s="39"/>
      <c r="CA107" s="39"/>
      <c r="CB107" s="39"/>
      <c r="CC107" s="39"/>
      <c r="CD107" s="39"/>
      <c r="CE107" s="39"/>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4" t="s">
        <v>49</v>
      </c>
      <c r="ET107" s="34"/>
      <c r="EU107" s="34"/>
      <c r="EV107" s="34"/>
      <c r="EW107" s="34"/>
      <c r="EX107" s="34"/>
      <c r="EY107" s="34"/>
      <c r="EZ107" s="34"/>
      <c r="FA107" s="34"/>
      <c r="FB107" s="34"/>
      <c r="FC107" s="34"/>
      <c r="FD107" s="34"/>
      <c r="FE107" s="34"/>
    </row>
    <row r="108" spans="1:1024" ht="12.75" customHeight="1" x14ac:dyDescent="0.2">
      <c r="A108" s="38" t="s">
        <v>223</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9" t="s">
        <v>224</v>
      </c>
      <c r="BY108" s="39"/>
      <c r="BZ108" s="39"/>
      <c r="CA108" s="39"/>
      <c r="CB108" s="39"/>
      <c r="CC108" s="39"/>
      <c r="CD108" s="39"/>
      <c r="CE108" s="39"/>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4" t="s">
        <v>49</v>
      </c>
      <c r="ET108" s="34"/>
      <c r="EU108" s="34"/>
      <c r="EV108" s="34"/>
      <c r="EW108" s="34"/>
      <c r="EX108" s="34"/>
      <c r="EY108" s="34"/>
      <c r="EZ108" s="34"/>
      <c r="FA108" s="34"/>
      <c r="FB108" s="34"/>
      <c r="FC108" s="34"/>
      <c r="FD108" s="34"/>
      <c r="FE108" s="34"/>
    </row>
    <row r="109" spans="1:1024" ht="12.75" customHeight="1" x14ac:dyDescent="0.2">
      <c r="A109" s="38" t="s">
        <v>225</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9" t="s">
        <v>226</v>
      </c>
      <c r="BY109" s="39"/>
      <c r="BZ109" s="39"/>
      <c r="CA109" s="39"/>
      <c r="CB109" s="39"/>
      <c r="CC109" s="39"/>
      <c r="CD109" s="39"/>
      <c r="CE109" s="39"/>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3"/>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t="s">
        <v>49</v>
      </c>
      <c r="ET109" s="34"/>
      <c r="EU109" s="34"/>
      <c r="EV109" s="34"/>
      <c r="EW109" s="34"/>
      <c r="EX109" s="34"/>
      <c r="EY109" s="34"/>
      <c r="EZ109" s="34"/>
      <c r="FA109" s="34"/>
      <c r="FB109" s="34"/>
      <c r="FC109" s="34"/>
      <c r="FD109" s="34"/>
      <c r="FE109" s="34"/>
    </row>
    <row r="110" spans="1:1024" ht="12.75" customHeight="1" x14ac:dyDescent="0.2">
      <c r="A110" s="43" t="s">
        <v>227</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1" t="s">
        <v>228</v>
      </c>
      <c r="BY110" s="41"/>
      <c r="BZ110" s="41"/>
      <c r="CA110" s="41"/>
      <c r="CB110" s="41"/>
      <c r="CC110" s="41"/>
      <c r="CD110" s="41"/>
      <c r="CE110" s="41"/>
      <c r="CF110" s="42" t="s">
        <v>49</v>
      </c>
      <c r="CG110" s="42"/>
      <c r="CH110" s="42"/>
      <c r="CI110" s="42"/>
      <c r="CJ110" s="42"/>
      <c r="CK110" s="42"/>
      <c r="CL110" s="42"/>
      <c r="CM110" s="42"/>
      <c r="CN110" s="42"/>
      <c r="CO110" s="42"/>
      <c r="CP110" s="42"/>
      <c r="CQ110" s="42"/>
      <c r="CR110" s="42"/>
      <c r="CS110" s="32"/>
      <c r="CT110" s="32"/>
      <c r="CU110" s="32"/>
      <c r="CV110" s="32"/>
      <c r="CW110" s="32"/>
      <c r="CX110" s="32"/>
      <c r="CY110" s="32"/>
      <c r="CZ110" s="32"/>
      <c r="DA110" s="32"/>
      <c r="DB110" s="32"/>
      <c r="DC110" s="32"/>
      <c r="DD110" s="32"/>
      <c r="DE110" s="32"/>
      <c r="DF110" s="33"/>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t="s">
        <v>49</v>
      </c>
      <c r="ET110" s="34"/>
      <c r="EU110" s="34"/>
      <c r="EV110" s="34"/>
      <c r="EW110" s="34"/>
      <c r="EX110" s="34"/>
      <c r="EY110" s="34"/>
      <c r="EZ110" s="34"/>
      <c r="FA110" s="34"/>
      <c r="FB110" s="34"/>
      <c r="FC110" s="34"/>
      <c r="FD110" s="34"/>
      <c r="FE110" s="34"/>
    </row>
    <row r="111" spans="1:1024" ht="22.5" customHeight="1" x14ac:dyDescent="0.2">
      <c r="A111" s="38" t="s">
        <v>229</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9" t="s">
        <v>230</v>
      </c>
      <c r="BY111" s="39"/>
      <c r="BZ111" s="39"/>
      <c r="CA111" s="39"/>
      <c r="CB111" s="39"/>
      <c r="CC111" s="39"/>
      <c r="CD111" s="39"/>
      <c r="CE111" s="39"/>
      <c r="CF111" s="32" t="s">
        <v>231</v>
      </c>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t="s">
        <v>49</v>
      </c>
      <c r="ET111" s="34"/>
      <c r="EU111" s="34"/>
      <c r="EV111" s="34"/>
      <c r="EW111" s="34"/>
      <c r="EX111" s="34"/>
      <c r="EY111" s="34"/>
      <c r="EZ111" s="34"/>
      <c r="FA111" s="34"/>
      <c r="FB111" s="34"/>
      <c r="FC111" s="34"/>
      <c r="FD111" s="34"/>
      <c r="FE111" s="34"/>
    </row>
    <row r="112" spans="1:1024" ht="11.2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9"/>
      <c r="BY112" s="39"/>
      <c r="BZ112" s="39"/>
      <c r="CA112" s="39"/>
      <c r="CB112" s="39"/>
      <c r="CC112" s="39"/>
      <c r="CD112" s="39"/>
      <c r="CE112" s="39"/>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row>
    <row r="113" spans="1:161" ht="3" customHeight="1" x14ac:dyDescent="0.2"/>
    <row r="114" spans="1:161" ht="3" customHeight="1" x14ac:dyDescent="0.2"/>
    <row r="115" spans="1:161" x14ac:dyDescent="0.2">
      <c r="A115" s="11" t="s">
        <v>232</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row>
    <row r="116" spans="1:161" x14ac:dyDescent="0.2">
      <c r="A116" s="11" t="s">
        <v>233</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row>
    <row r="117" spans="1:161" x14ac:dyDescent="0.2">
      <c r="A117" s="11" t="s">
        <v>234</v>
      </c>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row>
    <row r="118" spans="1:161" x14ac:dyDescent="0.2">
      <c r="A118" s="11" t="s">
        <v>235</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row>
    <row r="119" spans="1:161" x14ac:dyDescent="0.2">
      <c r="A119" s="11" t="s">
        <v>236</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row>
    <row r="120" spans="1:161" x14ac:dyDescent="0.2">
      <c r="A120" s="11" t="s">
        <v>237</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row>
    <row r="121" spans="1:161" ht="22.5" customHeight="1" x14ac:dyDescent="0.2">
      <c r="A121" s="44" t="s">
        <v>238</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c r="DO121" s="44"/>
      <c r="DP121" s="44"/>
      <c r="DQ121" s="44"/>
      <c r="DR121" s="44"/>
      <c r="DS121" s="44"/>
      <c r="DT121" s="44"/>
      <c r="DU121" s="44"/>
      <c r="DV121" s="44"/>
      <c r="DW121" s="44"/>
      <c r="DX121" s="44"/>
      <c r="DY121" s="44"/>
      <c r="DZ121" s="44"/>
      <c r="EA121" s="44"/>
      <c r="EB121" s="44"/>
      <c r="EC121" s="44"/>
      <c r="ED121" s="44"/>
      <c r="EE121" s="44"/>
      <c r="EF121" s="44"/>
      <c r="EG121" s="44"/>
      <c r="EH121" s="44"/>
      <c r="EI121" s="44"/>
      <c r="EJ121" s="44"/>
      <c r="EK121" s="44"/>
      <c r="EL121" s="44"/>
      <c r="EM121" s="44"/>
      <c r="EN121" s="44"/>
      <c r="EO121" s="44"/>
      <c r="EP121" s="44"/>
      <c r="EQ121" s="44"/>
      <c r="ER121" s="44"/>
      <c r="ES121" s="44"/>
      <c r="ET121" s="44"/>
      <c r="EU121" s="44"/>
      <c r="EV121" s="44"/>
      <c r="EW121" s="44"/>
      <c r="EX121" s="44"/>
      <c r="EY121" s="44"/>
      <c r="EZ121" s="44"/>
      <c r="FA121" s="44"/>
      <c r="FB121" s="44"/>
      <c r="FC121" s="44"/>
      <c r="FD121" s="44"/>
      <c r="FE121" s="44"/>
    </row>
    <row r="122" spans="1:161" ht="15" customHeight="1" x14ac:dyDescent="0.2">
      <c r="A122" s="11" t="s">
        <v>239</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row>
    <row r="123" spans="1:161" ht="27.75" customHeight="1" x14ac:dyDescent="0.2">
      <c r="A123" s="44" t="s">
        <v>240</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row>
    <row r="124" spans="1:161" ht="22.5" customHeight="1" x14ac:dyDescent="0.2">
      <c r="A124" s="44" t="s">
        <v>241</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row>
    <row r="125" spans="1:161" ht="39.75" customHeight="1" x14ac:dyDescent="0.2">
      <c r="A125" s="44" t="s">
        <v>242</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row>
    <row r="126" spans="1:161" ht="15" customHeight="1" x14ac:dyDescent="0.2">
      <c r="A126" s="11" t="s">
        <v>243</v>
      </c>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row>
    <row r="127" spans="1:161" x14ac:dyDescent="0.2">
      <c r="A127" s="11" t="s">
        <v>244</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row>
    <row r="128" spans="1:161" ht="11.25" customHeight="1" x14ac:dyDescent="0.2">
      <c r="A128" s="44" t="s">
        <v>245</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c r="DO128" s="44"/>
      <c r="DP128" s="44"/>
      <c r="DQ128" s="44"/>
      <c r="DR128" s="44"/>
      <c r="DS128" s="44"/>
      <c r="DT128" s="44"/>
      <c r="DU128" s="44"/>
      <c r="DV128" s="44"/>
      <c r="DW128" s="44"/>
      <c r="DX128" s="44"/>
      <c r="DY128" s="44"/>
      <c r="DZ128" s="44"/>
      <c r="EA128" s="44"/>
      <c r="EB128" s="44"/>
      <c r="EC128" s="44"/>
      <c r="ED128" s="44"/>
      <c r="EE128" s="44"/>
      <c r="EF128" s="44"/>
      <c r="EG128" s="44"/>
      <c r="EH128" s="44"/>
      <c r="EI128" s="44"/>
      <c r="EJ128" s="44"/>
      <c r="EK128" s="44"/>
      <c r="EL128" s="44"/>
      <c r="EM128" s="44"/>
      <c r="EN128" s="44"/>
      <c r="EO128" s="44"/>
      <c r="EP128" s="44"/>
      <c r="EQ128" s="44"/>
      <c r="ER128" s="44"/>
      <c r="ES128" s="44"/>
      <c r="ET128" s="44"/>
      <c r="EU128" s="44"/>
      <c r="EV128" s="44"/>
      <c r="EW128" s="44"/>
      <c r="EX128" s="44"/>
      <c r="EY128" s="44"/>
      <c r="EZ128" s="44"/>
      <c r="FA128" s="44"/>
      <c r="FB128" s="44"/>
      <c r="FC128" s="44"/>
      <c r="FD128" s="44"/>
      <c r="FE128" s="44"/>
    </row>
  </sheetData>
  <mergeCells count="730">
    <mergeCell ref="A100:BW100"/>
    <mergeCell ref="BX100:CE100"/>
    <mergeCell ref="CF100:CR100"/>
    <mergeCell ref="CS100:DE100"/>
    <mergeCell ref="DF100:DR100"/>
    <mergeCell ref="DS100:EE100"/>
    <mergeCell ref="EF100:ER100"/>
    <mergeCell ref="ES100:FE100"/>
    <mergeCell ref="A78:BW78"/>
    <mergeCell ref="BX78:CE78"/>
    <mergeCell ref="CF78:CR78"/>
    <mergeCell ref="CS78:DE78"/>
    <mergeCell ref="DF78:DR78"/>
    <mergeCell ref="DS78:EE78"/>
    <mergeCell ref="EF78:ER78"/>
    <mergeCell ref="ES78:FE78"/>
    <mergeCell ref="A80:BW80"/>
    <mergeCell ref="BX80:CE80"/>
    <mergeCell ref="CF80:CR80"/>
    <mergeCell ref="CS80:DE80"/>
    <mergeCell ref="DF80:DR80"/>
    <mergeCell ref="DS80:EE80"/>
    <mergeCell ref="EF80:ER80"/>
    <mergeCell ref="ES80:FE80"/>
    <mergeCell ref="AB19:DP19"/>
    <mergeCell ref="ES19:FE19"/>
    <mergeCell ref="ES20:FE20"/>
    <mergeCell ref="ES21:FE21"/>
    <mergeCell ref="K22:DP22"/>
    <mergeCell ref="ES22:FE22"/>
    <mergeCell ref="AY15:BE15"/>
    <mergeCell ref="BF15:BH15"/>
    <mergeCell ref="BI15:CD15"/>
    <mergeCell ref="CE15:CG15"/>
    <mergeCell ref="CH15:CL15"/>
    <mergeCell ref="CM15:CO15"/>
    <mergeCell ref="CP15:CX15"/>
    <mergeCell ref="ES15:FE16"/>
    <mergeCell ref="A18:AA18"/>
    <mergeCell ref="ES18:FE18"/>
    <mergeCell ref="DB1:FE1"/>
    <mergeCell ref="DB2:FE2"/>
    <mergeCell ref="DW5:FE5"/>
    <mergeCell ref="DW6:FE6"/>
    <mergeCell ref="DW7:FE7"/>
    <mergeCell ref="DW8:FE8"/>
    <mergeCell ref="DW9:FE9"/>
    <mergeCell ref="DW10:EI10"/>
    <mergeCell ref="EL10:FE10"/>
    <mergeCell ref="DW11:EI11"/>
    <mergeCell ref="EL11:FE11"/>
    <mergeCell ref="DW12:DX12"/>
    <mergeCell ref="DY12:EA12"/>
    <mergeCell ref="EB12:EC12"/>
    <mergeCell ref="EE12:ES12"/>
    <mergeCell ref="ET12:EV12"/>
    <mergeCell ref="BG17:BJ17"/>
    <mergeCell ref="BK17:BM17"/>
    <mergeCell ref="BN17:BO17"/>
    <mergeCell ref="BQ17:CE17"/>
    <mergeCell ref="CF17:CH17"/>
    <mergeCell ref="CI17:CK17"/>
    <mergeCell ref="ES17:FE17"/>
    <mergeCell ref="EW12:EY12"/>
    <mergeCell ref="CS14:CU14"/>
    <mergeCell ref="ES23:FE23"/>
    <mergeCell ref="A25:FE25"/>
    <mergeCell ref="A27:BW29"/>
    <mergeCell ref="BX27:CE29"/>
    <mergeCell ref="CF27:CR29"/>
    <mergeCell ref="CS27:DE29"/>
    <mergeCell ref="DF27:FE27"/>
    <mergeCell ref="DF28:DK28"/>
    <mergeCell ref="DL28:DN28"/>
    <mergeCell ref="DO28:DR28"/>
    <mergeCell ref="DS28:DX28"/>
    <mergeCell ref="DY28:EA28"/>
    <mergeCell ref="EB28:EE28"/>
    <mergeCell ref="EF28:EK28"/>
    <mergeCell ref="EL28:EN28"/>
    <mergeCell ref="EO28:ER28"/>
    <mergeCell ref="ES28:FE29"/>
    <mergeCell ref="DF29:DR29"/>
    <mergeCell ref="DS29:EE29"/>
    <mergeCell ref="EF29:ER29"/>
    <mergeCell ref="A30:BW30"/>
    <mergeCell ref="BX30:CE30"/>
    <mergeCell ref="CF30:CR30"/>
    <mergeCell ref="CS30:DE30"/>
    <mergeCell ref="DF30:DR30"/>
    <mergeCell ref="DS30:EE30"/>
    <mergeCell ref="EF30:ER30"/>
    <mergeCell ref="ES30:FE30"/>
    <mergeCell ref="A31:BW31"/>
    <mergeCell ref="BX31:CE31"/>
    <mergeCell ref="CF31:CR31"/>
    <mergeCell ref="CS31:DE31"/>
    <mergeCell ref="DF31:DR31"/>
    <mergeCell ref="DS31:EE31"/>
    <mergeCell ref="EF31:ER31"/>
    <mergeCell ref="ES31:FE31"/>
    <mergeCell ref="A32:BW32"/>
    <mergeCell ref="BX32:CE32"/>
    <mergeCell ref="CF32:CR32"/>
    <mergeCell ref="CS32:DE32"/>
    <mergeCell ref="DF32:DR32"/>
    <mergeCell ref="DS32:EE32"/>
    <mergeCell ref="EF32:ER32"/>
    <mergeCell ref="ES32:FE32"/>
    <mergeCell ref="A33:BW33"/>
    <mergeCell ref="BX33:CE33"/>
    <mergeCell ref="CF33:CR33"/>
    <mergeCell ref="CS33:DE33"/>
    <mergeCell ref="DF33:DR33"/>
    <mergeCell ref="DS33:EE33"/>
    <mergeCell ref="EF33:ER33"/>
    <mergeCell ref="ES33:FE33"/>
    <mergeCell ref="A34:BW34"/>
    <mergeCell ref="BX34:CE34"/>
    <mergeCell ref="CF34:CR34"/>
    <mergeCell ref="CS34:DE34"/>
    <mergeCell ref="DF34:DR34"/>
    <mergeCell ref="DS34:EE34"/>
    <mergeCell ref="EF34:ER34"/>
    <mergeCell ref="ES34:FE34"/>
    <mergeCell ref="A35:BW35"/>
    <mergeCell ref="BX35:CE35"/>
    <mergeCell ref="CF35:CR35"/>
    <mergeCell ref="CS35:DE35"/>
    <mergeCell ref="DF35:DR35"/>
    <mergeCell ref="DS35:EE35"/>
    <mergeCell ref="EF35:ER35"/>
    <mergeCell ref="ES35:FE35"/>
    <mergeCell ref="A36:BW36"/>
    <mergeCell ref="BX36:CE36"/>
    <mergeCell ref="CF36:CR36"/>
    <mergeCell ref="CS36:DE36"/>
    <mergeCell ref="DF36:DR36"/>
    <mergeCell ref="DS36:EE36"/>
    <mergeCell ref="EF36:ER36"/>
    <mergeCell ref="ES36:FE36"/>
    <mergeCell ref="A37:BW37"/>
    <mergeCell ref="BX37:CE37"/>
    <mergeCell ref="CF37:CR37"/>
    <mergeCell ref="CS37:DE37"/>
    <mergeCell ref="DF37:DR37"/>
    <mergeCell ref="DS37:EE37"/>
    <mergeCell ref="EF37:ER37"/>
    <mergeCell ref="ES37:FE37"/>
    <mergeCell ref="A38:BW38"/>
    <mergeCell ref="BX38:CE38"/>
    <mergeCell ref="CF38:CR38"/>
    <mergeCell ref="CS38:DE38"/>
    <mergeCell ref="DF38:DR38"/>
    <mergeCell ref="DS38:EE38"/>
    <mergeCell ref="EF38:ER38"/>
    <mergeCell ref="ES38:FE38"/>
    <mergeCell ref="A39:BW39"/>
    <mergeCell ref="BX39:CE39"/>
    <mergeCell ref="CF39:CR39"/>
    <mergeCell ref="CS39:DE39"/>
    <mergeCell ref="DF39:DR39"/>
    <mergeCell ref="DS39:EE39"/>
    <mergeCell ref="EF39:ER39"/>
    <mergeCell ref="ES39:FE39"/>
    <mergeCell ref="A40:BW40"/>
    <mergeCell ref="BX40:CE40"/>
    <mergeCell ref="CF40:CR40"/>
    <mergeCell ref="CS40:DE40"/>
    <mergeCell ref="DF40:DR40"/>
    <mergeCell ref="DS40:EE40"/>
    <mergeCell ref="EF40:ER40"/>
    <mergeCell ref="ES40:FE40"/>
    <mergeCell ref="A41:BW41"/>
    <mergeCell ref="BX41:CE41"/>
    <mergeCell ref="CF41:CR41"/>
    <mergeCell ref="CS41:DE41"/>
    <mergeCell ref="DF41:DR41"/>
    <mergeCell ref="DS41:EE41"/>
    <mergeCell ref="EF41:ER41"/>
    <mergeCell ref="ES41:FE41"/>
    <mergeCell ref="A42:BW42"/>
    <mergeCell ref="BX42:CE42"/>
    <mergeCell ref="CF42:CR42"/>
    <mergeCell ref="CS42:DE42"/>
    <mergeCell ref="DF42:DR42"/>
    <mergeCell ref="DS42:EE42"/>
    <mergeCell ref="EF42:ER42"/>
    <mergeCell ref="ES42:FE42"/>
    <mergeCell ref="A43:BW43"/>
    <mergeCell ref="BX43:CE43"/>
    <mergeCell ref="CF43:CR43"/>
    <mergeCell ref="CS43:DE43"/>
    <mergeCell ref="DF43:DR43"/>
    <mergeCell ref="DS43:EE43"/>
    <mergeCell ref="EF43:ER43"/>
    <mergeCell ref="ES43:FE43"/>
    <mergeCell ref="A44:BW44"/>
    <mergeCell ref="BX44:CE44"/>
    <mergeCell ref="CF44:CR44"/>
    <mergeCell ref="CS44:DE44"/>
    <mergeCell ref="DF44:DR44"/>
    <mergeCell ref="DS44:EE44"/>
    <mergeCell ref="EF44:ER44"/>
    <mergeCell ref="ES44:FE44"/>
    <mergeCell ref="A45:BW45"/>
    <mergeCell ref="BX45:CE45"/>
    <mergeCell ref="CF45:CR45"/>
    <mergeCell ref="CS45:DE45"/>
    <mergeCell ref="DF45:DR45"/>
    <mergeCell ref="DS45:EE45"/>
    <mergeCell ref="EF45:ER45"/>
    <mergeCell ref="ES45:FE45"/>
    <mergeCell ref="A46:BW46"/>
    <mergeCell ref="BX46:CE46"/>
    <mergeCell ref="CF46:CR46"/>
    <mergeCell ref="CS46:DE46"/>
    <mergeCell ref="DF46:DR46"/>
    <mergeCell ref="DS46:EE46"/>
    <mergeCell ref="EF46:ER46"/>
    <mergeCell ref="ES46:FE46"/>
    <mergeCell ref="A47:BW47"/>
    <mergeCell ref="BX47:CE47"/>
    <mergeCell ref="CF47:CR47"/>
    <mergeCell ref="CS47:DE47"/>
    <mergeCell ref="DF47:DR47"/>
    <mergeCell ref="DS47:EE47"/>
    <mergeCell ref="EF47:ER47"/>
    <mergeCell ref="ES47:FE47"/>
    <mergeCell ref="A48:BW48"/>
    <mergeCell ref="BX48:CE48"/>
    <mergeCell ref="CF48:CR48"/>
    <mergeCell ref="CS48:DE48"/>
    <mergeCell ref="DF48:DR48"/>
    <mergeCell ref="DS48:EE48"/>
    <mergeCell ref="EF48:ER48"/>
    <mergeCell ref="ES48:FE48"/>
    <mergeCell ref="A49:BW49"/>
    <mergeCell ref="BX49:CE49"/>
    <mergeCell ref="CF49:CR49"/>
    <mergeCell ref="CS49:DE49"/>
    <mergeCell ref="DF49:DR49"/>
    <mergeCell ref="DS49:EE49"/>
    <mergeCell ref="EF49:ER49"/>
    <mergeCell ref="ES49:FE49"/>
    <mergeCell ref="A50:BW50"/>
    <mergeCell ref="BX50:CE50"/>
    <mergeCell ref="CF50:CR50"/>
    <mergeCell ref="CS50:DE50"/>
    <mergeCell ref="DF50:DR50"/>
    <mergeCell ref="DS50:EE50"/>
    <mergeCell ref="EF50:ER50"/>
    <mergeCell ref="ES50:FE50"/>
    <mergeCell ref="A51:BW51"/>
    <mergeCell ref="BX51:CE51"/>
    <mergeCell ref="CF51:CR51"/>
    <mergeCell ref="CS51:DE51"/>
    <mergeCell ref="DF51:DR51"/>
    <mergeCell ref="DS51:EE51"/>
    <mergeCell ref="EF51:ER51"/>
    <mergeCell ref="ES51:FE51"/>
    <mergeCell ref="A52:BW52"/>
    <mergeCell ref="BX52:CE52"/>
    <mergeCell ref="CF52:CR52"/>
    <mergeCell ref="CS52:DE52"/>
    <mergeCell ref="DF52:DR52"/>
    <mergeCell ref="DS52:EE52"/>
    <mergeCell ref="EF52:ER52"/>
    <mergeCell ref="ES52:FE52"/>
    <mergeCell ref="A53:BW53"/>
    <mergeCell ref="BX53:CE53"/>
    <mergeCell ref="CF53:CR53"/>
    <mergeCell ref="CS53:DE53"/>
    <mergeCell ref="DF53:DR53"/>
    <mergeCell ref="DS53:EE53"/>
    <mergeCell ref="EF53:ER53"/>
    <mergeCell ref="ES53:FE53"/>
    <mergeCell ref="A54:BW54"/>
    <mergeCell ref="BX54:CE54"/>
    <mergeCell ref="CF54:CR54"/>
    <mergeCell ref="CS54:DE54"/>
    <mergeCell ref="DF54:DR54"/>
    <mergeCell ref="DS54:EE54"/>
    <mergeCell ref="EF54:ER54"/>
    <mergeCell ref="ES54:FE54"/>
    <mergeCell ref="A55:BW55"/>
    <mergeCell ref="BX55:CE55"/>
    <mergeCell ref="CF55:CR55"/>
    <mergeCell ref="CS55:DE55"/>
    <mergeCell ref="DF55:DR55"/>
    <mergeCell ref="DS55:EE55"/>
    <mergeCell ref="EF55:ER55"/>
    <mergeCell ref="ES55:FE55"/>
    <mergeCell ref="A56:BW56"/>
    <mergeCell ref="BX56:CE56"/>
    <mergeCell ref="CF56:CR56"/>
    <mergeCell ref="CS56:DE56"/>
    <mergeCell ref="DF56:DR56"/>
    <mergeCell ref="DS56:EE56"/>
    <mergeCell ref="EF56:ER56"/>
    <mergeCell ref="ES56:FE56"/>
    <mergeCell ref="A57:BW57"/>
    <mergeCell ref="BX57:CE57"/>
    <mergeCell ref="CF57:CR57"/>
    <mergeCell ref="CS57:DE57"/>
    <mergeCell ref="DF57:DR57"/>
    <mergeCell ref="DS57:EE57"/>
    <mergeCell ref="EF57:ER57"/>
    <mergeCell ref="ES57:FE57"/>
    <mergeCell ref="A58:BW58"/>
    <mergeCell ref="BX58:CE58"/>
    <mergeCell ref="CF58:CR58"/>
    <mergeCell ref="CS58:DE58"/>
    <mergeCell ref="DF58:DR58"/>
    <mergeCell ref="DS58:EE58"/>
    <mergeCell ref="EF58:ER58"/>
    <mergeCell ref="ES58:FE58"/>
    <mergeCell ref="A59:BW59"/>
    <mergeCell ref="BX59:CE59"/>
    <mergeCell ref="CF59:CR59"/>
    <mergeCell ref="CS59:DE59"/>
    <mergeCell ref="DF59:DR59"/>
    <mergeCell ref="DS59:EE59"/>
    <mergeCell ref="EF59:ER59"/>
    <mergeCell ref="ES59:FE59"/>
    <mergeCell ref="A62:BW62"/>
    <mergeCell ref="BX62:CE62"/>
    <mergeCell ref="CF62:CR62"/>
    <mergeCell ref="CS62:DE62"/>
    <mergeCell ref="DF62:DR62"/>
    <mergeCell ref="DS62:EE62"/>
    <mergeCell ref="EF62:ER62"/>
    <mergeCell ref="ES62:FE62"/>
    <mergeCell ref="A60:BW60"/>
    <mergeCell ref="BX60:CE60"/>
    <mergeCell ref="CF60:CR60"/>
    <mergeCell ref="CS60:DE60"/>
    <mergeCell ref="DF60:DR60"/>
    <mergeCell ref="DS60:EE60"/>
    <mergeCell ref="EF60:ER60"/>
    <mergeCell ref="ES60:FE60"/>
    <mergeCell ref="A61:BW61"/>
    <mergeCell ref="BX61:CE61"/>
    <mergeCell ref="CF61:CR61"/>
    <mergeCell ref="CS61:DE61"/>
    <mergeCell ref="DF61:DR61"/>
    <mergeCell ref="DS61:EE61"/>
    <mergeCell ref="EF61:ER61"/>
    <mergeCell ref="ES61:FE61"/>
    <mergeCell ref="A63:BW63"/>
    <mergeCell ref="BX63:CE63"/>
    <mergeCell ref="CF63:CR63"/>
    <mergeCell ref="CS63:DE63"/>
    <mergeCell ref="DF63:DR63"/>
    <mergeCell ref="DS63:EE63"/>
    <mergeCell ref="EF63:ER63"/>
    <mergeCell ref="ES63:FE63"/>
    <mergeCell ref="A64:BW64"/>
    <mergeCell ref="BX64:CE64"/>
    <mergeCell ref="CF64:CR64"/>
    <mergeCell ref="CS64:DE64"/>
    <mergeCell ref="DF64:DR64"/>
    <mergeCell ref="DS64:EE64"/>
    <mergeCell ref="EF64:ER64"/>
    <mergeCell ref="ES64:FE64"/>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1:BW71"/>
    <mergeCell ref="BX71:CE71"/>
    <mergeCell ref="CF71:CR71"/>
    <mergeCell ref="CS71:DE71"/>
    <mergeCell ref="DF71:DR71"/>
    <mergeCell ref="DS71:EE71"/>
    <mergeCell ref="EF71:ER71"/>
    <mergeCell ref="ES71:FE71"/>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9:BW79"/>
    <mergeCell ref="BX79:CE79"/>
    <mergeCell ref="CF79:CR79"/>
    <mergeCell ref="CS79:DE79"/>
    <mergeCell ref="DF79:DR79"/>
    <mergeCell ref="DS79:EE79"/>
    <mergeCell ref="EF79:ER79"/>
    <mergeCell ref="ES79:FE79"/>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0:BW90"/>
    <mergeCell ref="BX90:CE90"/>
    <mergeCell ref="CF90:CR90"/>
    <mergeCell ref="CS90:DE90"/>
    <mergeCell ref="DF90:DR90"/>
    <mergeCell ref="DS90:EE90"/>
    <mergeCell ref="EF90:ER90"/>
    <mergeCell ref="ES90:FE90"/>
    <mergeCell ref="A91:BW91"/>
    <mergeCell ref="BX91:CE91"/>
    <mergeCell ref="CF91:CR91"/>
    <mergeCell ref="CS91:DE91"/>
    <mergeCell ref="DF91:DR91"/>
    <mergeCell ref="DS91:EE91"/>
    <mergeCell ref="EF91:ER91"/>
    <mergeCell ref="ES91:FE91"/>
    <mergeCell ref="A92:BW92"/>
    <mergeCell ref="BX92:CE92"/>
    <mergeCell ref="CF92:CR92"/>
    <mergeCell ref="CS92:DE92"/>
    <mergeCell ref="DF92:DR92"/>
    <mergeCell ref="DS92:EE92"/>
    <mergeCell ref="EF92:ER92"/>
    <mergeCell ref="ES92:FE92"/>
    <mergeCell ref="A98:BW98"/>
    <mergeCell ref="BX98:CE98"/>
    <mergeCell ref="CF98:CR98"/>
    <mergeCell ref="CS98:DE98"/>
    <mergeCell ref="DF98:DR98"/>
    <mergeCell ref="DS98:EE98"/>
    <mergeCell ref="EF98:ER98"/>
    <mergeCell ref="ES98:FE98"/>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103:BW103"/>
    <mergeCell ref="BX103:CE103"/>
    <mergeCell ref="CF103:CR103"/>
    <mergeCell ref="CS103:DE103"/>
    <mergeCell ref="DF103:DR103"/>
    <mergeCell ref="DS103:EE103"/>
    <mergeCell ref="EF103:ER103"/>
    <mergeCell ref="ES103:FE103"/>
    <mergeCell ref="A99:BW99"/>
    <mergeCell ref="BX99:CE99"/>
    <mergeCell ref="CF99:CR99"/>
    <mergeCell ref="CS99:DE99"/>
    <mergeCell ref="DF99:DR99"/>
    <mergeCell ref="DS99:EE99"/>
    <mergeCell ref="EF99:ER99"/>
    <mergeCell ref="ES99:FE99"/>
    <mergeCell ref="BX101:CE101"/>
    <mergeCell ref="DS101:EE101"/>
    <mergeCell ref="EF101:ER101"/>
    <mergeCell ref="A101:BW101"/>
    <mergeCell ref="CF101:CR101"/>
    <mergeCell ref="CS101:DE101"/>
    <mergeCell ref="DF101:DR101"/>
    <mergeCell ref="ES101:FE101"/>
    <mergeCell ref="A128:FE128"/>
    <mergeCell ref="A111:BW111"/>
    <mergeCell ref="BX111:CE111"/>
    <mergeCell ref="CF111:CR111"/>
    <mergeCell ref="CS111:DE111"/>
    <mergeCell ref="DF111:DR111"/>
    <mergeCell ref="DS111:EE111"/>
    <mergeCell ref="EF111:ER111"/>
    <mergeCell ref="ES111:FE111"/>
    <mergeCell ref="A112:BW112"/>
    <mergeCell ref="BX112:CE112"/>
    <mergeCell ref="CF112:CR112"/>
    <mergeCell ref="CS112:DE112"/>
    <mergeCell ref="DF112:DR112"/>
    <mergeCell ref="DS112:EE112"/>
    <mergeCell ref="EF112:ER112"/>
    <mergeCell ref="ES112:FE112"/>
    <mergeCell ref="A121:FE121"/>
    <mergeCell ref="A124:FE124"/>
    <mergeCell ref="A125:FE125"/>
    <mergeCell ref="A123:FE123"/>
    <mergeCell ref="A107:BW107"/>
    <mergeCell ref="BX107:CE107"/>
    <mergeCell ref="CF107:CR107"/>
    <mergeCell ref="CS107:DE107"/>
    <mergeCell ref="DF107:DR107"/>
    <mergeCell ref="DS107:EE107"/>
    <mergeCell ref="EF107:ER107"/>
    <mergeCell ref="ES107:FE107"/>
    <mergeCell ref="A109:BW109"/>
    <mergeCell ref="BX109:CE109"/>
    <mergeCell ref="CF109:CR109"/>
    <mergeCell ref="CS109:DE109"/>
    <mergeCell ref="DF109:DR109"/>
    <mergeCell ref="DS109:EE109"/>
    <mergeCell ref="EF109:ER109"/>
    <mergeCell ref="ES109:FE109"/>
    <mergeCell ref="BX106:CE106"/>
    <mergeCell ref="CF106:CR106"/>
    <mergeCell ref="CS106:DE106"/>
    <mergeCell ref="DF106:DR106"/>
    <mergeCell ref="DS106:EE106"/>
    <mergeCell ref="A106:BW106"/>
    <mergeCell ref="EF106:ER106"/>
    <mergeCell ref="ES106:FE106"/>
    <mergeCell ref="A110:BW110"/>
    <mergeCell ref="BX110:CE110"/>
    <mergeCell ref="CF110:CR110"/>
    <mergeCell ref="CS110:DE110"/>
    <mergeCell ref="DF110:DR110"/>
    <mergeCell ref="DS110:EE110"/>
    <mergeCell ref="EF110:ER110"/>
    <mergeCell ref="ES110:FE110"/>
    <mergeCell ref="A108:BW108"/>
    <mergeCell ref="BX108:CE108"/>
    <mergeCell ref="CF108:CR108"/>
    <mergeCell ref="CS108:DE108"/>
    <mergeCell ref="DF108:DR108"/>
    <mergeCell ref="DS108:EE108"/>
    <mergeCell ref="EF108:ER108"/>
    <mergeCell ref="ES108:FE108"/>
    <mergeCell ref="BX104:CE104"/>
    <mergeCell ref="CF104:CR104"/>
    <mergeCell ref="CS104:DE104"/>
    <mergeCell ref="DF104:DR104"/>
    <mergeCell ref="DF105:DR105"/>
    <mergeCell ref="DS104:EE104"/>
    <mergeCell ref="EF104:ER104"/>
    <mergeCell ref="ES104:FE104"/>
    <mergeCell ref="A93:BW93"/>
    <mergeCell ref="BX93:CE93"/>
    <mergeCell ref="CF93:CR93"/>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7:BW97"/>
    <mergeCell ref="CF97:CR97"/>
    <mergeCell ref="CS97:DE97"/>
    <mergeCell ref="DF97:DR97"/>
    <mergeCell ref="DS97:EE97"/>
    <mergeCell ref="EF97:ER97"/>
    <mergeCell ref="ES97:FE97"/>
    <mergeCell ref="BX97:CE97"/>
    <mergeCell ref="DS105:EE105"/>
    <mergeCell ref="EF105:ER105"/>
    <mergeCell ref="ES105:FE105"/>
    <mergeCell ref="A102:BW102"/>
    <mergeCell ref="BX102:CE102"/>
    <mergeCell ref="CF102:CR102"/>
    <mergeCell ref="CS102:DE102"/>
    <mergeCell ref="DF102:DR102"/>
    <mergeCell ref="DS102:EE102"/>
    <mergeCell ref="EF102:ER102"/>
    <mergeCell ref="ES102:FE102"/>
    <mergeCell ref="A105:BW105"/>
    <mergeCell ref="BX105:CE105"/>
    <mergeCell ref="CF105:CR105"/>
    <mergeCell ref="CS105:DE105"/>
    <mergeCell ref="A104:BW104"/>
  </mergeCells>
  <pageMargins left="0.59055118110236227" right="0.11811023622047245" top="0.78740157480314965" bottom="0.31496062992125984" header="0.51181102362204722" footer="0.51181102362204722"/>
  <pageSetup paperSize="9" scale="96" orientation="landscape" horizontalDpi="300" verticalDpi="300"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view="pageBreakPreview" topLeftCell="A19" zoomScale="110" zoomScalePageLayoutView="110" workbookViewId="0">
      <selection activeCell="Q45" sqref="Q45"/>
    </sheetView>
  </sheetViews>
  <sheetFormatPr defaultColWidth="0.85546875" defaultRowHeight="12.75" x14ac:dyDescent="0.2"/>
  <cols>
    <col min="1" max="107" width="0.85546875" style="1"/>
    <col min="108" max="108" width="8.7109375" style="1" customWidth="1"/>
    <col min="109" max="109" width="6.28515625" style="19" customWidth="1"/>
    <col min="110" max="110" width="1.42578125" style="1" customWidth="1"/>
    <col min="111" max="114" width="0.85546875" style="1"/>
    <col min="115" max="115" width="1.7109375" style="1" customWidth="1"/>
    <col min="116" max="117" width="0.85546875" style="1"/>
    <col min="118" max="118" width="0.85546875" style="1" hidden="1"/>
    <col min="119" max="127" width="0.85546875" style="1"/>
    <col min="128" max="128" width="1.85546875" style="1" customWidth="1"/>
    <col min="129" max="129" width="0.85546875" style="1"/>
    <col min="130" max="130" width="0.85546875" style="1" hidden="1"/>
    <col min="131" max="136" width="0.85546875" style="1"/>
    <col min="137" max="137" width="0.5703125" style="1" customWidth="1"/>
    <col min="138" max="138" width="0.85546875" style="1" hidden="1"/>
    <col min="139" max="151" width="0.85546875" style="1"/>
    <col min="152" max="152" width="0.42578125" style="1" customWidth="1"/>
    <col min="153" max="153" width="0.85546875" style="1" hidden="1"/>
    <col min="154" max="1025" width="0.85546875" style="1"/>
  </cols>
  <sheetData>
    <row r="1" spans="1:157" s="8" customFormat="1" ht="13.5" customHeight="1" x14ac:dyDescent="0.15">
      <c r="B1" s="110" t="s">
        <v>246</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row>
    <row r="3" spans="1:157" ht="24" customHeight="1" x14ac:dyDescent="0.2">
      <c r="A3" s="112" t="s">
        <v>247</v>
      </c>
      <c r="B3" s="112"/>
      <c r="C3" s="112"/>
      <c r="D3" s="112"/>
      <c r="E3" s="112"/>
      <c r="F3" s="112"/>
      <c r="G3" s="112"/>
      <c r="H3" s="112"/>
      <c r="I3" s="159" t="s">
        <v>29</v>
      </c>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12" t="s">
        <v>248</v>
      </c>
      <c r="CM3" s="112"/>
      <c r="CN3" s="112"/>
      <c r="CO3" s="112"/>
      <c r="CP3" s="112"/>
      <c r="CQ3" s="112"/>
      <c r="CR3" s="112"/>
      <c r="CS3" s="112"/>
      <c r="CT3" s="112" t="s">
        <v>249</v>
      </c>
      <c r="CU3" s="112"/>
      <c r="CV3" s="112"/>
      <c r="CW3" s="112"/>
      <c r="CX3" s="112"/>
      <c r="CY3" s="112"/>
      <c r="CZ3" s="112"/>
      <c r="DA3" s="112"/>
      <c r="DB3" s="112"/>
      <c r="DC3" s="112"/>
      <c r="DD3" s="112" t="s">
        <v>250</v>
      </c>
      <c r="DE3" s="160" t="s">
        <v>327</v>
      </c>
      <c r="DF3" s="111" t="s">
        <v>33</v>
      </c>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row>
    <row r="4" spans="1:157" ht="22.5" customHeight="1" x14ac:dyDescent="0.2">
      <c r="A4" s="112"/>
      <c r="B4" s="112"/>
      <c r="C4" s="112"/>
      <c r="D4" s="112"/>
      <c r="E4" s="112"/>
      <c r="F4" s="112"/>
      <c r="G4" s="112"/>
      <c r="H4" s="112"/>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12"/>
      <c r="CM4" s="112"/>
      <c r="CN4" s="112"/>
      <c r="CO4" s="112"/>
      <c r="CP4" s="112"/>
      <c r="CQ4" s="112"/>
      <c r="CR4" s="112"/>
      <c r="CS4" s="112"/>
      <c r="CT4" s="112"/>
      <c r="CU4" s="112"/>
      <c r="CV4" s="112"/>
      <c r="CW4" s="112"/>
      <c r="CX4" s="112"/>
      <c r="CY4" s="112"/>
      <c r="CZ4" s="112"/>
      <c r="DA4" s="112"/>
      <c r="DB4" s="112"/>
      <c r="DC4" s="112"/>
      <c r="DD4" s="112"/>
      <c r="DE4" s="161"/>
      <c r="DF4" s="113" t="s">
        <v>34</v>
      </c>
      <c r="DG4" s="113"/>
      <c r="DH4" s="113"/>
      <c r="DI4" s="113"/>
      <c r="DJ4" s="113"/>
      <c r="DK4" s="114" t="s">
        <v>339</v>
      </c>
      <c r="DL4" s="114"/>
      <c r="DM4" s="114"/>
      <c r="DN4" s="115" t="s">
        <v>7</v>
      </c>
      <c r="DO4" s="115"/>
      <c r="DP4" s="115"/>
      <c r="DQ4" s="113" t="s">
        <v>34</v>
      </c>
      <c r="DR4" s="113"/>
      <c r="DS4" s="113"/>
      <c r="DT4" s="113"/>
      <c r="DU4" s="113"/>
      <c r="DV4" s="114" t="s">
        <v>352</v>
      </c>
      <c r="DW4" s="114"/>
      <c r="DX4" s="114"/>
      <c r="DY4" s="115" t="s">
        <v>7</v>
      </c>
      <c r="DZ4" s="115"/>
      <c r="EA4" s="115"/>
      <c r="EB4" s="115"/>
      <c r="EC4" s="113" t="s">
        <v>34</v>
      </c>
      <c r="ED4" s="113"/>
      <c r="EE4" s="113"/>
      <c r="EF4" s="113"/>
      <c r="EG4" s="113"/>
      <c r="EH4" s="113"/>
      <c r="EI4" s="114" t="s">
        <v>360</v>
      </c>
      <c r="EJ4" s="114"/>
      <c r="EK4" s="114"/>
      <c r="EL4" s="115" t="s">
        <v>7</v>
      </c>
      <c r="EM4" s="115"/>
      <c r="EN4" s="115"/>
      <c r="EO4" s="115"/>
      <c r="EP4" s="112" t="s">
        <v>35</v>
      </c>
      <c r="EQ4" s="112"/>
      <c r="ER4" s="112"/>
      <c r="ES4" s="112"/>
      <c r="ET4" s="112"/>
      <c r="EU4" s="112"/>
      <c r="EV4" s="112"/>
      <c r="EW4" s="112"/>
      <c r="EX4" s="112"/>
      <c r="EY4" s="112"/>
      <c r="EZ4" s="112"/>
      <c r="FA4" s="112"/>
    </row>
    <row r="5" spans="1:157" ht="39" customHeight="1" x14ac:dyDescent="0.2">
      <c r="A5" s="112"/>
      <c r="B5" s="112"/>
      <c r="C5" s="112"/>
      <c r="D5" s="112"/>
      <c r="E5" s="112"/>
      <c r="F5" s="112"/>
      <c r="G5" s="112"/>
      <c r="H5" s="112"/>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12"/>
      <c r="CM5" s="112"/>
      <c r="CN5" s="112"/>
      <c r="CO5" s="112"/>
      <c r="CP5" s="112"/>
      <c r="CQ5" s="112"/>
      <c r="CR5" s="112"/>
      <c r="CS5" s="112"/>
      <c r="CT5" s="112"/>
      <c r="CU5" s="112"/>
      <c r="CV5" s="112"/>
      <c r="CW5" s="112"/>
      <c r="CX5" s="112"/>
      <c r="CY5" s="112"/>
      <c r="CZ5" s="112"/>
      <c r="DA5" s="112"/>
      <c r="DB5" s="112"/>
      <c r="DC5" s="112"/>
      <c r="DD5" s="112"/>
      <c r="DE5" s="162"/>
      <c r="DF5" s="116" t="s">
        <v>251</v>
      </c>
      <c r="DG5" s="116"/>
      <c r="DH5" s="116"/>
      <c r="DI5" s="116"/>
      <c r="DJ5" s="116"/>
      <c r="DK5" s="116"/>
      <c r="DL5" s="116"/>
      <c r="DM5" s="116"/>
      <c r="DN5" s="116"/>
      <c r="DO5" s="116"/>
      <c r="DP5" s="116"/>
      <c r="DQ5" s="116" t="s">
        <v>252</v>
      </c>
      <c r="DR5" s="116"/>
      <c r="DS5" s="116"/>
      <c r="DT5" s="116"/>
      <c r="DU5" s="116"/>
      <c r="DV5" s="116"/>
      <c r="DW5" s="116"/>
      <c r="DX5" s="116"/>
      <c r="DY5" s="116"/>
      <c r="DZ5" s="116"/>
      <c r="EA5" s="116"/>
      <c r="EB5" s="116"/>
      <c r="EC5" s="116" t="s">
        <v>253</v>
      </c>
      <c r="ED5" s="116"/>
      <c r="EE5" s="116"/>
      <c r="EF5" s="116"/>
      <c r="EG5" s="116"/>
      <c r="EH5" s="116"/>
      <c r="EI5" s="116"/>
      <c r="EJ5" s="116"/>
      <c r="EK5" s="116"/>
      <c r="EL5" s="116"/>
      <c r="EM5" s="116"/>
      <c r="EN5" s="116"/>
      <c r="EO5" s="116"/>
      <c r="EP5" s="112"/>
      <c r="EQ5" s="112"/>
      <c r="ER5" s="112"/>
      <c r="ES5" s="112"/>
      <c r="ET5" s="112"/>
      <c r="EU5" s="112"/>
      <c r="EV5" s="112"/>
      <c r="EW5" s="112"/>
      <c r="EX5" s="112"/>
      <c r="EY5" s="112"/>
      <c r="EZ5" s="112"/>
      <c r="FA5" s="112"/>
    </row>
    <row r="6" spans="1:157" ht="13.5" thickBot="1" x14ac:dyDescent="0.25">
      <c r="A6" s="105" t="s">
        <v>39</v>
      </c>
      <c r="B6" s="105"/>
      <c r="C6" s="105"/>
      <c r="D6" s="105"/>
      <c r="E6" s="105"/>
      <c r="F6" s="105"/>
      <c r="G6" s="105"/>
      <c r="H6" s="105"/>
      <c r="I6" s="156" t="s">
        <v>40</v>
      </c>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06" t="s">
        <v>41</v>
      </c>
      <c r="CM6" s="106"/>
      <c r="CN6" s="106"/>
      <c r="CO6" s="106"/>
      <c r="CP6" s="106"/>
      <c r="CQ6" s="106"/>
      <c r="CR6" s="106"/>
      <c r="CS6" s="106"/>
      <c r="CT6" s="106" t="s">
        <v>42</v>
      </c>
      <c r="CU6" s="106"/>
      <c r="CV6" s="106"/>
      <c r="CW6" s="106"/>
      <c r="CX6" s="106"/>
      <c r="CY6" s="106"/>
      <c r="CZ6" s="106"/>
      <c r="DA6" s="106"/>
      <c r="DB6" s="106"/>
      <c r="DC6" s="106"/>
      <c r="DD6" s="12" t="s">
        <v>254</v>
      </c>
      <c r="DE6" s="26" t="s">
        <v>326</v>
      </c>
      <c r="DF6" s="106" t="s">
        <v>43</v>
      </c>
      <c r="DG6" s="106"/>
      <c r="DH6" s="106"/>
      <c r="DI6" s="106"/>
      <c r="DJ6" s="106"/>
      <c r="DK6" s="106"/>
      <c r="DL6" s="106"/>
      <c r="DM6" s="106"/>
      <c r="DN6" s="106"/>
      <c r="DO6" s="106"/>
      <c r="DP6" s="106"/>
      <c r="DQ6" s="106" t="s">
        <v>44</v>
      </c>
      <c r="DR6" s="106"/>
      <c r="DS6" s="106"/>
      <c r="DT6" s="106"/>
      <c r="DU6" s="106"/>
      <c r="DV6" s="106"/>
      <c r="DW6" s="106"/>
      <c r="DX6" s="106"/>
      <c r="DY6" s="106"/>
      <c r="DZ6" s="106"/>
      <c r="EA6" s="106"/>
      <c r="EB6" s="106"/>
      <c r="EC6" s="106" t="s">
        <v>45</v>
      </c>
      <c r="ED6" s="106"/>
      <c r="EE6" s="106"/>
      <c r="EF6" s="106"/>
      <c r="EG6" s="106"/>
      <c r="EH6" s="106"/>
      <c r="EI6" s="106"/>
      <c r="EJ6" s="106"/>
      <c r="EK6" s="106"/>
      <c r="EL6" s="106"/>
      <c r="EM6" s="106"/>
      <c r="EN6" s="106"/>
      <c r="EO6" s="106"/>
      <c r="EP6" s="106" t="s">
        <v>46</v>
      </c>
      <c r="EQ6" s="106"/>
      <c r="ER6" s="106"/>
      <c r="ES6" s="106"/>
      <c r="ET6" s="106"/>
      <c r="EU6" s="106"/>
      <c r="EV6" s="106"/>
      <c r="EW6" s="106"/>
      <c r="EX6" s="106"/>
      <c r="EY6" s="106"/>
      <c r="EZ6" s="106"/>
      <c r="FA6" s="106"/>
    </row>
    <row r="7" spans="1:157" ht="12.75" customHeight="1" x14ac:dyDescent="0.2">
      <c r="A7" s="42">
        <v>1</v>
      </c>
      <c r="B7" s="42"/>
      <c r="C7" s="42"/>
      <c r="D7" s="42"/>
      <c r="E7" s="42"/>
      <c r="F7" s="42"/>
      <c r="G7" s="42"/>
      <c r="H7" s="42"/>
      <c r="I7" s="43" t="s">
        <v>255</v>
      </c>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157" t="s">
        <v>256</v>
      </c>
      <c r="CM7" s="157"/>
      <c r="CN7" s="157"/>
      <c r="CO7" s="157"/>
      <c r="CP7" s="157"/>
      <c r="CQ7" s="157"/>
      <c r="CR7" s="157"/>
      <c r="CS7" s="157"/>
      <c r="CT7" s="51" t="s">
        <v>49</v>
      </c>
      <c r="CU7" s="51"/>
      <c r="CV7" s="51"/>
      <c r="CW7" s="51"/>
      <c r="CX7" s="51"/>
      <c r="CY7" s="51"/>
      <c r="CZ7" s="51"/>
      <c r="DA7" s="51"/>
      <c r="DB7" s="51"/>
      <c r="DC7" s="51"/>
      <c r="DD7" s="13" t="s">
        <v>49</v>
      </c>
      <c r="DE7" s="20"/>
      <c r="DF7" s="158">
        <f>DF15</f>
        <v>10664824.43</v>
      </c>
      <c r="DG7" s="158"/>
      <c r="DH7" s="158"/>
      <c r="DI7" s="158"/>
      <c r="DJ7" s="158"/>
      <c r="DK7" s="158"/>
      <c r="DL7" s="158"/>
      <c r="DM7" s="158"/>
      <c r="DN7" s="158"/>
      <c r="DO7" s="158"/>
      <c r="DP7" s="158"/>
      <c r="DQ7" s="158">
        <f>DQ15</f>
        <v>8001700</v>
      </c>
      <c r="DR7" s="158"/>
      <c r="DS7" s="158"/>
      <c r="DT7" s="158"/>
      <c r="DU7" s="158"/>
      <c r="DV7" s="158"/>
      <c r="DW7" s="158"/>
      <c r="DX7" s="158"/>
      <c r="DY7" s="158"/>
      <c r="DZ7" s="158"/>
      <c r="EA7" s="158"/>
      <c r="EB7" s="158"/>
      <c r="EC7" s="158">
        <f>EC15</f>
        <v>8572700</v>
      </c>
      <c r="ED7" s="158"/>
      <c r="EE7" s="158"/>
      <c r="EF7" s="158"/>
      <c r="EG7" s="158"/>
      <c r="EH7" s="158"/>
      <c r="EI7" s="158"/>
      <c r="EJ7" s="158"/>
      <c r="EK7" s="158"/>
      <c r="EL7" s="158"/>
      <c r="EM7" s="158"/>
      <c r="EN7" s="158"/>
      <c r="EO7" s="158"/>
      <c r="EP7" s="53"/>
      <c r="EQ7" s="53"/>
      <c r="ER7" s="53"/>
      <c r="ES7" s="53"/>
      <c r="ET7" s="53"/>
      <c r="EU7" s="53"/>
      <c r="EV7" s="53"/>
      <c r="EW7" s="53"/>
      <c r="EX7" s="53"/>
      <c r="EY7" s="53"/>
      <c r="EZ7" s="53"/>
      <c r="FA7" s="53"/>
    </row>
    <row r="8" spans="1:157" ht="90" customHeight="1" x14ac:dyDescent="0.2">
      <c r="A8" s="32" t="s">
        <v>257</v>
      </c>
      <c r="B8" s="32"/>
      <c r="C8" s="32"/>
      <c r="D8" s="32"/>
      <c r="E8" s="32"/>
      <c r="F8" s="32"/>
      <c r="G8" s="32"/>
      <c r="H8" s="32"/>
      <c r="I8" s="54" t="s">
        <v>258</v>
      </c>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39" t="s">
        <v>259</v>
      </c>
      <c r="CM8" s="39"/>
      <c r="CN8" s="39"/>
      <c r="CO8" s="39"/>
      <c r="CP8" s="39"/>
      <c r="CQ8" s="39"/>
      <c r="CR8" s="39"/>
      <c r="CS8" s="39"/>
      <c r="CT8" s="32" t="s">
        <v>49</v>
      </c>
      <c r="CU8" s="32"/>
      <c r="CV8" s="32"/>
      <c r="CW8" s="32"/>
      <c r="CX8" s="32"/>
      <c r="CY8" s="32"/>
      <c r="CZ8" s="32"/>
      <c r="DA8" s="32"/>
      <c r="DB8" s="32"/>
      <c r="DC8" s="32"/>
      <c r="DD8" s="14"/>
      <c r="DE8" s="23"/>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row>
    <row r="9" spans="1:157" ht="24" customHeight="1" x14ac:dyDescent="0.2">
      <c r="A9" s="32" t="s">
        <v>260</v>
      </c>
      <c r="B9" s="32"/>
      <c r="C9" s="32"/>
      <c r="D9" s="32"/>
      <c r="E9" s="32"/>
      <c r="F9" s="32"/>
      <c r="G9" s="32"/>
      <c r="H9" s="32"/>
      <c r="I9" s="54" t="s">
        <v>261</v>
      </c>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39" t="s">
        <v>262</v>
      </c>
      <c r="CM9" s="39"/>
      <c r="CN9" s="39"/>
      <c r="CO9" s="39"/>
      <c r="CP9" s="39"/>
      <c r="CQ9" s="39"/>
      <c r="CR9" s="39"/>
      <c r="CS9" s="39"/>
      <c r="CT9" s="32" t="s">
        <v>49</v>
      </c>
      <c r="CU9" s="32"/>
      <c r="CV9" s="32"/>
      <c r="CW9" s="32"/>
      <c r="CX9" s="32"/>
      <c r="CY9" s="32"/>
      <c r="CZ9" s="32"/>
      <c r="DA9" s="32"/>
      <c r="DB9" s="32"/>
      <c r="DC9" s="32"/>
      <c r="DD9" s="14"/>
      <c r="DE9" s="23"/>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row>
    <row r="10" spans="1:157" ht="24" customHeight="1" x14ac:dyDescent="0.2">
      <c r="A10" s="32" t="s">
        <v>263</v>
      </c>
      <c r="B10" s="32"/>
      <c r="C10" s="32"/>
      <c r="D10" s="32"/>
      <c r="E10" s="32"/>
      <c r="F10" s="32"/>
      <c r="G10" s="32"/>
      <c r="H10" s="32"/>
      <c r="I10" s="54" t="s">
        <v>264</v>
      </c>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39" t="s">
        <v>265</v>
      </c>
      <c r="CM10" s="39"/>
      <c r="CN10" s="39"/>
      <c r="CO10" s="39"/>
      <c r="CP10" s="39"/>
      <c r="CQ10" s="39"/>
      <c r="CR10" s="39"/>
      <c r="CS10" s="39"/>
      <c r="CT10" s="32" t="s">
        <v>49</v>
      </c>
      <c r="CU10" s="32"/>
      <c r="CV10" s="32"/>
      <c r="CW10" s="32"/>
      <c r="CX10" s="32"/>
      <c r="CY10" s="32"/>
      <c r="CZ10" s="32"/>
      <c r="DA10" s="32"/>
      <c r="DB10" s="32"/>
      <c r="DC10" s="32"/>
      <c r="DD10" s="14"/>
      <c r="DE10" s="23"/>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row>
    <row r="11" spans="1:157" ht="24" customHeight="1" x14ac:dyDescent="0.2">
      <c r="A11" s="32" t="s">
        <v>266</v>
      </c>
      <c r="B11" s="32"/>
      <c r="C11" s="32"/>
      <c r="D11" s="32"/>
      <c r="E11" s="32"/>
      <c r="F11" s="32"/>
      <c r="G11" s="32"/>
      <c r="H11" s="32"/>
      <c r="I11" s="54" t="s">
        <v>267</v>
      </c>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39" t="s">
        <v>268</v>
      </c>
      <c r="CM11" s="39"/>
      <c r="CN11" s="39"/>
      <c r="CO11" s="39"/>
      <c r="CP11" s="39"/>
      <c r="CQ11" s="39"/>
      <c r="CR11" s="39"/>
      <c r="CS11" s="39"/>
      <c r="CT11" s="32" t="s">
        <v>49</v>
      </c>
      <c r="CU11" s="32"/>
      <c r="CV11" s="32"/>
      <c r="CW11" s="32"/>
      <c r="CX11" s="32"/>
      <c r="CY11" s="32"/>
      <c r="CZ11" s="32"/>
      <c r="DA11" s="32"/>
      <c r="DB11" s="32"/>
      <c r="DC11" s="32"/>
      <c r="DD11" s="14" t="s">
        <v>49</v>
      </c>
      <c r="DE11" s="23"/>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row>
    <row r="12" spans="1:157" ht="11.25" customHeight="1" x14ac:dyDescent="0.2">
      <c r="A12" s="32"/>
      <c r="B12" s="32"/>
      <c r="C12" s="32"/>
      <c r="D12" s="32"/>
      <c r="E12" s="32"/>
      <c r="F12" s="32"/>
      <c r="G12" s="32"/>
      <c r="H12" s="32"/>
      <c r="I12" s="54" t="s">
        <v>269</v>
      </c>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39" t="s">
        <v>270</v>
      </c>
      <c r="CM12" s="39"/>
      <c r="CN12" s="39"/>
      <c r="CO12" s="39"/>
      <c r="CP12" s="39"/>
      <c r="CQ12" s="39"/>
      <c r="CR12" s="39"/>
      <c r="CS12" s="39"/>
      <c r="CT12" s="32"/>
      <c r="CU12" s="32"/>
      <c r="CV12" s="32"/>
      <c r="CW12" s="32"/>
      <c r="CX12" s="32"/>
      <c r="CY12" s="32"/>
      <c r="CZ12" s="32"/>
      <c r="DA12" s="32"/>
      <c r="DB12" s="32"/>
      <c r="DC12" s="32"/>
      <c r="DD12" s="14"/>
      <c r="DE12" s="23"/>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row>
    <row r="13" spans="1:157" ht="11.25" customHeight="1" x14ac:dyDescent="0.2">
      <c r="A13" s="32"/>
      <c r="B13" s="32"/>
      <c r="C13" s="32"/>
      <c r="D13" s="32"/>
      <c r="E13" s="32"/>
      <c r="F13" s="32"/>
      <c r="G13" s="32"/>
      <c r="H13" s="32"/>
      <c r="I13" s="54" t="s">
        <v>269</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39" t="s">
        <v>271</v>
      </c>
      <c r="CM13" s="39"/>
      <c r="CN13" s="39"/>
      <c r="CO13" s="39"/>
      <c r="CP13" s="39"/>
      <c r="CQ13" s="39"/>
      <c r="CR13" s="39"/>
      <c r="CS13" s="39"/>
      <c r="CT13" s="32"/>
      <c r="CU13" s="32"/>
      <c r="CV13" s="32"/>
      <c r="CW13" s="32"/>
      <c r="CX13" s="32"/>
      <c r="CY13" s="32"/>
      <c r="CZ13" s="32"/>
      <c r="DA13" s="32"/>
      <c r="DB13" s="32"/>
      <c r="DC13" s="32"/>
      <c r="DD13" s="14"/>
      <c r="DE13" s="23"/>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row>
    <row r="14" spans="1:157" ht="11.25" customHeight="1" x14ac:dyDescent="0.2">
      <c r="A14" s="32" t="s">
        <v>272</v>
      </c>
      <c r="B14" s="32"/>
      <c r="C14" s="32"/>
      <c r="D14" s="32"/>
      <c r="E14" s="32"/>
      <c r="F14" s="32"/>
      <c r="G14" s="32"/>
      <c r="H14" s="32"/>
      <c r="I14" s="54" t="s">
        <v>273</v>
      </c>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39" t="s">
        <v>274</v>
      </c>
      <c r="CM14" s="39"/>
      <c r="CN14" s="39"/>
      <c r="CO14" s="39"/>
      <c r="CP14" s="39"/>
      <c r="CQ14" s="39"/>
      <c r="CR14" s="39"/>
      <c r="CS14" s="39"/>
      <c r="CT14" s="32" t="s">
        <v>49</v>
      </c>
      <c r="CU14" s="32"/>
      <c r="CV14" s="32"/>
      <c r="CW14" s="32"/>
      <c r="CX14" s="32"/>
      <c r="CY14" s="32"/>
      <c r="CZ14" s="32"/>
      <c r="DA14" s="32"/>
      <c r="DB14" s="32"/>
      <c r="DC14" s="32"/>
      <c r="DD14" s="14" t="s">
        <v>49</v>
      </c>
      <c r="DE14" s="23"/>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row>
    <row r="15" spans="1:157" ht="24" customHeight="1" x14ac:dyDescent="0.2">
      <c r="A15" s="32" t="s">
        <v>275</v>
      </c>
      <c r="B15" s="32"/>
      <c r="C15" s="32"/>
      <c r="D15" s="32"/>
      <c r="E15" s="32"/>
      <c r="F15" s="32"/>
      <c r="G15" s="32"/>
      <c r="H15" s="32"/>
      <c r="I15" s="54" t="s">
        <v>276</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39" t="s">
        <v>277</v>
      </c>
      <c r="CM15" s="39"/>
      <c r="CN15" s="39"/>
      <c r="CO15" s="39"/>
      <c r="CP15" s="39"/>
      <c r="CQ15" s="39"/>
      <c r="CR15" s="39"/>
      <c r="CS15" s="39"/>
      <c r="CT15" s="32" t="s">
        <v>49</v>
      </c>
      <c r="CU15" s="32"/>
      <c r="CV15" s="32"/>
      <c r="CW15" s="32"/>
      <c r="CX15" s="32"/>
      <c r="CY15" s="32"/>
      <c r="CZ15" s="32"/>
      <c r="DA15" s="32"/>
      <c r="DB15" s="32"/>
      <c r="DC15" s="32"/>
      <c r="DD15" s="14" t="s">
        <v>49</v>
      </c>
      <c r="DE15" s="23"/>
      <c r="DF15" s="33">
        <f>DF16+DF19+DF23+DF25+DF28</f>
        <v>10664824.43</v>
      </c>
      <c r="DG15" s="33"/>
      <c r="DH15" s="33"/>
      <c r="DI15" s="33"/>
      <c r="DJ15" s="33"/>
      <c r="DK15" s="33"/>
      <c r="DL15" s="33"/>
      <c r="DM15" s="33"/>
      <c r="DN15" s="33"/>
      <c r="DO15" s="33"/>
      <c r="DP15" s="33"/>
      <c r="DQ15" s="33">
        <f>DQ16+DQ28</f>
        <v>8001700</v>
      </c>
      <c r="DR15" s="33"/>
      <c r="DS15" s="33"/>
      <c r="DT15" s="33"/>
      <c r="DU15" s="33"/>
      <c r="DV15" s="33"/>
      <c r="DW15" s="33"/>
      <c r="DX15" s="33"/>
      <c r="DY15" s="33"/>
      <c r="DZ15" s="33"/>
      <c r="EA15" s="33"/>
      <c r="EB15" s="33"/>
      <c r="EC15" s="33">
        <f>EC16+EC28</f>
        <v>8572700</v>
      </c>
      <c r="ED15" s="33"/>
      <c r="EE15" s="33"/>
      <c r="EF15" s="33"/>
      <c r="EG15" s="33"/>
      <c r="EH15" s="33"/>
      <c r="EI15" s="33"/>
      <c r="EJ15" s="33"/>
      <c r="EK15" s="33"/>
      <c r="EL15" s="33"/>
      <c r="EM15" s="33"/>
      <c r="EN15" s="33"/>
      <c r="EO15" s="33"/>
      <c r="EP15" s="34"/>
      <c r="EQ15" s="34"/>
      <c r="ER15" s="34"/>
      <c r="ES15" s="34"/>
      <c r="ET15" s="34"/>
      <c r="EU15" s="34"/>
      <c r="EV15" s="34"/>
      <c r="EW15" s="34"/>
      <c r="EX15" s="34"/>
      <c r="EY15" s="34"/>
      <c r="EZ15" s="34"/>
      <c r="FA15" s="34"/>
    </row>
    <row r="16" spans="1:157" ht="34.5" customHeight="1" x14ac:dyDescent="0.2">
      <c r="A16" s="32" t="s">
        <v>278</v>
      </c>
      <c r="B16" s="32"/>
      <c r="C16" s="32"/>
      <c r="D16" s="32"/>
      <c r="E16" s="32"/>
      <c r="F16" s="32"/>
      <c r="G16" s="32"/>
      <c r="H16" s="32"/>
      <c r="I16" s="38" t="s">
        <v>279</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9" t="s">
        <v>280</v>
      </c>
      <c r="CM16" s="39"/>
      <c r="CN16" s="39"/>
      <c r="CO16" s="39"/>
      <c r="CP16" s="39"/>
      <c r="CQ16" s="39"/>
      <c r="CR16" s="39"/>
      <c r="CS16" s="39"/>
      <c r="CT16" s="32" t="s">
        <v>49</v>
      </c>
      <c r="CU16" s="32"/>
      <c r="CV16" s="32"/>
      <c r="CW16" s="32"/>
      <c r="CX16" s="32"/>
      <c r="CY16" s="32"/>
      <c r="CZ16" s="32"/>
      <c r="DA16" s="32"/>
      <c r="DB16" s="32"/>
      <c r="DC16" s="32"/>
      <c r="DD16" s="14" t="s">
        <v>49</v>
      </c>
      <c r="DE16" s="23"/>
      <c r="DF16" s="33">
        <f>DF17</f>
        <v>8243279.5800000001</v>
      </c>
      <c r="DG16" s="33"/>
      <c r="DH16" s="33"/>
      <c r="DI16" s="33"/>
      <c r="DJ16" s="33"/>
      <c r="DK16" s="33"/>
      <c r="DL16" s="33"/>
      <c r="DM16" s="33"/>
      <c r="DN16" s="33"/>
      <c r="DO16" s="33"/>
      <c r="DP16" s="33"/>
      <c r="DQ16" s="33">
        <f>DQ17</f>
        <v>6501700</v>
      </c>
      <c r="DR16" s="33"/>
      <c r="DS16" s="33"/>
      <c r="DT16" s="33"/>
      <c r="DU16" s="33"/>
      <c r="DV16" s="33"/>
      <c r="DW16" s="33"/>
      <c r="DX16" s="33"/>
      <c r="DY16" s="33"/>
      <c r="DZ16" s="33"/>
      <c r="EA16" s="33"/>
      <c r="EB16" s="33"/>
      <c r="EC16" s="33">
        <f>EC17</f>
        <v>7022700</v>
      </c>
      <c r="ED16" s="33"/>
      <c r="EE16" s="33"/>
      <c r="EF16" s="33"/>
      <c r="EG16" s="33"/>
      <c r="EH16" s="33"/>
      <c r="EI16" s="33"/>
      <c r="EJ16" s="33"/>
      <c r="EK16" s="33"/>
      <c r="EL16" s="33"/>
      <c r="EM16" s="33"/>
      <c r="EN16" s="33"/>
      <c r="EO16" s="33"/>
      <c r="EP16" s="34"/>
      <c r="EQ16" s="34"/>
      <c r="ER16" s="34"/>
      <c r="ES16" s="34"/>
      <c r="ET16" s="34"/>
      <c r="EU16" s="34"/>
      <c r="EV16" s="34"/>
      <c r="EW16" s="34"/>
      <c r="EX16" s="34"/>
      <c r="EY16" s="34"/>
      <c r="EZ16" s="34"/>
      <c r="FA16" s="34"/>
    </row>
    <row r="17" spans="1:157" ht="24" customHeight="1" x14ac:dyDescent="0.2">
      <c r="A17" s="32" t="s">
        <v>281</v>
      </c>
      <c r="B17" s="32"/>
      <c r="C17" s="32"/>
      <c r="D17" s="32"/>
      <c r="E17" s="32"/>
      <c r="F17" s="32"/>
      <c r="G17" s="32"/>
      <c r="H17" s="32"/>
      <c r="I17" s="38" t="s">
        <v>282</v>
      </c>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9" t="s">
        <v>283</v>
      </c>
      <c r="CM17" s="39"/>
      <c r="CN17" s="39"/>
      <c r="CO17" s="39"/>
      <c r="CP17" s="39"/>
      <c r="CQ17" s="39"/>
      <c r="CR17" s="39"/>
      <c r="CS17" s="39"/>
      <c r="CT17" s="32" t="s">
        <v>49</v>
      </c>
      <c r="CU17" s="32"/>
      <c r="CV17" s="32"/>
      <c r="CW17" s="32"/>
      <c r="CX17" s="32"/>
      <c r="CY17" s="32"/>
      <c r="CZ17" s="32"/>
      <c r="DA17" s="32"/>
      <c r="DB17" s="32"/>
      <c r="DC17" s="32"/>
      <c r="DD17" s="14" t="s">
        <v>49</v>
      </c>
      <c r="DE17" s="23"/>
      <c r="DF17" s="33">
        <f>стр.1_4!DF88-DF19-DF28</f>
        <v>8243279.5800000001</v>
      </c>
      <c r="DG17" s="33"/>
      <c r="DH17" s="33"/>
      <c r="DI17" s="33"/>
      <c r="DJ17" s="33"/>
      <c r="DK17" s="33"/>
      <c r="DL17" s="33"/>
      <c r="DM17" s="33"/>
      <c r="DN17" s="33"/>
      <c r="DO17" s="33"/>
      <c r="DP17" s="33"/>
      <c r="DQ17" s="33">
        <f>стр.1_4!DS88-DQ23-DQ28</f>
        <v>6501700</v>
      </c>
      <c r="DR17" s="33"/>
      <c r="DS17" s="33"/>
      <c r="DT17" s="33"/>
      <c r="DU17" s="33"/>
      <c r="DV17" s="33"/>
      <c r="DW17" s="33"/>
      <c r="DX17" s="33"/>
      <c r="DY17" s="33"/>
      <c r="DZ17" s="33"/>
      <c r="EA17" s="33"/>
      <c r="EB17" s="33"/>
      <c r="EC17" s="33">
        <f>стр.1_4!EF88-EC23-EC28</f>
        <v>7022700</v>
      </c>
      <c r="ED17" s="33"/>
      <c r="EE17" s="33"/>
      <c r="EF17" s="33"/>
      <c r="EG17" s="33"/>
      <c r="EH17" s="33"/>
      <c r="EI17" s="33"/>
      <c r="EJ17" s="33"/>
      <c r="EK17" s="33"/>
      <c r="EL17" s="33"/>
      <c r="EM17" s="33"/>
      <c r="EN17" s="33"/>
      <c r="EO17" s="33"/>
      <c r="EP17" s="34"/>
      <c r="EQ17" s="34"/>
      <c r="ER17" s="34"/>
      <c r="ES17" s="34"/>
      <c r="ET17" s="34"/>
      <c r="EU17" s="34"/>
      <c r="EV17" s="34"/>
      <c r="EW17" s="34"/>
      <c r="EX17" s="34"/>
      <c r="EY17" s="34"/>
      <c r="EZ17" s="34"/>
      <c r="FA17" s="34"/>
    </row>
    <row r="18" spans="1:157" ht="12.75" customHeight="1" x14ac:dyDescent="0.2">
      <c r="A18" s="32" t="s">
        <v>284</v>
      </c>
      <c r="B18" s="32"/>
      <c r="C18" s="32"/>
      <c r="D18" s="32"/>
      <c r="E18" s="32"/>
      <c r="F18" s="32"/>
      <c r="G18" s="32"/>
      <c r="H18" s="32"/>
      <c r="I18" s="38" t="s">
        <v>285</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9" t="s">
        <v>286</v>
      </c>
      <c r="CM18" s="39"/>
      <c r="CN18" s="39"/>
      <c r="CO18" s="39"/>
      <c r="CP18" s="39"/>
      <c r="CQ18" s="39"/>
      <c r="CR18" s="39"/>
      <c r="CS18" s="39"/>
      <c r="CT18" s="32" t="s">
        <v>49</v>
      </c>
      <c r="CU18" s="32"/>
      <c r="CV18" s="32"/>
      <c r="CW18" s="32"/>
      <c r="CX18" s="32"/>
      <c r="CY18" s="32"/>
      <c r="CZ18" s="32"/>
      <c r="DA18" s="32"/>
      <c r="DB18" s="32"/>
      <c r="DC18" s="32"/>
      <c r="DD18" s="14"/>
      <c r="DE18" s="23"/>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row>
    <row r="19" spans="1:157" ht="24" customHeight="1" x14ac:dyDescent="0.2">
      <c r="A19" s="32" t="s">
        <v>287</v>
      </c>
      <c r="B19" s="32"/>
      <c r="C19" s="32"/>
      <c r="D19" s="32"/>
      <c r="E19" s="32"/>
      <c r="F19" s="32"/>
      <c r="G19" s="32"/>
      <c r="H19" s="32"/>
      <c r="I19" s="38" t="s">
        <v>288</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9" t="s">
        <v>289</v>
      </c>
      <c r="CM19" s="39"/>
      <c r="CN19" s="39"/>
      <c r="CO19" s="39"/>
      <c r="CP19" s="39"/>
      <c r="CQ19" s="39"/>
      <c r="CR19" s="39"/>
      <c r="CS19" s="39"/>
      <c r="CT19" s="32" t="s">
        <v>49</v>
      </c>
      <c r="CU19" s="32"/>
      <c r="CV19" s="32"/>
      <c r="CW19" s="32"/>
      <c r="CX19" s="32"/>
      <c r="CY19" s="32"/>
      <c r="CZ19" s="32"/>
      <c r="DA19" s="32"/>
      <c r="DB19" s="32"/>
      <c r="DC19" s="32"/>
      <c r="DD19" s="14"/>
      <c r="DE19" s="23"/>
      <c r="DF19" s="33">
        <f>DF20</f>
        <v>971544.85</v>
      </c>
      <c r="DG19" s="33"/>
      <c r="DH19" s="33"/>
      <c r="DI19" s="33"/>
      <c r="DJ19" s="33"/>
      <c r="DK19" s="33"/>
      <c r="DL19" s="33"/>
      <c r="DM19" s="33"/>
      <c r="DN19" s="33"/>
      <c r="DO19" s="33"/>
      <c r="DP19" s="33"/>
      <c r="DQ19" s="34">
        <v>0</v>
      </c>
      <c r="DR19" s="34"/>
      <c r="DS19" s="34"/>
      <c r="DT19" s="34"/>
      <c r="DU19" s="34"/>
      <c r="DV19" s="34"/>
      <c r="DW19" s="34"/>
      <c r="DX19" s="34"/>
      <c r="DY19" s="34"/>
      <c r="DZ19" s="34"/>
      <c r="EA19" s="34"/>
      <c r="EB19" s="34"/>
      <c r="EC19" s="34">
        <v>0</v>
      </c>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row>
    <row r="20" spans="1:157" ht="24" customHeight="1" x14ac:dyDescent="0.2">
      <c r="A20" s="32" t="s">
        <v>290</v>
      </c>
      <c r="B20" s="32"/>
      <c r="C20" s="32"/>
      <c r="D20" s="32"/>
      <c r="E20" s="32"/>
      <c r="F20" s="32"/>
      <c r="G20" s="32"/>
      <c r="H20" s="32"/>
      <c r="I20" s="38" t="s">
        <v>282</v>
      </c>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9" t="s">
        <v>291</v>
      </c>
      <c r="CM20" s="39"/>
      <c r="CN20" s="39"/>
      <c r="CO20" s="39"/>
      <c r="CP20" s="39"/>
      <c r="CQ20" s="39"/>
      <c r="CR20" s="39"/>
      <c r="CS20" s="39"/>
      <c r="CT20" s="32" t="s">
        <v>49</v>
      </c>
      <c r="CU20" s="32"/>
      <c r="CV20" s="32"/>
      <c r="CW20" s="32"/>
      <c r="CX20" s="32"/>
      <c r="CY20" s="32"/>
      <c r="CZ20" s="32"/>
      <c r="DA20" s="32"/>
      <c r="DB20" s="32"/>
      <c r="DC20" s="32"/>
      <c r="DD20" s="14"/>
      <c r="DE20" s="23"/>
      <c r="DF20" s="33">
        <v>971544.85</v>
      </c>
      <c r="DG20" s="33"/>
      <c r="DH20" s="33"/>
      <c r="DI20" s="33"/>
      <c r="DJ20" s="33"/>
      <c r="DK20" s="33"/>
      <c r="DL20" s="33"/>
      <c r="DM20" s="33"/>
      <c r="DN20" s="33"/>
      <c r="DO20" s="33"/>
      <c r="DP20" s="33"/>
      <c r="DQ20" s="34">
        <v>0</v>
      </c>
      <c r="DR20" s="34"/>
      <c r="DS20" s="34"/>
      <c r="DT20" s="34"/>
      <c r="DU20" s="34"/>
      <c r="DV20" s="34"/>
      <c r="DW20" s="34"/>
      <c r="DX20" s="34"/>
      <c r="DY20" s="34"/>
      <c r="DZ20" s="34"/>
      <c r="EA20" s="34"/>
      <c r="EB20" s="34"/>
      <c r="EC20" s="34">
        <v>0</v>
      </c>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row>
    <row r="21" spans="1:157" ht="15" customHeight="1" x14ac:dyDescent="0.2">
      <c r="A21" s="32"/>
      <c r="B21" s="32"/>
      <c r="C21" s="32"/>
      <c r="D21" s="32"/>
      <c r="E21" s="32"/>
      <c r="F21" s="32"/>
      <c r="G21" s="32"/>
      <c r="H21" s="32"/>
      <c r="I21" s="38" t="s">
        <v>269</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9" t="s">
        <v>292</v>
      </c>
      <c r="CM21" s="39"/>
      <c r="CN21" s="39"/>
      <c r="CO21" s="39"/>
      <c r="CP21" s="39"/>
      <c r="CQ21" s="39"/>
      <c r="CR21" s="39"/>
      <c r="CS21" s="39"/>
      <c r="CT21" s="32" t="s">
        <v>49</v>
      </c>
      <c r="CU21" s="32"/>
      <c r="CV21" s="32"/>
      <c r="CW21" s="32"/>
      <c r="CX21" s="32"/>
      <c r="CY21" s="32"/>
      <c r="CZ21" s="32"/>
      <c r="DA21" s="32"/>
      <c r="DB21" s="32"/>
      <c r="DC21" s="32"/>
      <c r="DD21" s="14"/>
      <c r="DE21" s="23"/>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row>
    <row r="22" spans="1:157" ht="12.75" customHeight="1" x14ac:dyDescent="0.2">
      <c r="A22" s="32" t="s">
        <v>293</v>
      </c>
      <c r="B22" s="32"/>
      <c r="C22" s="32"/>
      <c r="D22" s="32"/>
      <c r="E22" s="32"/>
      <c r="F22" s="32"/>
      <c r="G22" s="32"/>
      <c r="H22" s="32"/>
      <c r="I22" s="38" t="s">
        <v>285</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9" t="s">
        <v>294</v>
      </c>
      <c r="CM22" s="39"/>
      <c r="CN22" s="39"/>
      <c r="CO22" s="39"/>
      <c r="CP22" s="39"/>
      <c r="CQ22" s="39"/>
      <c r="CR22" s="39"/>
      <c r="CS22" s="39"/>
      <c r="CT22" s="32" t="s">
        <v>49</v>
      </c>
      <c r="CU22" s="32"/>
      <c r="CV22" s="32"/>
      <c r="CW22" s="32"/>
      <c r="CX22" s="32"/>
      <c r="CY22" s="32"/>
      <c r="CZ22" s="32"/>
      <c r="DA22" s="32"/>
      <c r="DB22" s="32"/>
      <c r="DC22" s="32"/>
      <c r="DD22" s="14"/>
      <c r="DE22" s="23"/>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row>
    <row r="23" spans="1:157" ht="22.5" customHeight="1" x14ac:dyDescent="0.2">
      <c r="A23" s="32" t="s">
        <v>295</v>
      </c>
      <c r="B23" s="32"/>
      <c r="C23" s="32"/>
      <c r="D23" s="32"/>
      <c r="E23" s="32"/>
      <c r="F23" s="32"/>
      <c r="G23" s="32"/>
      <c r="H23" s="32"/>
      <c r="I23" s="38" t="s">
        <v>296</v>
      </c>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9" t="s">
        <v>297</v>
      </c>
      <c r="CM23" s="39"/>
      <c r="CN23" s="39"/>
      <c r="CO23" s="39"/>
      <c r="CP23" s="39"/>
      <c r="CQ23" s="39"/>
      <c r="CR23" s="39"/>
      <c r="CS23" s="39"/>
      <c r="CT23" s="32" t="s">
        <v>49</v>
      </c>
      <c r="CU23" s="32"/>
      <c r="CV23" s="32"/>
      <c r="CW23" s="32"/>
      <c r="CX23" s="32"/>
      <c r="CY23" s="32"/>
      <c r="CZ23" s="32"/>
      <c r="DA23" s="32"/>
      <c r="DB23" s="32"/>
      <c r="DC23" s="32"/>
      <c r="DD23" s="14"/>
      <c r="DE23" s="2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4"/>
      <c r="EQ23" s="34"/>
      <c r="ER23" s="34"/>
      <c r="ES23" s="34"/>
      <c r="ET23" s="34"/>
      <c r="EU23" s="34"/>
      <c r="EV23" s="34"/>
      <c r="EW23" s="34"/>
      <c r="EX23" s="34"/>
      <c r="EY23" s="34"/>
      <c r="EZ23" s="34"/>
      <c r="FA23" s="34"/>
    </row>
    <row r="24" spans="1:157" ht="12.75" customHeight="1" x14ac:dyDescent="0.2">
      <c r="A24" s="32"/>
      <c r="B24" s="32"/>
      <c r="C24" s="32"/>
      <c r="D24" s="32"/>
      <c r="E24" s="32"/>
      <c r="F24" s="32"/>
      <c r="G24" s="32"/>
      <c r="H24" s="32"/>
      <c r="I24" s="38" t="s">
        <v>269</v>
      </c>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9" t="s">
        <v>298</v>
      </c>
      <c r="CM24" s="39"/>
      <c r="CN24" s="39"/>
      <c r="CO24" s="39"/>
      <c r="CP24" s="39"/>
      <c r="CQ24" s="39"/>
      <c r="CR24" s="39"/>
      <c r="CS24" s="39"/>
      <c r="CT24" s="32" t="s">
        <v>49</v>
      </c>
      <c r="CU24" s="32"/>
      <c r="CV24" s="32"/>
      <c r="CW24" s="32"/>
      <c r="CX24" s="32"/>
      <c r="CY24" s="32"/>
      <c r="CZ24" s="32"/>
      <c r="DA24" s="32"/>
      <c r="DB24" s="32"/>
      <c r="DC24" s="32"/>
      <c r="DD24" s="14"/>
      <c r="DE24" s="23"/>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row>
    <row r="25" spans="1:157" ht="11.25" customHeight="1" x14ac:dyDescent="0.2">
      <c r="A25" s="32" t="s">
        <v>299</v>
      </c>
      <c r="B25" s="32"/>
      <c r="C25" s="32"/>
      <c r="D25" s="32"/>
      <c r="E25" s="32"/>
      <c r="F25" s="32"/>
      <c r="G25" s="32"/>
      <c r="H25" s="32"/>
      <c r="I25" s="38" t="s">
        <v>300</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9" t="s">
        <v>301</v>
      </c>
      <c r="CM25" s="39"/>
      <c r="CN25" s="39"/>
      <c r="CO25" s="39"/>
      <c r="CP25" s="39"/>
      <c r="CQ25" s="39"/>
      <c r="CR25" s="39"/>
      <c r="CS25" s="39"/>
      <c r="CT25" s="32" t="s">
        <v>49</v>
      </c>
      <c r="CU25" s="32"/>
      <c r="CV25" s="32"/>
      <c r="CW25" s="32"/>
      <c r="CX25" s="32"/>
      <c r="CY25" s="32"/>
      <c r="CZ25" s="32"/>
      <c r="DA25" s="32"/>
      <c r="DB25" s="32"/>
      <c r="DC25" s="32"/>
      <c r="DD25" s="14"/>
      <c r="DE25" s="23"/>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row>
    <row r="26" spans="1:157" ht="24" customHeight="1" x14ac:dyDescent="0.2">
      <c r="A26" s="32" t="s">
        <v>302</v>
      </c>
      <c r="B26" s="32"/>
      <c r="C26" s="32"/>
      <c r="D26" s="32"/>
      <c r="E26" s="32"/>
      <c r="F26" s="32"/>
      <c r="G26" s="32"/>
      <c r="H26" s="32"/>
      <c r="I26" s="38" t="s">
        <v>282</v>
      </c>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9" t="s">
        <v>303</v>
      </c>
      <c r="CM26" s="39"/>
      <c r="CN26" s="39"/>
      <c r="CO26" s="39"/>
      <c r="CP26" s="39"/>
      <c r="CQ26" s="39"/>
      <c r="CR26" s="39"/>
      <c r="CS26" s="39"/>
      <c r="CT26" s="32" t="s">
        <v>49</v>
      </c>
      <c r="CU26" s="32"/>
      <c r="CV26" s="32"/>
      <c r="CW26" s="32"/>
      <c r="CX26" s="32"/>
      <c r="CY26" s="32"/>
      <c r="CZ26" s="32"/>
      <c r="DA26" s="32"/>
      <c r="DB26" s="32"/>
      <c r="DC26" s="32"/>
      <c r="DD26" s="14"/>
      <c r="DE26" s="23"/>
      <c r="DF26" s="33"/>
      <c r="DG26" s="33"/>
      <c r="DH26" s="33"/>
      <c r="DI26" s="33"/>
      <c r="DJ26" s="33"/>
      <c r="DK26" s="33"/>
      <c r="DL26" s="33"/>
      <c r="DM26" s="33"/>
      <c r="DN26" s="33"/>
      <c r="DO26" s="33"/>
      <c r="DP26" s="33"/>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row>
    <row r="27" spans="1:157" ht="12.75" customHeight="1" x14ac:dyDescent="0.2">
      <c r="A27" s="32" t="s">
        <v>304</v>
      </c>
      <c r="B27" s="32"/>
      <c r="C27" s="32"/>
      <c r="D27" s="32"/>
      <c r="E27" s="32"/>
      <c r="F27" s="32"/>
      <c r="G27" s="32"/>
      <c r="H27" s="32"/>
      <c r="I27" s="38" t="s">
        <v>285</v>
      </c>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9" t="s">
        <v>305</v>
      </c>
      <c r="CM27" s="39"/>
      <c r="CN27" s="39"/>
      <c r="CO27" s="39"/>
      <c r="CP27" s="39"/>
      <c r="CQ27" s="39"/>
      <c r="CR27" s="39"/>
      <c r="CS27" s="39"/>
      <c r="CT27" s="32" t="s">
        <v>49</v>
      </c>
      <c r="CU27" s="32"/>
      <c r="CV27" s="32"/>
      <c r="CW27" s="32"/>
      <c r="CX27" s="32"/>
      <c r="CY27" s="32"/>
      <c r="CZ27" s="32"/>
      <c r="DA27" s="32"/>
      <c r="DB27" s="32"/>
      <c r="DC27" s="32"/>
      <c r="DD27" s="14"/>
      <c r="DE27" s="23"/>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row>
    <row r="28" spans="1:157" ht="12" customHeight="1" x14ac:dyDescent="0.2">
      <c r="A28" s="32" t="s">
        <v>306</v>
      </c>
      <c r="B28" s="32"/>
      <c r="C28" s="32"/>
      <c r="D28" s="32"/>
      <c r="E28" s="32"/>
      <c r="F28" s="32"/>
      <c r="G28" s="32"/>
      <c r="H28" s="32"/>
      <c r="I28" s="38" t="s">
        <v>307</v>
      </c>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152" t="s">
        <v>308</v>
      </c>
      <c r="CM28" s="152"/>
      <c r="CN28" s="152"/>
      <c r="CO28" s="152"/>
      <c r="CP28" s="152"/>
      <c r="CQ28" s="152"/>
      <c r="CR28" s="152"/>
      <c r="CS28" s="152"/>
      <c r="CT28" s="153" t="s">
        <v>49</v>
      </c>
      <c r="CU28" s="153"/>
      <c r="CV28" s="153"/>
      <c r="CW28" s="153"/>
      <c r="CX28" s="153"/>
      <c r="CY28" s="153"/>
      <c r="CZ28" s="153"/>
      <c r="DA28" s="153"/>
      <c r="DB28" s="153"/>
      <c r="DC28" s="153"/>
      <c r="DD28" s="15" t="s">
        <v>49</v>
      </c>
      <c r="DE28" s="25"/>
      <c r="DF28" s="154">
        <f>DF29+DF31</f>
        <v>1450000</v>
      </c>
      <c r="DG28" s="154"/>
      <c r="DH28" s="154"/>
      <c r="DI28" s="154"/>
      <c r="DJ28" s="154"/>
      <c r="DK28" s="154"/>
      <c r="DL28" s="154"/>
      <c r="DM28" s="154"/>
      <c r="DN28" s="154"/>
      <c r="DO28" s="154"/>
      <c r="DP28" s="154"/>
      <c r="DQ28" s="154">
        <f>DQ29+DQ31</f>
        <v>1500000</v>
      </c>
      <c r="DR28" s="154"/>
      <c r="DS28" s="154"/>
      <c r="DT28" s="154"/>
      <c r="DU28" s="154"/>
      <c r="DV28" s="154"/>
      <c r="DW28" s="154"/>
      <c r="DX28" s="154"/>
      <c r="DY28" s="154"/>
      <c r="DZ28" s="154"/>
      <c r="EA28" s="154"/>
      <c r="EB28" s="154"/>
      <c r="EC28" s="154">
        <f>EC29+EC31</f>
        <v>1550000</v>
      </c>
      <c r="ED28" s="154"/>
      <c r="EE28" s="154"/>
      <c r="EF28" s="154"/>
      <c r="EG28" s="154"/>
      <c r="EH28" s="154"/>
      <c r="EI28" s="154"/>
      <c r="EJ28" s="154"/>
      <c r="EK28" s="154"/>
      <c r="EL28" s="154"/>
      <c r="EM28" s="154"/>
      <c r="EN28" s="154"/>
      <c r="EO28" s="154"/>
      <c r="EP28" s="155"/>
      <c r="EQ28" s="155"/>
      <c r="ER28" s="155"/>
      <c r="ES28" s="155"/>
      <c r="ET28" s="155"/>
      <c r="EU28" s="155"/>
      <c r="EV28" s="155"/>
      <c r="EW28" s="155"/>
      <c r="EX28" s="155"/>
      <c r="EY28" s="155"/>
      <c r="EZ28" s="155"/>
      <c r="FA28" s="155"/>
    </row>
    <row r="29" spans="1:157" ht="24" customHeight="1" x14ac:dyDescent="0.2">
      <c r="A29" s="32" t="s">
        <v>309</v>
      </c>
      <c r="B29" s="32"/>
      <c r="C29" s="32"/>
      <c r="D29" s="32"/>
      <c r="E29" s="32"/>
      <c r="F29" s="32"/>
      <c r="G29" s="32"/>
      <c r="H29" s="32"/>
      <c r="I29" s="38" t="s">
        <v>282</v>
      </c>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108" t="s">
        <v>310</v>
      </c>
      <c r="CM29" s="108"/>
      <c r="CN29" s="108"/>
      <c r="CO29" s="108"/>
      <c r="CP29" s="108"/>
      <c r="CQ29" s="108"/>
      <c r="CR29" s="108"/>
      <c r="CS29" s="108"/>
      <c r="CT29" s="51" t="s">
        <v>49</v>
      </c>
      <c r="CU29" s="51"/>
      <c r="CV29" s="51"/>
      <c r="CW29" s="51"/>
      <c r="CX29" s="51"/>
      <c r="CY29" s="51"/>
      <c r="CZ29" s="51"/>
      <c r="DA29" s="51"/>
      <c r="DB29" s="51"/>
      <c r="DC29" s="51"/>
      <c r="DD29" s="13" t="s">
        <v>49</v>
      </c>
      <c r="DE29" s="20"/>
      <c r="DF29" s="52">
        <f>стр.1_4!DF44+стр.1_4!DF31-196.55-0.1</f>
        <v>1450000</v>
      </c>
      <c r="DG29" s="52"/>
      <c r="DH29" s="52"/>
      <c r="DI29" s="52"/>
      <c r="DJ29" s="52"/>
      <c r="DK29" s="52"/>
      <c r="DL29" s="52"/>
      <c r="DM29" s="52"/>
      <c r="DN29" s="52"/>
      <c r="DO29" s="52"/>
      <c r="DP29" s="52"/>
      <c r="DQ29" s="52">
        <f>стр.1_4!DS44</f>
        <v>1500000</v>
      </c>
      <c r="DR29" s="52"/>
      <c r="DS29" s="52"/>
      <c r="DT29" s="52"/>
      <c r="DU29" s="52"/>
      <c r="DV29" s="52"/>
      <c r="DW29" s="52"/>
      <c r="DX29" s="52"/>
      <c r="DY29" s="52"/>
      <c r="DZ29" s="52"/>
      <c r="EA29" s="52"/>
      <c r="EB29" s="52"/>
      <c r="EC29" s="52">
        <f>стр.1_4!EF44</f>
        <v>1550000</v>
      </c>
      <c r="ED29" s="52"/>
      <c r="EE29" s="52"/>
      <c r="EF29" s="52"/>
      <c r="EG29" s="52"/>
      <c r="EH29" s="52"/>
      <c r="EI29" s="52"/>
      <c r="EJ29" s="52"/>
      <c r="EK29" s="52"/>
      <c r="EL29" s="52"/>
      <c r="EM29" s="52"/>
      <c r="EN29" s="52"/>
      <c r="EO29" s="52"/>
      <c r="EP29" s="53"/>
      <c r="EQ29" s="53"/>
      <c r="ER29" s="53"/>
      <c r="ES29" s="53"/>
      <c r="ET29" s="53"/>
      <c r="EU29" s="53"/>
      <c r="EV29" s="53"/>
      <c r="EW29" s="53"/>
      <c r="EX29" s="53"/>
      <c r="EY29" s="53"/>
      <c r="EZ29" s="53"/>
      <c r="FA29" s="53"/>
    </row>
    <row r="30" spans="1:157" ht="11.25" customHeight="1" x14ac:dyDescent="0.2">
      <c r="A30" s="32"/>
      <c r="B30" s="32"/>
      <c r="C30" s="32"/>
      <c r="D30" s="32"/>
      <c r="E30" s="32"/>
      <c r="F30" s="32"/>
      <c r="G30" s="32"/>
      <c r="H30" s="32"/>
      <c r="I30" s="38" t="s">
        <v>269</v>
      </c>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108" t="s">
        <v>311</v>
      </c>
      <c r="CM30" s="108"/>
      <c r="CN30" s="108"/>
      <c r="CO30" s="108"/>
      <c r="CP30" s="108"/>
      <c r="CQ30" s="108"/>
      <c r="CR30" s="108"/>
      <c r="CS30" s="108"/>
      <c r="CT30" s="51" t="s">
        <v>49</v>
      </c>
      <c r="CU30" s="51"/>
      <c r="CV30" s="51"/>
      <c r="CW30" s="51"/>
      <c r="CX30" s="51"/>
      <c r="CY30" s="51"/>
      <c r="CZ30" s="51"/>
      <c r="DA30" s="51"/>
      <c r="DB30" s="51"/>
      <c r="DC30" s="51"/>
      <c r="DD30" s="13"/>
      <c r="DE30" s="20"/>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3"/>
      <c r="EQ30" s="53"/>
      <c r="ER30" s="53"/>
      <c r="ES30" s="53"/>
      <c r="ET30" s="53"/>
      <c r="EU30" s="53"/>
      <c r="EV30" s="53"/>
      <c r="EW30" s="53"/>
      <c r="EX30" s="53"/>
      <c r="EY30" s="53"/>
      <c r="EZ30" s="53"/>
      <c r="FA30" s="53"/>
    </row>
    <row r="31" spans="1:157" ht="11.25" customHeight="1" x14ac:dyDescent="0.2">
      <c r="A31" s="32" t="s">
        <v>312</v>
      </c>
      <c r="B31" s="32"/>
      <c r="C31" s="32"/>
      <c r="D31" s="32"/>
      <c r="E31" s="32"/>
      <c r="F31" s="32"/>
      <c r="G31" s="32"/>
      <c r="H31" s="32"/>
      <c r="I31" s="38" t="s">
        <v>285</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9" t="s">
        <v>313</v>
      </c>
      <c r="CM31" s="39"/>
      <c r="CN31" s="39"/>
      <c r="CO31" s="39"/>
      <c r="CP31" s="39"/>
      <c r="CQ31" s="39"/>
      <c r="CR31" s="39"/>
      <c r="CS31" s="39"/>
      <c r="CT31" s="32" t="s">
        <v>49</v>
      </c>
      <c r="CU31" s="32"/>
      <c r="CV31" s="32"/>
      <c r="CW31" s="32"/>
      <c r="CX31" s="32"/>
      <c r="CY31" s="32"/>
      <c r="CZ31" s="32"/>
      <c r="DA31" s="32"/>
      <c r="DB31" s="32"/>
      <c r="DC31" s="32"/>
      <c r="DD31" s="14"/>
      <c r="DE31" s="2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4"/>
      <c r="EQ31" s="34"/>
      <c r="ER31" s="34"/>
      <c r="ES31" s="34"/>
      <c r="ET31" s="34"/>
      <c r="EU31" s="34"/>
      <c r="EV31" s="34"/>
      <c r="EW31" s="34"/>
      <c r="EX31" s="34"/>
      <c r="EY31" s="34"/>
      <c r="EZ31" s="34"/>
      <c r="FA31" s="34"/>
    </row>
    <row r="32" spans="1:157" ht="24" customHeight="1" x14ac:dyDescent="0.2">
      <c r="A32" s="32" t="s">
        <v>40</v>
      </c>
      <c r="B32" s="32"/>
      <c r="C32" s="32"/>
      <c r="D32" s="32"/>
      <c r="E32" s="32"/>
      <c r="F32" s="32"/>
      <c r="G32" s="32"/>
      <c r="H32" s="32"/>
      <c r="I32" s="143" t="s">
        <v>314</v>
      </c>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39" t="s">
        <v>315</v>
      </c>
      <c r="CM32" s="39"/>
      <c r="CN32" s="39"/>
      <c r="CO32" s="39"/>
      <c r="CP32" s="39"/>
      <c r="CQ32" s="39"/>
      <c r="CR32" s="39"/>
      <c r="CS32" s="39"/>
      <c r="CT32" s="66" t="s">
        <v>49</v>
      </c>
      <c r="CU32" s="66"/>
      <c r="CV32" s="66"/>
      <c r="CW32" s="66"/>
      <c r="CX32" s="66"/>
      <c r="CY32" s="66"/>
      <c r="CZ32" s="66"/>
      <c r="DA32" s="66"/>
      <c r="DB32" s="66"/>
      <c r="DC32" s="66"/>
      <c r="DD32" s="14" t="s">
        <v>49</v>
      </c>
      <c r="DE32" s="21"/>
      <c r="DF32" s="67">
        <f>DF33</f>
        <v>10664824.43</v>
      </c>
      <c r="DG32" s="67"/>
      <c r="DH32" s="67"/>
      <c r="DI32" s="67"/>
      <c r="DJ32" s="67"/>
      <c r="DK32" s="67"/>
      <c r="DL32" s="67"/>
      <c r="DM32" s="67"/>
      <c r="DN32" s="67"/>
      <c r="DO32" s="67"/>
      <c r="DP32" s="67"/>
      <c r="DQ32" s="67">
        <f>DQ34</f>
        <v>8001700</v>
      </c>
      <c r="DR32" s="67"/>
      <c r="DS32" s="67"/>
      <c r="DT32" s="67"/>
      <c r="DU32" s="67"/>
      <c r="DV32" s="67"/>
      <c r="DW32" s="67"/>
      <c r="DX32" s="67"/>
      <c r="DY32" s="67"/>
      <c r="DZ32" s="67"/>
      <c r="EA32" s="67"/>
      <c r="EB32" s="67"/>
      <c r="EC32" s="67">
        <f>EC35</f>
        <v>8572700</v>
      </c>
      <c r="ED32" s="67"/>
      <c r="EE32" s="67"/>
      <c r="EF32" s="67"/>
      <c r="EG32" s="67"/>
      <c r="EH32" s="67"/>
      <c r="EI32" s="67"/>
      <c r="EJ32" s="67"/>
      <c r="EK32" s="67"/>
      <c r="EL32" s="67"/>
      <c r="EM32" s="67"/>
      <c r="EN32" s="67"/>
      <c r="EO32" s="67"/>
      <c r="EP32" s="34"/>
      <c r="EQ32" s="34"/>
      <c r="ER32" s="34"/>
      <c r="ES32" s="34"/>
      <c r="ET32" s="34"/>
      <c r="EU32" s="34"/>
      <c r="EV32" s="34"/>
      <c r="EW32" s="34"/>
      <c r="EX32" s="34"/>
      <c r="EY32" s="34"/>
      <c r="EZ32" s="34"/>
      <c r="FA32" s="34"/>
    </row>
    <row r="33" spans="1:166" ht="11.25" customHeight="1" x14ac:dyDescent="0.2">
      <c r="A33" s="144"/>
      <c r="B33" s="144"/>
      <c r="C33" s="144"/>
      <c r="D33" s="144"/>
      <c r="E33" s="144"/>
      <c r="F33" s="144"/>
      <c r="G33" s="144"/>
      <c r="H33" s="144"/>
      <c r="I33" s="145" t="s">
        <v>316</v>
      </c>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6" t="s">
        <v>317</v>
      </c>
      <c r="CM33" s="146"/>
      <c r="CN33" s="146"/>
      <c r="CO33" s="146"/>
      <c r="CP33" s="146"/>
      <c r="CQ33" s="146"/>
      <c r="CR33" s="146"/>
      <c r="CS33" s="146"/>
      <c r="CT33" s="66" t="s">
        <v>345</v>
      </c>
      <c r="CU33" s="66"/>
      <c r="CV33" s="66"/>
      <c r="CW33" s="66"/>
      <c r="CX33" s="66"/>
      <c r="CY33" s="66"/>
      <c r="CZ33" s="66"/>
      <c r="DA33" s="66"/>
      <c r="DB33" s="66"/>
      <c r="DC33" s="66"/>
      <c r="DD33" s="9" t="s">
        <v>49</v>
      </c>
      <c r="DE33" s="21"/>
      <c r="DF33" s="147">
        <f>стр.1_4!DF88</f>
        <v>10664824.43</v>
      </c>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67"/>
      <c r="ED33" s="67"/>
      <c r="EE33" s="67"/>
      <c r="EF33" s="67"/>
      <c r="EG33" s="67"/>
      <c r="EH33" s="67"/>
      <c r="EI33" s="67"/>
      <c r="EJ33" s="67"/>
      <c r="EK33" s="67"/>
      <c r="EL33" s="67"/>
      <c r="EM33" s="67"/>
      <c r="EN33" s="67"/>
      <c r="EO33" s="67"/>
      <c r="EP33" s="148"/>
      <c r="EQ33" s="148"/>
      <c r="ER33" s="148"/>
      <c r="ES33" s="148"/>
      <c r="ET33" s="148"/>
      <c r="EU33" s="148"/>
      <c r="EV33" s="148"/>
      <c r="EW33" s="148"/>
      <c r="EX33" s="148"/>
      <c r="EY33" s="148"/>
      <c r="EZ33" s="148"/>
      <c r="FA33" s="148"/>
    </row>
    <row r="34" spans="1:166" x14ac:dyDescent="0.2">
      <c r="A34" s="144"/>
      <c r="B34" s="144"/>
      <c r="C34" s="144"/>
      <c r="D34" s="144"/>
      <c r="E34" s="144"/>
      <c r="F34" s="144"/>
      <c r="G34" s="144"/>
      <c r="H34" s="144"/>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6"/>
      <c r="CM34" s="146"/>
      <c r="CN34" s="146"/>
      <c r="CO34" s="146"/>
      <c r="CP34" s="146"/>
      <c r="CQ34" s="146"/>
      <c r="CR34" s="146"/>
      <c r="CS34" s="146"/>
      <c r="CT34" s="84" t="s">
        <v>353</v>
      </c>
      <c r="CU34" s="84"/>
      <c r="CV34" s="84"/>
      <c r="CW34" s="84"/>
      <c r="CX34" s="84"/>
      <c r="CY34" s="84"/>
      <c r="CZ34" s="84"/>
      <c r="DA34" s="84"/>
      <c r="DB34" s="84"/>
      <c r="DC34" s="84"/>
      <c r="DD34" s="10" t="s">
        <v>49</v>
      </c>
      <c r="DE34" s="24"/>
      <c r="DF34" s="150"/>
      <c r="DG34" s="150"/>
      <c r="DH34" s="150"/>
      <c r="DI34" s="150"/>
      <c r="DJ34" s="150"/>
      <c r="DK34" s="150"/>
      <c r="DL34" s="150"/>
      <c r="DM34" s="150"/>
      <c r="DN34" s="150"/>
      <c r="DO34" s="150"/>
      <c r="DP34" s="150"/>
      <c r="DQ34" s="150">
        <f>стр.1_4!DS88</f>
        <v>8001700</v>
      </c>
      <c r="DR34" s="150"/>
      <c r="DS34" s="150"/>
      <c r="DT34" s="150"/>
      <c r="DU34" s="150"/>
      <c r="DV34" s="150"/>
      <c r="DW34" s="150"/>
      <c r="DX34" s="150"/>
      <c r="DY34" s="150"/>
      <c r="DZ34" s="150"/>
      <c r="EA34" s="150"/>
      <c r="EB34" s="150"/>
      <c r="EC34" s="87"/>
      <c r="ED34" s="87"/>
      <c r="EE34" s="87"/>
      <c r="EF34" s="87"/>
      <c r="EG34" s="87"/>
      <c r="EH34" s="87"/>
      <c r="EI34" s="87"/>
      <c r="EJ34" s="87"/>
      <c r="EK34" s="87"/>
      <c r="EL34" s="87"/>
      <c r="EM34" s="87"/>
      <c r="EN34" s="87"/>
      <c r="EO34" s="87"/>
      <c r="EP34" s="148"/>
      <c r="EQ34" s="148"/>
      <c r="ER34" s="148"/>
      <c r="ES34" s="148"/>
      <c r="ET34" s="148"/>
      <c r="EU34" s="148"/>
      <c r="EV34" s="148"/>
      <c r="EW34" s="148"/>
      <c r="EX34" s="148"/>
      <c r="EY34" s="148"/>
      <c r="EZ34" s="148"/>
      <c r="FA34" s="148"/>
    </row>
    <row r="35" spans="1:166" x14ac:dyDescent="0.2">
      <c r="A35" s="144"/>
      <c r="B35" s="144"/>
      <c r="C35" s="144"/>
      <c r="D35" s="144"/>
      <c r="E35" s="144"/>
      <c r="F35" s="144"/>
      <c r="G35" s="144"/>
      <c r="H35" s="144"/>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46"/>
      <c r="CM35" s="146"/>
      <c r="CN35" s="146"/>
      <c r="CO35" s="146"/>
      <c r="CP35" s="146"/>
      <c r="CQ35" s="146"/>
      <c r="CR35" s="146"/>
      <c r="CS35" s="146"/>
      <c r="CT35" s="47" t="s">
        <v>361</v>
      </c>
      <c r="CU35" s="47"/>
      <c r="CV35" s="47"/>
      <c r="CW35" s="47"/>
      <c r="CX35" s="47"/>
      <c r="CY35" s="47"/>
      <c r="CZ35" s="47"/>
      <c r="DA35" s="47"/>
      <c r="DB35" s="47"/>
      <c r="DC35" s="47"/>
      <c r="DD35" s="7" t="s">
        <v>49</v>
      </c>
      <c r="DE35" s="22"/>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48">
        <f>стр.1_4!EF88</f>
        <v>8572700</v>
      </c>
      <c r="ED35" s="48"/>
      <c r="EE35" s="48"/>
      <c r="EF35" s="48"/>
      <c r="EG35" s="48"/>
      <c r="EH35" s="48"/>
      <c r="EI35" s="48"/>
      <c r="EJ35" s="48"/>
      <c r="EK35" s="48"/>
      <c r="EL35" s="48"/>
      <c r="EM35" s="48"/>
      <c r="EN35" s="48"/>
      <c r="EO35" s="48"/>
      <c r="EP35" s="148"/>
      <c r="EQ35" s="148"/>
      <c r="ER35" s="148"/>
      <c r="ES35" s="148"/>
      <c r="ET35" s="148"/>
      <c r="EU35" s="148"/>
      <c r="EV35" s="148"/>
      <c r="EW35" s="148"/>
      <c r="EX35" s="148"/>
      <c r="EY35" s="148"/>
      <c r="EZ35" s="148"/>
      <c r="FA35" s="148"/>
    </row>
    <row r="36" spans="1:166" ht="24" customHeight="1" x14ac:dyDescent="0.2">
      <c r="A36" s="32" t="s">
        <v>41</v>
      </c>
      <c r="B36" s="32"/>
      <c r="C36" s="32"/>
      <c r="D36" s="32"/>
      <c r="E36" s="32"/>
      <c r="F36" s="32"/>
      <c r="G36" s="32"/>
      <c r="H36" s="32"/>
      <c r="I36" s="142" t="s">
        <v>318</v>
      </c>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39" t="s">
        <v>319</v>
      </c>
      <c r="CM36" s="39"/>
      <c r="CN36" s="39"/>
      <c r="CO36" s="39"/>
      <c r="CP36" s="39"/>
      <c r="CQ36" s="39"/>
      <c r="CR36" s="39"/>
      <c r="CS36" s="39"/>
      <c r="CT36" s="47" t="s">
        <v>49</v>
      </c>
      <c r="CU36" s="47"/>
      <c r="CV36" s="47"/>
      <c r="CW36" s="47"/>
      <c r="CX36" s="47"/>
      <c r="CY36" s="47"/>
      <c r="CZ36" s="47"/>
      <c r="DA36" s="47"/>
      <c r="DB36" s="47"/>
      <c r="DC36" s="47"/>
      <c r="DD36" s="14"/>
      <c r="DE36" s="22"/>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34"/>
      <c r="EQ36" s="34"/>
      <c r="ER36" s="34"/>
      <c r="ES36" s="34"/>
      <c r="ET36" s="34"/>
      <c r="EU36" s="34"/>
      <c r="EV36" s="34"/>
      <c r="EW36" s="34"/>
      <c r="EX36" s="34"/>
      <c r="EY36" s="34"/>
      <c r="EZ36" s="34"/>
      <c r="FA36" s="34"/>
    </row>
    <row r="37" spans="1:166" ht="11.25" customHeight="1" x14ac:dyDescent="0.2">
      <c r="A37" s="32"/>
      <c r="B37" s="32"/>
      <c r="C37" s="32"/>
      <c r="D37" s="32"/>
      <c r="E37" s="32"/>
      <c r="F37" s="32"/>
      <c r="G37" s="32"/>
      <c r="H37" s="32"/>
      <c r="I37" s="140" t="s">
        <v>316</v>
      </c>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39" t="s">
        <v>320</v>
      </c>
      <c r="CM37" s="39"/>
      <c r="CN37" s="39"/>
      <c r="CO37" s="39"/>
      <c r="CP37" s="39"/>
      <c r="CQ37" s="39"/>
      <c r="CR37" s="39"/>
      <c r="CS37" s="39"/>
      <c r="CT37" s="32"/>
      <c r="CU37" s="32"/>
      <c r="CV37" s="32"/>
      <c r="CW37" s="32"/>
      <c r="CX37" s="32"/>
      <c r="CY37" s="32"/>
      <c r="CZ37" s="32"/>
      <c r="DA37" s="32"/>
      <c r="DB37" s="32"/>
      <c r="DC37" s="32"/>
      <c r="DD37" s="9"/>
      <c r="DE37" s="21"/>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row>
    <row r="38" spans="1:166" x14ac:dyDescent="0.2">
      <c r="A38" s="32"/>
      <c r="B38" s="32"/>
      <c r="C38" s="32"/>
      <c r="D38" s="32"/>
      <c r="E38" s="32"/>
      <c r="F38" s="32"/>
      <c r="G38" s="32"/>
      <c r="H38" s="32"/>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39"/>
      <c r="CM38" s="39"/>
      <c r="CN38" s="39"/>
      <c r="CO38" s="39"/>
      <c r="CP38" s="39"/>
      <c r="CQ38" s="39"/>
      <c r="CR38" s="39"/>
      <c r="CS38" s="39"/>
      <c r="CT38" s="32"/>
      <c r="CU38" s="32"/>
      <c r="CV38" s="32"/>
      <c r="CW38" s="32"/>
      <c r="CX38" s="32"/>
      <c r="CY38" s="32"/>
      <c r="CZ38" s="32"/>
      <c r="DA38" s="32"/>
      <c r="DB38" s="32"/>
      <c r="DC38" s="32"/>
      <c r="DD38" s="7"/>
      <c r="DE38" s="22"/>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row>
    <row r="39" spans="1:166" ht="15.75" customHeight="1" x14ac:dyDescent="0.2"/>
    <row r="40" spans="1:166" s="3" customFormat="1" ht="3" customHeight="1" x14ac:dyDescent="0.15">
      <c r="AQ40" s="16"/>
      <c r="AR40" s="16"/>
      <c r="AS40" s="16"/>
      <c r="AT40" s="16"/>
      <c r="AU40" s="16"/>
      <c r="AV40" s="16"/>
      <c r="AW40" s="16"/>
      <c r="AX40" s="16"/>
      <c r="AY40" s="16"/>
      <c r="AZ40" s="16"/>
      <c r="BA40" s="16"/>
      <c r="BB40" s="16"/>
      <c r="BC40" s="16"/>
      <c r="BD40" s="16"/>
      <c r="BE40" s="16"/>
      <c r="BF40" s="16"/>
      <c r="BG40" s="16"/>
      <c r="BH40" s="16"/>
      <c r="BK40" s="16"/>
      <c r="BL40" s="16"/>
      <c r="BM40" s="16"/>
      <c r="BN40" s="16"/>
      <c r="BO40" s="16"/>
      <c r="BP40" s="16"/>
      <c r="BQ40" s="16"/>
      <c r="BR40" s="16"/>
      <c r="BS40" s="16"/>
      <c r="BT40" s="16"/>
      <c r="BU40" s="16"/>
      <c r="BV40" s="16"/>
      <c r="BY40" s="16"/>
      <c r="BZ40" s="16"/>
      <c r="CA40" s="16"/>
      <c r="CB40" s="16"/>
      <c r="CC40" s="16"/>
      <c r="CD40" s="16"/>
      <c r="CE40" s="16"/>
      <c r="CF40" s="16"/>
      <c r="CG40" s="16"/>
      <c r="CH40" s="16"/>
      <c r="CI40" s="16"/>
      <c r="CJ40" s="16"/>
      <c r="CK40" s="16"/>
      <c r="CL40" s="16"/>
      <c r="CM40" s="16"/>
      <c r="CN40" s="16"/>
      <c r="CO40" s="16"/>
      <c r="CP40" s="16"/>
    </row>
    <row r="41" spans="1:166" x14ac:dyDescent="0.2">
      <c r="I41" s="1" t="s">
        <v>321</v>
      </c>
      <c r="AM41" s="139" t="s">
        <v>358</v>
      </c>
      <c r="AN41" s="139"/>
      <c r="AO41" s="139"/>
      <c r="AP41" s="139"/>
      <c r="AQ41" s="139"/>
      <c r="AR41" s="139"/>
      <c r="AS41" s="139"/>
      <c r="AT41" s="139"/>
      <c r="AU41" s="139"/>
      <c r="AV41" s="139"/>
      <c r="AW41" s="139"/>
      <c r="AX41" s="139"/>
      <c r="AY41" s="139"/>
      <c r="AZ41" s="139"/>
      <c r="BA41" s="139"/>
      <c r="BB41" s="139"/>
      <c r="BC41" s="139"/>
      <c r="BD41" s="139"/>
      <c r="BG41" s="139" t="s">
        <v>359</v>
      </c>
      <c r="BH41" s="139"/>
      <c r="BI41" s="139"/>
      <c r="BJ41" s="139"/>
      <c r="BK41" s="139"/>
      <c r="BL41" s="139"/>
      <c r="BM41" s="139"/>
      <c r="BN41" s="139"/>
      <c r="BO41" s="139"/>
      <c r="BP41" s="139"/>
      <c r="BQ41" s="139"/>
      <c r="BR41" s="139"/>
      <c r="BS41" s="139"/>
      <c r="BT41" s="139"/>
      <c r="BU41" s="139"/>
      <c r="BV41" s="139"/>
      <c r="BW41" s="139"/>
      <c r="BX41" s="139"/>
      <c r="CA41" s="59" t="s">
        <v>322</v>
      </c>
      <c r="CB41" s="59"/>
      <c r="CC41" s="59"/>
      <c r="CD41" s="59"/>
      <c r="CE41" s="59"/>
      <c r="CF41" s="59"/>
      <c r="CG41" s="59"/>
      <c r="CH41" s="59"/>
      <c r="CI41" s="59"/>
      <c r="CJ41" s="59"/>
      <c r="CK41" s="59"/>
      <c r="CL41" s="59"/>
      <c r="CM41" s="59"/>
      <c r="CN41" s="59"/>
      <c r="CO41" s="59"/>
      <c r="CP41" s="59"/>
    </row>
    <row r="42" spans="1:166" s="3" customFormat="1" ht="11.25" customHeight="1" x14ac:dyDescent="0.15">
      <c r="AM42" s="117" t="s">
        <v>323</v>
      </c>
      <c r="AN42" s="117"/>
      <c r="AO42" s="117"/>
      <c r="AP42" s="117"/>
      <c r="AQ42" s="117"/>
      <c r="AR42" s="117"/>
      <c r="AS42" s="117"/>
      <c r="AT42" s="117"/>
      <c r="AU42" s="117"/>
      <c r="AV42" s="117"/>
      <c r="AW42" s="117"/>
      <c r="AX42" s="117"/>
      <c r="AY42" s="117"/>
      <c r="AZ42" s="117"/>
      <c r="BA42" s="117"/>
      <c r="BB42" s="117"/>
      <c r="BC42" s="117"/>
      <c r="BD42" s="117"/>
      <c r="BG42" s="117" t="s">
        <v>324</v>
      </c>
      <c r="BH42" s="117"/>
      <c r="BI42" s="117"/>
      <c r="BJ42" s="117"/>
      <c r="BK42" s="117"/>
      <c r="BL42" s="117"/>
      <c r="BM42" s="117"/>
      <c r="BN42" s="117"/>
      <c r="BO42" s="117"/>
      <c r="BP42" s="117"/>
      <c r="BQ42" s="117"/>
      <c r="BR42" s="117"/>
      <c r="BS42" s="117"/>
      <c r="BT42" s="117"/>
      <c r="BU42" s="117"/>
      <c r="BV42" s="117"/>
      <c r="BW42" s="117"/>
      <c r="BX42" s="117"/>
      <c r="CA42" s="117" t="s">
        <v>325</v>
      </c>
      <c r="CB42" s="117"/>
      <c r="CC42" s="117"/>
      <c r="CD42" s="117"/>
      <c r="CE42" s="117"/>
      <c r="CF42" s="117"/>
      <c r="CG42" s="117"/>
      <c r="CH42" s="117"/>
      <c r="CI42" s="117"/>
      <c r="CJ42" s="117"/>
      <c r="CK42" s="117"/>
      <c r="CL42" s="117"/>
      <c r="CM42" s="117"/>
      <c r="CN42" s="117"/>
      <c r="CO42" s="117"/>
      <c r="CP42" s="117"/>
    </row>
    <row r="43" spans="1:166" s="3" customFormat="1" ht="3" customHeight="1" x14ac:dyDescent="0.15">
      <c r="AM43" s="16"/>
      <c r="AN43" s="16"/>
      <c r="AO43" s="16"/>
      <c r="AP43" s="16"/>
      <c r="AQ43" s="16"/>
      <c r="AR43" s="16"/>
      <c r="AS43" s="16"/>
      <c r="AT43" s="16"/>
      <c r="AU43" s="16"/>
      <c r="AV43" s="16"/>
      <c r="AW43" s="16"/>
      <c r="AX43" s="16"/>
      <c r="AY43" s="16"/>
      <c r="AZ43" s="16"/>
      <c r="BA43" s="16"/>
      <c r="BB43" s="16"/>
      <c r="BC43" s="16"/>
      <c r="BD43" s="16"/>
      <c r="BG43" s="16"/>
      <c r="BH43" s="16"/>
      <c r="BI43" s="16"/>
      <c r="BJ43" s="16"/>
      <c r="BK43" s="16"/>
      <c r="BL43" s="16"/>
      <c r="BM43" s="16"/>
      <c r="BN43" s="16"/>
      <c r="BO43" s="16"/>
      <c r="BP43" s="16"/>
      <c r="BQ43" s="16"/>
      <c r="BR43" s="16"/>
      <c r="BS43" s="16"/>
      <c r="BT43" s="16"/>
      <c r="BU43" s="16"/>
      <c r="BV43" s="16"/>
      <c r="BW43" s="16"/>
      <c r="BX43" s="16"/>
      <c r="CA43" s="16"/>
      <c r="CB43" s="16"/>
      <c r="CC43" s="16"/>
      <c r="CD43" s="16"/>
      <c r="CE43" s="16"/>
      <c r="CF43" s="16"/>
      <c r="CG43" s="16"/>
      <c r="CH43" s="16"/>
      <c r="CI43" s="16"/>
      <c r="CJ43" s="16"/>
      <c r="CK43" s="16"/>
      <c r="CL43" s="16"/>
      <c r="CM43" s="16"/>
      <c r="CN43" s="16"/>
      <c r="CO43" s="16"/>
      <c r="CP43" s="16"/>
    </row>
    <row r="44" spans="1:166" x14ac:dyDescent="0.2">
      <c r="I44" s="121" t="s">
        <v>6</v>
      </c>
      <c r="J44" s="121"/>
      <c r="K44" s="59" t="s">
        <v>367</v>
      </c>
      <c r="L44" s="59"/>
      <c r="M44" s="59"/>
      <c r="N44" s="122" t="s">
        <v>6</v>
      </c>
      <c r="O44" s="122"/>
      <c r="Q44" s="59" t="s">
        <v>368</v>
      </c>
      <c r="R44" s="59"/>
      <c r="S44" s="59"/>
      <c r="T44" s="59"/>
      <c r="U44" s="59"/>
      <c r="V44" s="59"/>
      <c r="W44" s="59"/>
      <c r="X44" s="59"/>
      <c r="Y44" s="59"/>
      <c r="Z44" s="59"/>
      <c r="AA44" s="59"/>
      <c r="AB44" s="59"/>
      <c r="AC44" s="59"/>
      <c r="AD44" s="59"/>
      <c r="AE44" s="59"/>
      <c r="AF44" s="121">
        <v>20</v>
      </c>
      <c r="AG44" s="121"/>
      <c r="AH44" s="121"/>
      <c r="AI44" s="123" t="s">
        <v>339</v>
      </c>
      <c r="AJ44" s="123"/>
      <c r="AK44" s="123"/>
      <c r="AL44" s="1" t="s">
        <v>7</v>
      </c>
    </row>
    <row r="45" spans="1:166" ht="12" customHeight="1" x14ac:dyDescent="0.2"/>
    <row r="46" spans="1:166" ht="15.75" customHeight="1" x14ac:dyDescent="0.2">
      <c r="A46" s="1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18"/>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row>
    <row r="47" spans="1:166" ht="54" customHeight="1" x14ac:dyDescent="0.2">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7"/>
      <c r="FC47" s="17"/>
      <c r="FD47" s="17"/>
      <c r="FE47" s="17"/>
      <c r="FF47" s="17"/>
      <c r="FG47" s="17"/>
      <c r="FH47" s="17"/>
      <c r="FI47" s="17"/>
      <c r="FJ47" s="17"/>
    </row>
    <row r="48" spans="1:166" ht="45"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row>
    <row r="49" spans="1:166" ht="9.75" customHeight="1" x14ac:dyDescent="0.2">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row>
    <row r="50" spans="1:166" x14ac:dyDescent="0.2">
      <c r="A50" s="1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18"/>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row>
    <row r="51" spans="1:166" x14ac:dyDescent="0.2">
      <c r="A51" s="1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18"/>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row>
    <row r="52" spans="1:166" ht="12.75" customHeight="1" x14ac:dyDescent="0.2">
      <c r="A52" s="1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18"/>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row>
    <row r="53" spans="1:166" ht="40.5" customHeight="1"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row>
  </sheetData>
  <mergeCells count="288">
    <mergeCell ref="B1:EZ1"/>
    <mergeCell ref="A3:H5"/>
    <mergeCell ref="I3:CK5"/>
    <mergeCell ref="CL3:CS5"/>
    <mergeCell ref="CT3:DC5"/>
    <mergeCell ref="DD3:DD5"/>
    <mergeCell ref="DF3:FA3"/>
    <mergeCell ref="DF4:DJ4"/>
    <mergeCell ref="DK4:DM4"/>
    <mergeCell ref="DN4:DP4"/>
    <mergeCell ref="DQ4:DU4"/>
    <mergeCell ref="DV4:DX4"/>
    <mergeCell ref="DY4:EB4"/>
    <mergeCell ref="EC4:EH4"/>
    <mergeCell ref="EI4:EK4"/>
    <mergeCell ref="EL4:EO4"/>
    <mergeCell ref="EP4:FA5"/>
    <mergeCell ref="DF5:DP5"/>
    <mergeCell ref="DQ5:EB5"/>
    <mergeCell ref="EC5:EO5"/>
    <mergeCell ref="DE3:DE5"/>
    <mergeCell ref="A6:H6"/>
    <mergeCell ref="I6:CK6"/>
    <mergeCell ref="CL6:CS6"/>
    <mergeCell ref="CT6:DC6"/>
    <mergeCell ref="DF6:DP6"/>
    <mergeCell ref="DQ6:EB6"/>
    <mergeCell ref="EC6:EO6"/>
    <mergeCell ref="EP6:FA6"/>
    <mergeCell ref="A7:H7"/>
    <mergeCell ref="I7:CK7"/>
    <mergeCell ref="CL7:CS7"/>
    <mergeCell ref="CT7:DC7"/>
    <mergeCell ref="DF7:DP7"/>
    <mergeCell ref="DQ7:EB7"/>
    <mergeCell ref="EC7:EO7"/>
    <mergeCell ref="EP7:FA7"/>
    <mergeCell ref="A8:H8"/>
    <mergeCell ref="I8:CK8"/>
    <mergeCell ref="CL8:CS8"/>
    <mergeCell ref="CT8:DC8"/>
    <mergeCell ref="DF8:DP8"/>
    <mergeCell ref="DQ8:EB8"/>
    <mergeCell ref="EC8:EO8"/>
    <mergeCell ref="EP8:FA8"/>
    <mergeCell ref="A9:H9"/>
    <mergeCell ref="I9:CK9"/>
    <mergeCell ref="CL9:CS9"/>
    <mergeCell ref="CT9:DC9"/>
    <mergeCell ref="DF9:DP9"/>
    <mergeCell ref="DQ9:EB9"/>
    <mergeCell ref="EC9:EO9"/>
    <mergeCell ref="EP9:FA9"/>
    <mergeCell ref="A10:H10"/>
    <mergeCell ref="I10:CK10"/>
    <mergeCell ref="CL10:CS10"/>
    <mergeCell ref="CT10:DC10"/>
    <mergeCell ref="DF10:DP10"/>
    <mergeCell ref="DQ10:EB10"/>
    <mergeCell ref="EC10:EO10"/>
    <mergeCell ref="EP10:FA10"/>
    <mergeCell ref="A11:H11"/>
    <mergeCell ref="I11:CK11"/>
    <mergeCell ref="CL11:CS11"/>
    <mergeCell ref="CT11:DC11"/>
    <mergeCell ref="DF11:DP11"/>
    <mergeCell ref="DQ11:EB11"/>
    <mergeCell ref="EC11:EO11"/>
    <mergeCell ref="EP11:FA11"/>
    <mergeCell ref="A12:H12"/>
    <mergeCell ref="I12:CK12"/>
    <mergeCell ref="CL12:CS12"/>
    <mergeCell ref="CT12:DC12"/>
    <mergeCell ref="DF12:DP12"/>
    <mergeCell ref="DQ12:EB12"/>
    <mergeCell ref="EC12:EO12"/>
    <mergeCell ref="EP12:FA12"/>
    <mergeCell ref="A13:H13"/>
    <mergeCell ref="I13:CK13"/>
    <mergeCell ref="CL13:CS13"/>
    <mergeCell ref="CT13:DC13"/>
    <mergeCell ref="DF13:DP13"/>
    <mergeCell ref="DQ13:EB13"/>
    <mergeCell ref="EC13:EO13"/>
    <mergeCell ref="EP13:FA13"/>
    <mergeCell ref="A14:H14"/>
    <mergeCell ref="I14:CK14"/>
    <mergeCell ref="CL14:CS14"/>
    <mergeCell ref="CT14:DC14"/>
    <mergeCell ref="DF14:DP14"/>
    <mergeCell ref="DQ14:EB14"/>
    <mergeCell ref="EC14:EO14"/>
    <mergeCell ref="EP14:FA14"/>
    <mergeCell ref="A15:H15"/>
    <mergeCell ref="I15:CK15"/>
    <mergeCell ref="CL15:CS15"/>
    <mergeCell ref="CT15:DC15"/>
    <mergeCell ref="DF15:DP15"/>
    <mergeCell ref="DQ15:EB15"/>
    <mergeCell ref="EC15:EO15"/>
    <mergeCell ref="EP15:FA15"/>
    <mergeCell ref="A16:H16"/>
    <mergeCell ref="I16:CK16"/>
    <mergeCell ref="CL16:CS16"/>
    <mergeCell ref="CT16:DC16"/>
    <mergeCell ref="DF16:DP16"/>
    <mergeCell ref="DQ16:EB16"/>
    <mergeCell ref="EC16:EO16"/>
    <mergeCell ref="EP16:FA16"/>
    <mergeCell ref="A17:H17"/>
    <mergeCell ref="I17:CK17"/>
    <mergeCell ref="CL17:CS17"/>
    <mergeCell ref="CT17:DC17"/>
    <mergeCell ref="DF17:DP17"/>
    <mergeCell ref="DQ17:EB17"/>
    <mergeCell ref="EC17:EO17"/>
    <mergeCell ref="EP17:FA17"/>
    <mergeCell ref="A18:H18"/>
    <mergeCell ref="I18:CK18"/>
    <mergeCell ref="CL18:CS18"/>
    <mergeCell ref="CT18:DC18"/>
    <mergeCell ref="DF18:DP18"/>
    <mergeCell ref="DQ18:EB18"/>
    <mergeCell ref="EC18:EO18"/>
    <mergeCell ref="EP18:FA18"/>
    <mergeCell ref="A19:H19"/>
    <mergeCell ref="I19:CK19"/>
    <mergeCell ref="CL19:CS19"/>
    <mergeCell ref="CT19:DC19"/>
    <mergeCell ref="DF19:DP19"/>
    <mergeCell ref="DQ19:EB19"/>
    <mergeCell ref="EC19:EO19"/>
    <mergeCell ref="EP19:FA19"/>
    <mergeCell ref="A20:H20"/>
    <mergeCell ref="I20:CK20"/>
    <mergeCell ref="CL20:CS20"/>
    <mergeCell ref="CT20:DC20"/>
    <mergeCell ref="DF20:DP20"/>
    <mergeCell ref="DQ20:EB20"/>
    <mergeCell ref="EC20:EO20"/>
    <mergeCell ref="EP20:FA20"/>
    <mergeCell ref="A21:H21"/>
    <mergeCell ref="I21:CK21"/>
    <mergeCell ref="CL21:CS21"/>
    <mergeCell ref="CT21:DC21"/>
    <mergeCell ref="DF21:DP21"/>
    <mergeCell ref="DQ21:EB21"/>
    <mergeCell ref="EC21:EO21"/>
    <mergeCell ref="EP21:FA21"/>
    <mergeCell ref="A22:H22"/>
    <mergeCell ref="I22:CK22"/>
    <mergeCell ref="CL22:CS22"/>
    <mergeCell ref="CT22:DC22"/>
    <mergeCell ref="DF22:DP22"/>
    <mergeCell ref="DQ22:EB22"/>
    <mergeCell ref="EC22:EO22"/>
    <mergeCell ref="EP22:FA22"/>
    <mergeCell ref="A23:H23"/>
    <mergeCell ref="I23:CK23"/>
    <mergeCell ref="CL23:CS23"/>
    <mergeCell ref="CT23:DC23"/>
    <mergeCell ref="DF23:DP23"/>
    <mergeCell ref="DQ23:EB23"/>
    <mergeCell ref="EC23:EO23"/>
    <mergeCell ref="EP23:FA23"/>
    <mergeCell ref="A24:H24"/>
    <mergeCell ref="I24:CK24"/>
    <mergeCell ref="CL24:CS24"/>
    <mergeCell ref="CT24:DC24"/>
    <mergeCell ref="DF24:DP24"/>
    <mergeCell ref="DQ24:EB24"/>
    <mergeCell ref="EC24:EO24"/>
    <mergeCell ref="EP24:FA24"/>
    <mergeCell ref="A25:H25"/>
    <mergeCell ref="I25:CK25"/>
    <mergeCell ref="CL25:CS25"/>
    <mergeCell ref="CT25:DC25"/>
    <mergeCell ref="DF25:DP25"/>
    <mergeCell ref="DQ25:EB25"/>
    <mergeCell ref="EC25:EO25"/>
    <mergeCell ref="EP25:FA25"/>
    <mergeCell ref="A26:H26"/>
    <mergeCell ref="I26:CK26"/>
    <mergeCell ref="CL26:CS26"/>
    <mergeCell ref="CT26:DC26"/>
    <mergeCell ref="DF26:DP26"/>
    <mergeCell ref="DQ26:EB26"/>
    <mergeCell ref="EC26:EO26"/>
    <mergeCell ref="EP26:FA26"/>
    <mergeCell ref="A27:H27"/>
    <mergeCell ref="I27:CK27"/>
    <mergeCell ref="CL27:CS27"/>
    <mergeCell ref="CT27:DC27"/>
    <mergeCell ref="DF27:DP27"/>
    <mergeCell ref="DQ27:EB27"/>
    <mergeCell ref="EC27:EO27"/>
    <mergeCell ref="EP27:FA27"/>
    <mergeCell ref="A28:H28"/>
    <mergeCell ref="I28:CK28"/>
    <mergeCell ref="CL28:CS28"/>
    <mergeCell ref="CT28:DC28"/>
    <mergeCell ref="DF28:DP28"/>
    <mergeCell ref="DQ28:EB28"/>
    <mergeCell ref="EC28:EO28"/>
    <mergeCell ref="EP28:FA28"/>
    <mergeCell ref="A29:H29"/>
    <mergeCell ref="I29:CK29"/>
    <mergeCell ref="CL29:CS29"/>
    <mergeCell ref="CT29:DC29"/>
    <mergeCell ref="DF29:DP29"/>
    <mergeCell ref="DQ29:EB29"/>
    <mergeCell ref="EC29:EO29"/>
    <mergeCell ref="EP29:FA29"/>
    <mergeCell ref="A30:H30"/>
    <mergeCell ref="I30:CK30"/>
    <mergeCell ref="CL30:CS30"/>
    <mergeCell ref="CT30:DC30"/>
    <mergeCell ref="DF30:DP30"/>
    <mergeCell ref="DQ30:EB30"/>
    <mergeCell ref="EC30:EO30"/>
    <mergeCell ref="EP30:FA30"/>
    <mergeCell ref="A31:H31"/>
    <mergeCell ref="I31:CK31"/>
    <mergeCell ref="CL31:CS31"/>
    <mergeCell ref="CT31:DC31"/>
    <mergeCell ref="DF31:DP31"/>
    <mergeCell ref="DQ31:EB31"/>
    <mergeCell ref="EC31:EO31"/>
    <mergeCell ref="EP31:FA31"/>
    <mergeCell ref="A32:H32"/>
    <mergeCell ref="I32:CK32"/>
    <mergeCell ref="CL32:CS32"/>
    <mergeCell ref="CT32:DC32"/>
    <mergeCell ref="DF32:DP32"/>
    <mergeCell ref="DQ32:EB32"/>
    <mergeCell ref="EC32:EO32"/>
    <mergeCell ref="EP32:FA32"/>
    <mergeCell ref="A33:H35"/>
    <mergeCell ref="I33:CK33"/>
    <mergeCell ref="CL33:CS35"/>
    <mergeCell ref="CT33:DC33"/>
    <mergeCell ref="DF33:DP33"/>
    <mergeCell ref="DQ33:EB33"/>
    <mergeCell ref="EC33:EO33"/>
    <mergeCell ref="EP33:FA35"/>
    <mergeCell ref="I34:CK34"/>
    <mergeCell ref="CT34:DC34"/>
    <mergeCell ref="DF34:DP34"/>
    <mergeCell ref="DQ34:EB34"/>
    <mergeCell ref="EC34:EO34"/>
    <mergeCell ref="I35:CK35"/>
    <mergeCell ref="CT35:DC35"/>
    <mergeCell ref="DF35:DP35"/>
    <mergeCell ref="DQ35:EB35"/>
    <mergeCell ref="EC35:EO35"/>
    <mergeCell ref="A36:H36"/>
    <mergeCell ref="I36:CK36"/>
    <mergeCell ref="CL36:CS36"/>
    <mergeCell ref="CT36:DC36"/>
    <mergeCell ref="DF36:DP36"/>
    <mergeCell ref="DQ36:EB36"/>
    <mergeCell ref="EC36:EO36"/>
    <mergeCell ref="EP36:FA36"/>
    <mergeCell ref="A37:H38"/>
    <mergeCell ref="I37:CK37"/>
    <mergeCell ref="CL37:CS38"/>
    <mergeCell ref="CT37:DC38"/>
    <mergeCell ref="DF37:DP38"/>
    <mergeCell ref="DQ37:EB38"/>
    <mergeCell ref="EC37:EO38"/>
    <mergeCell ref="EP37:FA38"/>
    <mergeCell ref="I38:CK38"/>
    <mergeCell ref="A47:FA47"/>
    <mergeCell ref="A48:FJ48"/>
    <mergeCell ref="A49:FJ49"/>
    <mergeCell ref="A53:FJ53"/>
    <mergeCell ref="AM41:BD41"/>
    <mergeCell ref="BG41:BX41"/>
    <mergeCell ref="CA41:CP41"/>
    <mergeCell ref="AM42:BD42"/>
    <mergeCell ref="BG42:BX42"/>
    <mergeCell ref="CA42:CP42"/>
    <mergeCell ref="I44:J44"/>
    <mergeCell ref="K44:M44"/>
    <mergeCell ref="N44:O44"/>
    <mergeCell ref="Q44:AE44"/>
    <mergeCell ref="AF44:AH44"/>
    <mergeCell ref="AI44:AK44"/>
  </mergeCells>
  <pageMargins left="0.59027777777777801" right="0.51180555555555496" top="0.78680555555555598" bottom="0.31527777777777799" header="0.196527777777778" footer="0.51180555555555496"/>
  <pageSetup paperSize="9" scale="95" orientation="landscape" horizontalDpi="300" verticalDpi="300" r:id="rId1"/>
  <headerFooter>
    <oddHeader>&amp;R&amp;"Times New Roman,Обычный"&amp;7Подготовлено с использованием системы КонсультантПлюс</oddHeader>
  </headerFooter>
</worksheet>
</file>

<file path=docProps/app.xml><?xml version="1.0" encoding="utf-8"?>
<Properties xmlns="http://schemas.openxmlformats.org/officeDocument/2006/extended-properties" xmlns:vt="http://schemas.openxmlformats.org/officeDocument/2006/docPropsVTypes">
  <Template/>
  <TotalTime>173</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Тамара</cp:lastModifiedBy>
  <cp:revision>13</cp:revision>
  <cp:lastPrinted>2023-11-03T07:37:31Z</cp:lastPrinted>
  <dcterms:created xsi:type="dcterms:W3CDTF">2011-01-11T10:25:48Z</dcterms:created>
  <dcterms:modified xsi:type="dcterms:W3CDTF">2025-04-21T12:06:55Z</dcterms:modified>
  <dc:language>ru-RU</dc:language>
</cp:coreProperties>
</file>