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5480" windowHeight="7875" tabRatio="775" activeTab="0"/>
  </bookViews>
  <sheets>
    <sheet name="сад" sheetId="1" r:id="rId1"/>
  </sheets>
  <definedNames/>
  <calcPr fullCalcOnLoad="1"/>
</workbook>
</file>

<file path=xl/sharedStrings.xml><?xml version="1.0" encoding="utf-8"?>
<sst xmlns="http://schemas.openxmlformats.org/spreadsheetml/2006/main" count="340" uniqueCount="114">
  <si>
    <t>1 день</t>
  </si>
  <si>
    <t>Наименование блюда</t>
  </si>
  <si>
    <t>Выход 
блюда, гр.</t>
  </si>
  <si>
    <t>пищевые вещества, гр.</t>
  </si>
  <si>
    <t>Б</t>
  </si>
  <si>
    <t>Ж</t>
  </si>
  <si>
    <t>У</t>
  </si>
  <si>
    <t>Вит-н
С</t>
  </si>
  <si>
    <t>№ 
рец-ры</t>
  </si>
  <si>
    <t>Завтрак</t>
  </si>
  <si>
    <t>Хлеб пшеничный</t>
  </si>
  <si>
    <t>ИТОГО</t>
  </si>
  <si>
    <t>2-й завтрак</t>
  </si>
  <si>
    <t>Обед</t>
  </si>
  <si>
    <t>Кисломолочный напиток</t>
  </si>
  <si>
    <t>Сок фруктовый/овощной</t>
  </si>
  <si>
    <t>Хлеб ржаной</t>
  </si>
  <si>
    <t>Полдник</t>
  </si>
  <si>
    <t>ИТОГО ЗА ДЕНЬ</t>
  </si>
  <si>
    <t>2 день</t>
  </si>
  <si>
    <t>Суп молочный манный</t>
  </si>
  <si>
    <t>Кофейный напиток</t>
  </si>
  <si>
    <t>Сыр</t>
  </si>
  <si>
    <t>Фрукты свежие</t>
  </si>
  <si>
    <t>3 день</t>
  </si>
  <si>
    <t>4 день</t>
  </si>
  <si>
    <t>5 день</t>
  </si>
  <si>
    <t>6 день</t>
  </si>
  <si>
    <t>7 день</t>
  </si>
  <si>
    <t>Суп молочный "Геркулес"</t>
  </si>
  <si>
    <t>8 день</t>
  </si>
  <si>
    <t>Голубцы ленивые</t>
  </si>
  <si>
    <t>10 день</t>
  </si>
  <si>
    <t>Ккал</t>
  </si>
  <si>
    <t>9 день</t>
  </si>
  <si>
    <t>Омлет натуральный</t>
  </si>
  <si>
    <t>Печенье творожное</t>
  </si>
  <si>
    <t>Кисломолочный продукт</t>
  </si>
  <si>
    <t>Хлеб пшениный</t>
  </si>
  <si>
    <t>Масло сливочное</t>
  </si>
  <si>
    <t>Котлета рубленная из птицы</t>
  </si>
  <si>
    <t>Компот из сушеных фруктов + вит. С</t>
  </si>
  <si>
    <t>Оладьи</t>
  </si>
  <si>
    <t>Какао с молоком</t>
  </si>
  <si>
    <t>Борщ с капустой и картофелем</t>
  </si>
  <si>
    <t xml:space="preserve">Чай с сахаром </t>
  </si>
  <si>
    <t xml:space="preserve">Повидло </t>
  </si>
  <si>
    <t>Молоко</t>
  </si>
  <si>
    <t>Суп картофельный с бобовыми</t>
  </si>
  <si>
    <t>Пюре картофельное</t>
  </si>
  <si>
    <t>Чай с молоком</t>
  </si>
  <si>
    <t>Суп картофельный с мясными фрикадельками</t>
  </si>
  <si>
    <t>Рыба тушеная в томате с овощами</t>
  </si>
  <si>
    <t>Суп молочный пшено</t>
  </si>
  <si>
    <t>Суп с крупой и томатом</t>
  </si>
  <si>
    <t xml:space="preserve">Котлета </t>
  </si>
  <si>
    <t>Капуста тушеная</t>
  </si>
  <si>
    <t>Чай с сахаром</t>
  </si>
  <si>
    <t>Напиток кисломолочный</t>
  </si>
  <si>
    <t>Кондитерское изделие</t>
  </si>
  <si>
    <t>Плов фруктовый</t>
  </si>
  <si>
    <t>Филе куриное отварное</t>
  </si>
  <si>
    <t>Борщ с картофелем</t>
  </si>
  <si>
    <t>Печень по-строгановски</t>
  </si>
  <si>
    <t>Макароны отварные</t>
  </si>
  <si>
    <t>Пицца детская</t>
  </si>
  <si>
    <t>Пудинг из творога</t>
  </si>
  <si>
    <t xml:space="preserve">Суп картофельный с пшеном </t>
  </si>
  <si>
    <t>Борщ с картофелем и фасолью</t>
  </si>
  <si>
    <t>Жаркое по-домашнему</t>
  </si>
  <si>
    <t>Ватрушка с творогом</t>
  </si>
  <si>
    <t>Рыба под омлетом</t>
  </si>
  <si>
    <t>Суп картофельный</t>
  </si>
  <si>
    <t>Шанежка наливная</t>
  </si>
  <si>
    <t>ИТОГО ЗА ДВЕ НЕДЕЛИ</t>
  </si>
  <si>
    <t>Суп молочный, пшеничный</t>
  </si>
  <si>
    <t xml:space="preserve">Суп картофельный с клецками </t>
  </si>
  <si>
    <t>Шницель мясной</t>
  </si>
  <si>
    <t>Кисель из сухих яблок + вит. С</t>
  </si>
  <si>
    <t>Сок фруктовый+ вит. С</t>
  </si>
  <si>
    <t>Суп молочный с крупой рисовой</t>
  </si>
  <si>
    <t>Чай с сахаром + вит. С</t>
  </si>
  <si>
    <t>Сок фруктовый + вит. С</t>
  </si>
  <si>
    <t>Компот из сухофруктов + вит. С</t>
  </si>
  <si>
    <t>Суп молочный с крупой гречневой</t>
  </si>
  <si>
    <t>Сок фруктовый</t>
  </si>
  <si>
    <t>Напиток витаминизированный</t>
  </si>
  <si>
    <t>Оладьи из печени по-кунцевски</t>
  </si>
  <si>
    <t>Каша рассыпчатая</t>
  </si>
  <si>
    <t>Салат из свежих помидор</t>
  </si>
  <si>
    <t>Суп "Кудрявый"</t>
  </si>
  <si>
    <t>Огурец свежий или соленый</t>
  </si>
  <si>
    <t>Пудинг из творога с яблоком</t>
  </si>
  <si>
    <t>Кофейный напиток с молоком</t>
  </si>
  <si>
    <t>Пирожок печеный из дрожжевого теста</t>
  </si>
  <si>
    <t>чай с сахаром</t>
  </si>
  <si>
    <t>Помидор свежий</t>
  </si>
  <si>
    <t>Салат из капусты, огурца и сладкого перца</t>
  </si>
  <si>
    <t>хлеб пшеничный</t>
  </si>
  <si>
    <t>масло сливочное</t>
  </si>
  <si>
    <t>Плоды и ягоды свежие</t>
  </si>
  <si>
    <t>Салат из свежих помидор и огурцов</t>
  </si>
  <si>
    <t>Или овощная нарезка</t>
  </si>
  <si>
    <t>50/12</t>
  </si>
  <si>
    <t>Соус сметанный</t>
  </si>
  <si>
    <t>Кисель из свежих плодов + вит. С</t>
  </si>
  <si>
    <t>Гуляш из филе кур</t>
  </si>
  <si>
    <t>Макаронные изделия отварные</t>
  </si>
  <si>
    <t>Салат из свежей капусты с огурцом</t>
  </si>
  <si>
    <t>Компот из свежих плодов+ вит. С</t>
  </si>
  <si>
    <t>или овощная нарезка</t>
  </si>
  <si>
    <t>Яйцо вареное</t>
  </si>
  <si>
    <t>Компот из свежих плодов + вит. С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</si>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</sst>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4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right"/>
    </xf>
    <xf numFmtId="0" fontId="2" fillId="0" borderId="11" xfId="0" applyFont="1" applyFill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4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2"/>
  <sheetViews>
    <sheetView tabSelected="1" view="pageLayout" zoomScale="70" zoomScalePageLayoutView="70" workbookViewId="0" topLeftCell="A265">
      <selection activeCell="L236" sqref="L236"/>
    </sheetView>
  </sheetViews>
  <sheetFormatPr defaultColWidth="9.140625" defaultRowHeight="15"/>
  <cols>
    <col min="1" max="1" width="29.421875" style="1" customWidth="1"/>
    <col min="2" max="2" width="9.140625" style="1" customWidth="1"/>
    <col min="3" max="3" width="7.421875" style="1" customWidth="1"/>
    <col min="4" max="4" width="7.28125" style="1" customWidth="1"/>
    <col min="5" max="5" width="7.421875" style="1" customWidth="1"/>
    <col min="6" max="6" width="8.57421875" style="1" customWidth="1"/>
    <col min="7" max="7" width="7.00390625" style="1" customWidth="1"/>
    <col min="8" max="8" width="7.7109375" style="1" customWidth="1"/>
    <col min="9" max="9" width="27.00390625" style="0" customWidth="1"/>
    <col min="10" max="10" width="8.140625" style="0" customWidth="1"/>
    <col min="11" max="11" width="8.421875" style="0" customWidth="1"/>
    <col min="12" max="13" width="8.00390625" style="0" customWidth="1"/>
    <col min="14" max="14" width="8.28125" style="0" customWidth="1"/>
    <col min="15" max="15" width="7.7109375" style="0" customWidth="1"/>
  </cols>
  <sheetData>
    <row r="1" spans="1:16" ht="15.75">
      <c r="A1" s="22" t="s">
        <v>1</v>
      </c>
      <c r="B1" s="20" t="s">
        <v>2</v>
      </c>
      <c r="C1" s="22" t="s">
        <v>3</v>
      </c>
      <c r="D1" s="22"/>
      <c r="E1" s="22"/>
      <c r="F1" s="20" t="s">
        <v>33</v>
      </c>
      <c r="G1" s="20" t="s">
        <v>7</v>
      </c>
      <c r="H1" s="20" t="s">
        <v>8</v>
      </c>
      <c r="I1" s="22" t="s">
        <v>1</v>
      </c>
      <c r="J1" s="20" t="s">
        <v>2</v>
      </c>
      <c r="K1" s="22" t="s">
        <v>3</v>
      </c>
      <c r="L1" s="22"/>
      <c r="M1" s="22"/>
      <c r="N1" s="20" t="s">
        <v>33</v>
      </c>
      <c r="O1" s="20" t="s">
        <v>7</v>
      </c>
      <c r="P1" s="20" t="s">
        <v>8</v>
      </c>
    </row>
    <row r="2" spans="1:16" ht="15.75">
      <c r="A2" s="22"/>
      <c r="B2" s="21"/>
      <c r="C2" s="2" t="s">
        <v>4</v>
      </c>
      <c r="D2" s="2" t="s">
        <v>5</v>
      </c>
      <c r="E2" s="2" t="s">
        <v>6</v>
      </c>
      <c r="F2" s="21"/>
      <c r="G2" s="21"/>
      <c r="H2" s="21"/>
      <c r="I2" s="22"/>
      <c r="J2" s="21"/>
      <c r="K2" s="2" t="s">
        <v>4</v>
      </c>
      <c r="L2" s="2" t="s">
        <v>5</v>
      </c>
      <c r="M2" s="2" t="s">
        <v>6</v>
      </c>
      <c r="N2" s="21"/>
      <c r="O2" s="21"/>
      <c r="P2" s="21"/>
    </row>
    <row r="3" spans="1:16" ht="15.75">
      <c r="A3" s="23" t="s">
        <v>0</v>
      </c>
      <c r="B3" s="23"/>
      <c r="C3" s="23"/>
      <c r="D3" s="23"/>
      <c r="E3" s="23"/>
      <c r="F3" s="23"/>
      <c r="G3" s="23"/>
      <c r="H3" s="23"/>
      <c r="I3" s="23" t="s">
        <v>19</v>
      </c>
      <c r="J3" s="23"/>
      <c r="K3" s="23"/>
      <c r="L3" s="23"/>
      <c r="M3" s="23"/>
      <c r="N3" s="23"/>
      <c r="O3" s="23"/>
      <c r="P3" s="23"/>
    </row>
    <row r="4" spans="1:16" ht="15.75">
      <c r="A4" s="23" t="s">
        <v>9</v>
      </c>
      <c r="B4" s="23"/>
      <c r="C4" s="23"/>
      <c r="D4" s="23"/>
      <c r="E4" s="23"/>
      <c r="F4" s="23"/>
      <c r="G4" s="23"/>
      <c r="H4" s="23"/>
      <c r="I4" s="23" t="s">
        <v>9</v>
      </c>
      <c r="J4" s="23"/>
      <c r="K4" s="23"/>
      <c r="L4" s="23"/>
      <c r="M4" s="23"/>
      <c r="N4" s="23"/>
      <c r="O4" s="23"/>
      <c r="P4" s="23"/>
    </row>
    <row r="5" spans="1:16" ht="15.75">
      <c r="A5" s="3" t="s">
        <v>20</v>
      </c>
      <c r="B5" s="5">
        <v>200</v>
      </c>
      <c r="C5" s="5">
        <v>5.49</v>
      </c>
      <c r="D5" s="5">
        <v>5.05</v>
      </c>
      <c r="E5" s="5">
        <v>16.1</v>
      </c>
      <c r="F5" s="5">
        <v>131.8</v>
      </c>
      <c r="G5" s="5">
        <v>0.98</v>
      </c>
      <c r="H5" s="5">
        <v>99</v>
      </c>
      <c r="I5" s="3" t="s">
        <v>29</v>
      </c>
      <c r="J5" s="5">
        <v>200</v>
      </c>
      <c r="K5" s="5">
        <v>2.44</v>
      </c>
      <c r="L5" s="5">
        <v>4.45</v>
      </c>
      <c r="M5" s="5">
        <v>13.46</v>
      </c>
      <c r="N5" s="5">
        <v>142.2</v>
      </c>
      <c r="O5" s="5">
        <v>0.68</v>
      </c>
      <c r="P5" s="5">
        <v>101</v>
      </c>
    </row>
    <row r="6" spans="1:16" ht="15.75">
      <c r="A6" s="3" t="s">
        <v>57</v>
      </c>
      <c r="B6" s="5">
        <v>180</v>
      </c>
      <c r="C6" s="5">
        <v>0.12</v>
      </c>
      <c r="D6" s="5">
        <v>0.02</v>
      </c>
      <c r="E6" s="5">
        <v>10.2</v>
      </c>
      <c r="F6" s="5">
        <v>41</v>
      </c>
      <c r="G6" s="5">
        <v>2.83</v>
      </c>
      <c r="H6" s="5">
        <v>411</v>
      </c>
      <c r="I6" s="3" t="s">
        <v>45</v>
      </c>
      <c r="J6" s="5">
        <v>180</v>
      </c>
      <c r="K6" s="5">
        <v>0.04</v>
      </c>
      <c r="L6" s="5">
        <v>0.01</v>
      </c>
      <c r="M6" s="5">
        <v>6.99</v>
      </c>
      <c r="N6" s="5">
        <v>28</v>
      </c>
      <c r="O6" s="5">
        <v>0.02</v>
      </c>
      <c r="P6" s="5">
        <v>411</v>
      </c>
    </row>
    <row r="7" spans="1:16" ht="15.75">
      <c r="A7" s="3" t="s">
        <v>38</v>
      </c>
      <c r="B7" s="5">
        <v>30</v>
      </c>
      <c r="C7" s="5">
        <v>2.51</v>
      </c>
      <c r="D7" s="5">
        <v>2.29</v>
      </c>
      <c r="E7" s="5">
        <v>11.94</v>
      </c>
      <c r="F7" s="5">
        <v>78.52</v>
      </c>
      <c r="G7" s="5">
        <v>0.7</v>
      </c>
      <c r="H7" s="5">
        <v>3</v>
      </c>
      <c r="I7" s="3" t="s">
        <v>10</v>
      </c>
      <c r="J7" s="5">
        <v>30</v>
      </c>
      <c r="K7" s="5">
        <v>1.58</v>
      </c>
      <c r="L7" s="5">
        <v>0.2</v>
      </c>
      <c r="M7" s="5">
        <v>21</v>
      </c>
      <c r="N7" s="5">
        <v>46.2</v>
      </c>
      <c r="O7" s="5">
        <v>0</v>
      </c>
      <c r="P7" s="5"/>
    </row>
    <row r="8" spans="1:16" ht="15.75">
      <c r="A8" s="3" t="s">
        <v>39</v>
      </c>
      <c r="B8" s="5">
        <v>5</v>
      </c>
      <c r="C8" s="5">
        <v>0.04</v>
      </c>
      <c r="D8" s="5">
        <v>3.62</v>
      </c>
      <c r="E8" s="5">
        <v>0.06</v>
      </c>
      <c r="F8" s="5">
        <v>33</v>
      </c>
      <c r="G8" s="5">
        <v>0</v>
      </c>
      <c r="H8" s="5"/>
      <c r="I8" s="3" t="s">
        <v>46</v>
      </c>
      <c r="J8" s="5">
        <v>20</v>
      </c>
      <c r="K8" s="5">
        <v>0.09</v>
      </c>
      <c r="L8" s="5">
        <v>0.01</v>
      </c>
      <c r="M8" s="5">
        <v>7.81</v>
      </c>
      <c r="N8" s="5">
        <v>32</v>
      </c>
      <c r="O8" s="5">
        <v>0.08</v>
      </c>
      <c r="P8" s="5"/>
    </row>
    <row r="9" spans="1:16" ht="15.75">
      <c r="A9" s="3" t="s">
        <v>22</v>
      </c>
      <c r="B9" s="5">
        <v>15</v>
      </c>
      <c r="C9" s="5">
        <v>1.11</v>
      </c>
      <c r="D9" s="5">
        <v>1.47</v>
      </c>
      <c r="E9" s="5">
        <v>0</v>
      </c>
      <c r="F9" s="5">
        <v>18</v>
      </c>
      <c r="G9" s="5">
        <v>0.07</v>
      </c>
      <c r="H9" s="5"/>
      <c r="I9" s="4" t="s">
        <v>11</v>
      </c>
      <c r="J9" s="6">
        <f aca="true" t="shared" si="0" ref="J9:O9">J5+J6+J7+J8</f>
        <v>430</v>
      </c>
      <c r="K9" s="6">
        <f t="shared" si="0"/>
        <v>4.15</v>
      </c>
      <c r="L9" s="6">
        <f t="shared" si="0"/>
        <v>4.67</v>
      </c>
      <c r="M9" s="6">
        <f t="shared" si="0"/>
        <v>49.260000000000005</v>
      </c>
      <c r="N9" s="6">
        <f t="shared" si="0"/>
        <v>248.39999999999998</v>
      </c>
      <c r="O9" s="6">
        <f t="shared" si="0"/>
        <v>0.78</v>
      </c>
      <c r="P9" s="3"/>
    </row>
    <row r="10" spans="1:16" ht="15.75">
      <c r="A10" s="4" t="s">
        <v>11</v>
      </c>
      <c r="B10" s="6">
        <f aca="true" t="shared" si="1" ref="B10:G10">SUM(B5:B9)</f>
        <v>430</v>
      </c>
      <c r="C10" s="6">
        <f t="shared" si="1"/>
        <v>9.27</v>
      </c>
      <c r="D10" s="6">
        <f t="shared" si="1"/>
        <v>12.450000000000001</v>
      </c>
      <c r="E10" s="6">
        <f t="shared" si="1"/>
        <v>38.300000000000004</v>
      </c>
      <c r="F10" s="6">
        <f t="shared" si="1"/>
        <v>302.32</v>
      </c>
      <c r="G10" s="6">
        <f t="shared" si="1"/>
        <v>4.58</v>
      </c>
      <c r="H10" s="6"/>
      <c r="I10" s="24" t="s">
        <v>12</v>
      </c>
      <c r="J10" s="25"/>
      <c r="K10" s="25"/>
      <c r="L10" s="25"/>
      <c r="M10" s="25"/>
      <c r="N10" s="25"/>
      <c r="O10" s="25"/>
      <c r="P10" s="26"/>
    </row>
    <row r="11" spans="1:16" ht="15.75">
      <c r="A11" s="24" t="s">
        <v>12</v>
      </c>
      <c r="B11" s="25"/>
      <c r="C11" s="25"/>
      <c r="D11" s="25"/>
      <c r="E11" s="25"/>
      <c r="F11" s="25"/>
      <c r="G11" s="25"/>
      <c r="H11" s="26"/>
      <c r="I11" s="3" t="s">
        <v>15</v>
      </c>
      <c r="J11" s="5">
        <v>187.5</v>
      </c>
      <c r="K11" s="5">
        <v>0.9</v>
      </c>
      <c r="L11" s="5">
        <v>0</v>
      </c>
      <c r="M11" s="5">
        <v>18.18</v>
      </c>
      <c r="N11" s="5">
        <v>76</v>
      </c>
      <c r="O11" s="5">
        <v>3.6</v>
      </c>
      <c r="P11" s="5">
        <v>418</v>
      </c>
    </row>
    <row r="12" spans="1:16" ht="15.75">
      <c r="A12" s="3" t="s">
        <v>100</v>
      </c>
      <c r="B12" s="5">
        <v>100</v>
      </c>
      <c r="C12" s="5">
        <v>0.4</v>
      </c>
      <c r="D12" s="5">
        <v>0.4</v>
      </c>
      <c r="E12" s="5">
        <v>9.8</v>
      </c>
      <c r="F12" s="5">
        <v>44</v>
      </c>
      <c r="G12" s="5">
        <v>10</v>
      </c>
      <c r="H12" s="5">
        <v>386</v>
      </c>
      <c r="I12" s="4" t="s">
        <v>11</v>
      </c>
      <c r="J12" s="6">
        <f aca="true" t="shared" si="2" ref="J12:O12">SUM(J11)</f>
        <v>187.5</v>
      </c>
      <c r="K12" s="6">
        <f t="shared" si="2"/>
        <v>0.9</v>
      </c>
      <c r="L12" s="6">
        <f t="shared" si="2"/>
        <v>0</v>
      </c>
      <c r="M12" s="6">
        <f t="shared" si="2"/>
        <v>18.18</v>
      </c>
      <c r="N12" s="6">
        <f t="shared" si="2"/>
        <v>76</v>
      </c>
      <c r="O12" s="6">
        <f t="shared" si="2"/>
        <v>3.6</v>
      </c>
      <c r="P12" s="6"/>
    </row>
    <row r="13" spans="1:16" ht="15.75">
      <c r="A13" s="4" t="s">
        <v>11</v>
      </c>
      <c r="B13" s="6">
        <f>B12</f>
        <v>100</v>
      </c>
      <c r="C13" s="6">
        <f>SUM(C12)</f>
        <v>0.4</v>
      </c>
      <c r="D13" s="6">
        <f>SUM(D12)</f>
        <v>0.4</v>
      </c>
      <c r="E13" s="6">
        <f>SUM(E12)</f>
        <v>9.8</v>
      </c>
      <c r="F13" s="6">
        <f>SUM(F12)</f>
        <v>44</v>
      </c>
      <c r="G13" s="6">
        <f>SUM(G12)</f>
        <v>10</v>
      </c>
      <c r="H13" s="6"/>
      <c r="I13" s="24" t="s">
        <v>13</v>
      </c>
      <c r="J13" s="25"/>
      <c r="K13" s="25"/>
      <c r="L13" s="25"/>
      <c r="M13" s="25"/>
      <c r="N13" s="25"/>
      <c r="O13" s="25"/>
      <c r="P13" s="26"/>
    </row>
    <row r="14" spans="1:16" ht="15.75">
      <c r="A14" s="24" t="s">
        <v>13</v>
      </c>
      <c r="B14" s="25"/>
      <c r="C14" s="25"/>
      <c r="D14" s="25"/>
      <c r="E14" s="25"/>
      <c r="F14" s="25"/>
      <c r="G14" s="25"/>
      <c r="H14" s="26"/>
      <c r="I14" s="3" t="s">
        <v>44</v>
      </c>
      <c r="J14" s="5">
        <v>200</v>
      </c>
      <c r="K14" s="5">
        <v>1.45</v>
      </c>
      <c r="L14" s="5">
        <v>3.9</v>
      </c>
      <c r="M14" s="5">
        <v>10.2</v>
      </c>
      <c r="N14" s="5">
        <v>82</v>
      </c>
      <c r="O14" s="5">
        <v>8.23</v>
      </c>
      <c r="P14" s="5">
        <v>63</v>
      </c>
    </row>
    <row r="15" spans="1:16" ht="15.75">
      <c r="A15" s="3" t="s">
        <v>90</v>
      </c>
      <c r="B15" s="5">
        <v>200</v>
      </c>
      <c r="C15" s="5">
        <v>1.99</v>
      </c>
      <c r="D15" s="5">
        <v>5.11</v>
      </c>
      <c r="E15" s="5">
        <v>16.93</v>
      </c>
      <c r="F15" s="5">
        <v>121.75</v>
      </c>
      <c r="G15" s="5">
        <v>7.54</v>
      </c>
      <c r="H15" s="5">
        <v>80</v>
      </c>
      <c r="I15" s="3" t="s">
        <v>87</v>
      </c>
      <c r="J15" s="5">
        <v>65</v>
      </c>
      <c r="K15" s="5">
        <v>10.31</v>
      </c>
      <c r="L15" s="5">
        <v>12.75</v>
      </c>
      <c r="M15" s="5">
        <v>8.3</v>
      </c>
      <c r="N15" s="5">
        <v>223.83</v>
      </c>
      <c r="O15" s="5">
        <v>9.41</v>
      </c>
      <c r="P15" s="5">
        <v>120</v>
      </c>
    </row>
    <row r="16" spans="1:16" ht="15.75">
      <c r="A16" s="3" t="s">
        <v>40</v>
      </c>
      <c r="B16" s="5">
        <v>80</v>
      </c>
      <c r="C16" s="5">
        <v>15.64</v>
      </c>
      <c r="D16" s="5">
        <v>3.89</v>
      </c>
      <c r="E16" s="5">
        <v>14.46</v>
      </c>
      <c r="F16" s="5">
        <v>151</v>
      </c>
      <c r="G16" s="5">
        <v>0</v>
      </c>
      <c r="H16" s="5">
        <v>322</v>
      </c>
      <c r="I16" s="3" t="s">
        <v>88</v>
      </c>
      <c r="J16" s="5">
        <v>130</v>
      </c>
      <c r="K16" s="5">
        <v>5.73</v>
      </c>
      <c r="L16" s="5">
        <v>4.06</v>
      </c>
      <c r="M16" s="5">
        <v>25.76</v>
      </c>
      <c r="N16" s="5">
        <v>162.5</v>
      </c>
      <c r="O16" s="5">
        <v>0</v>
      </c>
      <c r="P16" s="5">
        <v>330</v>
      </c>
    </row>
    <row r="17" spans="1:16" ht="15.75">
      <c r="A17" s="3" t="s">
        <v>101</v>
      </c>
      <c r="B17" s="5">
        <v>60</v>
      </c>
      <c r="C17" s="5">
        <v>0.86</v>
      </c>
      <c r="D17" s="5">
        <v>3.66</v>
      </c>
      <c r="E17" s="5">
        <v>4</v>
      </c>
      <c r="F17" s="5">
        <v>52.44</v>
      </c>
      <c r="G17" s="5">
        <v>5.1</v>
      </c>
      <c r="H17" s="5">
        <v>15</v>
      </c>
      <c r="I17" s="3" t="s">
        <v>104</v>
      </c>
      <c r="J17" s="5">
        <v>50</v>
      </c>
      <c r="K17" s="5">
        <v>1.2</v>
      </c>
      <c r="L17" s="5">
        <v>2.2</v>
      </c>
      <c r="M17" s="5">
        <v>3.8</v>
      </c>
      <c r="N17" s="5">
        <v>40</v>
      </c>
      <c r="O17" s="5">
        <v>3.3</v>
      </c>
      <c r="P17" s="5">
        <v>600</v>
      </c>
    </row>
    <row r="18" spans="1:16" ht="15.75">
      <c r="A18" s="1" t="s">
        <v>102</v>
      </c>
      <c r="B18" s="14">
        <v>60</v>
      </c>
      <c r="C18" s="14">
        <v>0.86</v>
      </c>
      <c r="D18" s="14">
        <v>0</v>
      </c>
      <c r="E18" s="14">
        <v>4</v>
      </c>
      <c r="F18" s="14">
        <v>52.44</v>
      </c>
      <c r="G18" s="1">
        <v>5.1</v>
      </c>
      <c r="H18" s="14">
        <v>71</v>
      </c>
      <c r="I18" s="3" t="s">
        <v>91</v>
      </c>
      <c r="J18" s="5">
        <v>45</v>
      </c>
      <c r="K18" s="5">
        <v>0.48</v>
      </c>
      <c r="L18" s="5">
        <v>0.06</v>
      </c>
      <c r="M18" s="5">
        <v>1.5</v>
      </c>
      <c r="N18" s="5">
        <v>8.4</v>
      </c>
      <c r="O18" s="5">
        <v>6</v>
      </c>
      <c r="P18" s="5">
        <v>70</v>
      </c>
    </row>
    <row r="19" spans="1:16" ht="15.75">
      <c r="A19" s="3" t="s">
        <v>49</v>
      </c>
      <c r="B19" s="5">
        <v>130</v>
      </c>
      <c r="C19" s="5">
        <v>3.66</v>
      </c>
      <c r="D19" s="5">
        <v>0.52</v>
      </c>
      <c r="E19" s="5">
        <v>19.77</v>
      </c>
      <c r="F19" s="5">
        <v>98.48</v>
      </c>
      <c r="G19" s="5">
        <v>0</v>
      </c>
      <c r="H19" s="5">
        <v>339</v>
      </c>
      <c r="I19" s="3" t="s">
        <v>105</v>
      </c>
      <c r="J19" s="5">
        <v>180</v>
      </c>
      <c r="K19" s="5">
        <v>0.17</v>
      </c>
      <c r="L19" s="5">
        <v>0</v>
      </c>
      <c r="M19" s="5">
        <v>26.48</v>
      </c>
      <c r="N19" s="5">
        <v>106.76</v>
      </c>
      <c r="O19" s="5">
        <v>3.94</v>
      </c>
      <c r="P19" s="5">
        <v>277</v>
      </c>
    </row>
    <row r="20" spans="1:16" ht="15.75">
      <c r="A20" s="3" t="s">
        <v>41</v>
      </c>
      <c r="B20" s="5">
        <v>180</v>
      </c>
      <c r="C20" s="5">
        <v>0.44</v>
      </c>
      <c r="D20" s="5">
        <v>0.02</v>
      </c>
      <c r="E20" s="5">
        <v>27.76</v>
      </c>
      <c r="F20" s="5">
        <v>113</v>
      </c>
      <c r="G20" s="5">
        <v>0.4</v>
      </c>
      <c r="H20" s="5">
        <v>394</v>
      </c>
      <c r="I20" s="3" t="s">
        <v>10</v>
      </c>
      <c r="J20" s="5">
        <v>30</v>
      </c>
      <c r="K20" s="5">
        <v>2.37</v>
      </c>
      <c r="L20" s="5">
        <v>0.6</v>
      </c>
      <c r="M20" s="5">
        <v>21</v>
      </c>
      <c r="N20" s="5">
        <v>117.8</v>
      </c>
      <c r="O20" s="5">
        <v>0</v>
      </c>
      <c r="P20" s="5">
        <v>121</v>
      </c>
    </row>
    <row r="21" spans="1:16" ht="15.75">
      <c r="A21" s="3" t="s">
        <v>10</v>
      </c>
      <c r="B21" s="5">
        <v>30.6</v>
      </c>
      <c r="C21" s="5">
        <v>1.75</v>
      </c>
      <c r="D21" s="5">
        <v>0.68</v>
      </c>
      <c r="E21" s="5">
        <v>11.29</v>
      </c>
      <c r="F21" s="5">
        <v>58.24</v>
      </c>
      <c r="G21" s="5">
        <v>0</v>
      </c>
      <c r="H21" s="5">
        <v>121</v>
      </c>
      <c r="I21" s="3" t="s">
        <v>16</v>
      </c>
      <c r="J21" s="5">
        <v>37.5</v>
      </c>
      <c r="K21" s="5">
        <v>1.65</v>
      </c>
      <c r="L21" s="5">
        <v>0.3</v>
      </c>
      <c r="M21" s="5">
        <v>9.6</v>
      </c>
      <c r="N21" s="5">
        <v>46.5</v>
      </c>
      <c r="O21" s="5">
        <v>0</v>
      </c>
      <c r="P21" s="5">
        <v>121</v>
      </c>
    </row>
    <row r="22" spans="1:16" ht="15.75">
      <c r="A22" s="3" t="s">
        <v>16</v>
      </c>
      <c r="B22" s="5">
        <v>37.5</v>
      </c>
      <c r="C22" s="5">
        <v>2.47</v>
      </c>
      <c r="D22" s="5">
        <v>0.45</v>
      </c>
      <c r="E22" s="5">
        <v>12.82</v>
      </c>
      <c r="F22" s="5">
        <v>67.87</v>
      </c>
      <c r="G22" s="5">
        <v>0</v>
      </c>
      <c r="H22" s="5">
        <v>121</v>
      </c>
      <c r="I22" s="4" t="s">
        <v>11</v>
      </c>
      <c r="J22" s="6">
        <f aca="true" t="shared" si="3" ref="J22:O22">J14+J15+J16+J17+J18+J19</f>
        <v>670</v>
      </c>
      <c r="K22" s="6">
        <f t="shared" si="3"/>
        <v>19.340000000000003</v>
      </c>
      <c r="L22" s="6">
        <f t="shared" si="3"/>
        <v>22.969999999999995</v>
      </c>
      <c r="M22" s="6">
        <v>92.38</v>
      </c>
      <c r="N22" s="6">
        <f t="shared" si="3"/>
        <v>623.49</v>
      </c>
      <c r="O22" s="6">
        <f t="shared" si="3"/>
        <v>30.880000000000003</v>
      </c>
      <c r="P22" s="6"/>
    </row>
    <row r="23" spans="1:16" ht="15.75">
      <c r="A23" s="4" t="s">
        <v>11</v>
      </c>
      <c r="B23" s="6">
        <f>B15+B16+B19+B20</f>
        <v>590</v>
      </c>
      <c r="C23" s="6">
        <v>25.59</v>
      </c>
      <c r="D23" s="6">
        <f>SUM(D14:D22)</f>
        <v>14.329999999999998</v>
      </c>
      <c r="E23" s="6">
        <f>SUM(E14:E22)</f>
        <v>111.03</v>
      </c>
      <c r="F23" s="6">
        <f>SUM(F14:F22)</f>
        <v>715.22</v>
      </c>
      <c r="G23" s="6">
        <f>SUM(G14:G22)</f>
        <v>18.14</v>
      </c>
      <c r="H23" s="6"/>
      <c r="I23" s="24" t="s">
        <v>17</v>
      </c>
      <c r="J23" s="25"/>
      <c r="K23" s="25"/>
      <c r="L23" s="25"/>
      <c r="M23" s="25"/>
      <c r="N23" s="25"/>
      <c r="O23" s="25"/>
      <c r="P23" s="26"/>
    </row>
    <row r="24" spans="1:16" ht="15.75">
      <c r="A24" s="24" t="s">
        <v>17</v>
      </c>
      <c r="B24" s="25"/>
      <c r="C24" s="25"/>
      <c r="D24" s="25"/>
      <c r="E24" s="25"/>
      <c r="F24" s="25"/>
      <c r="G24" s="25"/>
      <c r="H24" s="26"/>
      <c r="I24" s="3" t="s">
        <v>36</v>
      </c>
      <c r="J24" s="5">
        <v>85</v>
      </c>
      <c r="K24" s="5">
        <v>13.74</v>
      </c>
      <c r="L24" s="5">
        <v>10.78</v>
      </c>
      <c r="M24" s="5">
        <v>10.45</v>
      </c>
      <c r="N24" s="5">
        <v>236.4</v>
      </c>
      <c r="O24" s="5">
        <v>0.7</v>
      </c>
      <c r="P24" s="5">
        <v>128</v>
      </c>
    </row>
    <row r="25" spans="1:16" ht="15.75">
      <c r="A25" s="3" t="s">
        <v>42</v>
      </c>
      <c r="B25" s="5" t="s">
        <v>103</v>
      </c>
      <c r="C25" s="5">
        <v>5.58</v>
      </c>
      <c r="D25" s="5">
        <v>0.24</v>
      </c>
      <c r="E25" s="5">
        <v>1.98</v>
      </c>
      <c r="F25" s="5">
        <v>134.6</v>
      </c>
      <c r="G25" s="5">
        <v>0.02</v>
      </c>
      <c r="H25" s="5">
        <v>432</v>
      </c>
      <c r="I25" s="3" t="s">
        <v>47</v>
      </c>
      <c r="J25" s="5">
        <v>150</v>
      </c>
      <c r="K25" s="5">
        <v>5.48</v>
      </c>
      <c r="L25" s="5">
        <v>4.88</v>
      </c>
      <c r="M25" s="5">
        <v>11.96</v>
      </c>
      <c r="N25" s="5">
        <v>122.84</v>
      </c>
      <c r="O25" s="5">
        <v>0.9</v>
      </c>
      <c r="P25" s="5">
        <v>419</v>
      </c>
    </row>
    <row r="26" spans="1:16" ht="15.75">
      <c r="A26" s="3" t="s">
        <v>43</v>
      </c>
      <c r="B26" s="5">
        <v>180</v>
      </c>
      <c r="C26" s="5">
        <v>3.67</v>
      </c>
      <c r="D26" s="5">
        <v>0.35</v>
      </c>
      <c r="E26" s="5">
        <v>15.85</v>
      </c>
      <c r="F26" s="5">
        <v>107</v>
      </c>
      <c r="G26" s="5">
        <v>1.43</v>
      </c>
      <c r="H26" s="5">
        <v>416</v>
      </c>
      <c r="I26" s="4" t="s">
        <v>11</v>
      </c>
      <c r="J26" s="6">
        <f>J24+J25</f>
        <v>235</v>
      </c>
      <c r="K26" s="6">
        <f>SUM(K24:K25)</f>
        <v>19.22</v>
      </c>
      <c r="L26" s="6">
        <f>SUM(L24:L25)</f>
        <v>15.66</v>
      </c>
      <c r="M26" s="6">
        <f>SUM(M24:M25)</f>
        <v>22.41</v>
      </c>
      <c r="N26" s="6">
        <f>SUM(N24:N25)</f>
        <v>359.24</v>
      </c>
      <c r="O26" s="6">
        <f>SUM(O24:O25)</f>
        <v>1.6</v>
      </c>
      <c r="P26" s="6"/>
    </row>
    <row r="27" spans="1:16" ht="15.75">
      <c r="A27" s="4" t="s">
        <v>11</v>
      </c>
      <c r="B27" s="6">
        <f aca="true" t="shared" si="4" ref="B27:G27">SUM(B25:B26)</f>
        <v>180</v>
      </c>
      <c r="C27" s="6">
        <f t="shared" si="4"/>
        <v>9.25</v>
      </c>
      <c r="D27" s="6">
        <f t="shared" si="4"/>
        <v>0.59</v>
      </c>
      <c r="E27" s="6">
        <f t="shared" si="4"/>
        <v>17.83</v>
      </c>
      <c r="F27" s="6">
        <f t="shared" si="4"/>
        <v>241.6</v>
      </c>
      <c r="G27" s="6">
        <f t="shared" si="4"/>
        <v>1.45</v>
      </c>
      <c r="H27" s="6"/>
      <c r="I27" s="4" t="s">
        <v>18</v>
      </c>
      <c r="J27" s="6">
        <f>J9+J12+J22+J26</f>
        <v>1522.5</v>
      </c>
      <c r="K27" s="6">
        <f>K9+K12+K22+K26</f>
        <v>43.61</v>
      </c>
      <c r="L27" s="6">
        <f>L9+L12+L22+L26</f>
        <v>43.3</v>
      </c>
      <c r="M27" s="6">
        <f>M9++M12+M22+M26</f>
        <v>182.23</v>
      </c>
      <c r="N27" s="6">
        <f>N9+N12+N22+N26</f>
        <v>1307.13</v>
      </c>
      <c r="O27" s="6">
        <f>O9+O12+O22+O26</f>
        <v>36.86000000000001</v>
      </c>
      <c r="P27" s="6"/>
    </row>
    <row r="28" spans="1:8" ht="15.75">
      <c r="A28" s="4" t="s">
        <v>18</v>
      </c>
      <c r="B28" s="6">
        <f>B10+B13+B23+B27</f>
        <v>1300</v>
      </c>
      <c r="C28" s="6">
        <f>C10+C13+C23+C27</f>
        <v>44.51</v>
      </c>
      <c r="D28" s="6">
        <f>D10+D13+D23+D27</f>
        <v>27.77</v>
      </c>
      <c r="E28" s="6">
        <f>E10+E13+E23+E27</f>
        <v>176.95999999999998</v>
      </c>
      <c r="F28" s="6">
        <f>F10+F13+F23+F27</f>
        <v>1303.1399999999999</v>
      </c>
      <c r="G28" s="15">
        <v>54.45</v>
      </c>
      <c r="H28" s="6"/>
    </row>
    <row r="54" spans="1:16" ht="15.75" customHeight="1">
      <c r="A54" s="22" t="s">
        <v>1</v>
      </c>
      <c r="B54" s="20" t="s">
        <v>2</v>
      </c>
      <c r="C54" s="22" t="s">
        <v>3</v>
      </c>
      <c r="D54" s="22"/>
      <c r="E54" s="22"/>
      <c r="F54" s="20" t="s">
        <v>33</v>
      </c>
      <c r="G54" s="20" t="s">
        <v>7</v>
      </c>
      <c r="H54" s="20" t="s">
        <v>8</v>
      </c>
      <c r="I54" s="22" t="s">
        <v>1</v>
      </c>
      <c r="J54" s="20" t="s">
        <v>2</v>
      </c>
      <c r="K54" s="22" t="s">
        <v>3</v>
      </c>
      <c r="L54" s="22"/>
      <c r="M54" s="22"/>
      <c r="N54" s="20" t="s">
        <v>33</v>
      </c>
      <c r="O54" s="20" t="s">
        <v>7</v>
      </c>
      <c r="P54" s="20" t="s">
        <v>8</v>
      </c>
    </row>
    <row r="55" spans="1:16" ht="15.75">
      <c r="A55" s="22"/>
      <c r="B55" s="21"/>
      <c r="C55" s="2" t="s">
        <v>4</v>
      </c>
      <c r="D55" s="2" t="s">
        <v>5</v>
      </c>
      <c r="E55" s="2" t="s">
        <v>6</v>
      </c>
      <c r="F55" s="21"/>
      <c r="G55" s="21"/>
      <c r="H55" s="21"/>
      <c r="I55" s="22"/>
      <c r="J55" s="21"/>
      <c r="K55" s="2" t="s">
        <v>4</v>
      </c>
      <c r="L55" s="2" t="s">
        <v>5</v>
      </c>
      <c r="M55" s="2" t="s">
        <v>6</v>
      </c>
      <c r="N55" s="21"/>
      <c r="O55" s="21"/>
      <c r="P55" s="21"/>
    </row>
    <row r="56" spans="1:16" ht="15.75">
      <c r="A56" s="23" t="s">
        <v>26</v>
      </c>
      <c r="B56" s="23"/>
      <c r="C56" s="23"/>
      <c r="D56" s="23"/>
      <c r="E56" s="23"/>
      <c r="F56" s="23"/>
      <c r="G56" s="23"/>
      <c r="H56" s="23"/>
      <c r="I56" s="23" t="s">
        <v>24</v>
      </c>
      <c r="J56" s="23"/>
      <c r="K56" s="23"/>
      <c r="L56" s="23"/>
      <c r="M56" s="23"/>
      <c r="N56" s="23"/>
      <c r="O56" s="23"/>
      <c r="P56" s="23"/>
    </row>
    <row r="57" spans="1:16" ht="15.75">
      <c r="A57" s="23" t="s">
        <v>9</v>
      </c>
      <c r="B57" s="23"/>
      <c r="C57" s="23"/>
      <c r="D57" s="23"/>
      <c r="E57" s="23"/>
      <c r="F57" s="23"/>
      <c r="G57" s="23"/>
      <c r="H57" s="23"/>
      <c r="I57" s="23" t="s">
        <v>9</v>
      </c>
      <c r="J57" s="23"/>
      <c r="K57" s="23"/>
      <c r="L57" s="23"/>
      <c r="M57" s="23"/>
      <c r="N57" s="23"/>
      <c r="O57" s="23"/>
      <c r="P57" s="23"/>
    </row>
    <row r="58" spans="1:16" ht="15.75">
      <c r="A58" s="3" t="s">
        <v>53</v>
      </c>
      <c r="B58" s="5">
        <v>200</v>
      </c>
      <c r="C58" s="5">
        <v>4.82</v>
      </c>
      <c r="D58" s="5">
        <v>5.08</v>
      </c>
      <c r="E58" s="5">
        <v>16.83</v>
      </c>
      <c r="F58" s="5">
        <v>142.2</v>
      </c>
      <c r="G58" s="5">
        <v>0.91</v>
      </c>
      <c r="H58" s="5">
        <v>101</v>
      </c>
      <c r="I58" s="7" t="s">
        <v>35</v>
      </c>
      <c r="J58" s="5">
        <v>100</v>
      </c>
      <c r="K58" s="5">
        <v>2.73</v>
      </c>
      <c r="L58" s="5">
        <v>11.04</v>
      </c>
      <c r="M58" s="5">
        <v>1.1</v>
      </c>
      <c r="N58" s="5">
        <v>127</v>
      </c>
      <c r="O58" s="5">
        <v>0.1</v>
      </c>
      <c r="P58" s="5">
        <v>229</v>
      </c>
    </row>
    <row r="59" spans="1:16" ht="15.75">
      <c r="A59" s="3"/>
      <c r="B59" s="5"/>
      <c r="C59" s="5"/>
      <c r="D59" s="5"/>
      <c r="E59" s="5"/>
      <c r="F59" s="5"/>
      <c r="G59" s="5"/>
      <c r="H59" s="5"/>
      <c r="I59" s="3" t="s">
        <v>89</v>
      </c>
      <c r="J59" s="5">
        <v>60</v>
      </c>
      <c r="K59" s="5">
        <v>0.48</v>
      </c>
      <c r="L59" s="5">
        <v>1.89</v>
      </c>
      <c r="M59" s="5">
        <v>3.08</v>
      </c>
      <c r="N59" s="5">
        <v>31</v>
      </c>
      <c r="O59" s="5">
        <v>23</v>
      </c>
      <c r="P59" s="5">
        <v>14</v>
      </c>
    </row>
    <row r="60" spans="1:16" ht="15.75">
      <c r="A60" s="3" t="s">
        <v>43</v>
      </c>
      <c r="B60" s="5">
        <v>180</v>
      </c>
      <c r="C60" s="5">
        <v>3.65</v>
      </c>
      <c r="D60" s="5">
        <v>0.35</v>
      </c>
      <c r="E60" s="5">
        <v>15.85</v>
      </c>
      <c r="F60" s="5">
        <v>107</v>
      </c>
      <c r="G60" s="5">
        <v>1.43</v>
      </c>
      <c r="H60" s="5">
        <v>416</v>
      </c>
      <c r="I60" s="16" t="s">
        <v>102</v>
      </c>
      <c r="J60" s="16">
        <v>60</v>
      </c>
      <c r="K60" s="16">
        <v>0.86</v>
      </c>
      <c r="L60" s="16">
        <v>0</v>
      </c>
      <c r="M60" s="16">
        <v>4</v>
      </c>
      <c r="N60" s="16">
        <v>52.44</v>
      </c>
      <c r="O60" s="16">
        <v>5.1</v>
      </c>
      <c r="P60" s="16">
        <v>71</v>
      </c>
    </row>
    <row r="61" spans="1:16" ht="15.75">
      <c r="A61" s="3" t="s">
        <v>10</v>
      </c>
      <c r="B61" s="5">
        <v>30</v>
      </c>
      <c r="C61" s="5">
        <v>0.04</v>
      </c>
      <c r="D61" s="5">
        <v>5.79</v>
      </c>
      <c r="E61" s="5">
        <v>21</v>
      </c>
      <c r="F61" s="5">
        <v>52.8</v>
      </c>
      <c r="G61" s="5">
        <v>0</v>
      </c>
      <c r="H61" s="5"/>
      <c r="I61" s="3" t="s">
        <v>57</v>
      </c>
      <c r="J61" s="5">
        <v>180</v>
      </c>
      <c r="K61" s="5">
        <v>2.85</v>
      </c>
      <c r="L61" s="5">
        <v>2.41</v>
      </c>
      <c r="M61" s="5">
        <v>14.36</v>
      </c>
      <c r="N61" s="5">
        <v>91</v>
      </c>
      <c r="O61" s="5">
        <v>1.17</v>
      </c>
      <c r="P61" s="5">
        <v>411</v>
      </c>
    </row>
    <row r="62" spans="1:16" ht="15.75">
      <c r="A62" s="3" t="s">
        <v>39</v>
      </c>
      <c r="B62" s="5">
        <v>6</v>
      </c>
      <c r="C62" s="5">
        <v>3.76</v>
      </c>
      <c r="D62" s="5">
        <v>3.3</v>
      </c>
      <c r="E62" s="5">
        <v>17.91</v>
      </c>
      <c r="F62" s="5">
        <v>117.78</v>
      </c>
      <c r="G62" s="5">
        <v>1.05</v>
      </c>
      <c r="H62" s="5"/>
      <c r="I62" s="3" t="s">
        <v>10</v>
      </c>
      <c r="J62" s="5">
        <v>30</v>
      </c>
      <c r="K62" s="5">
        <v>1.75</v>
      </c>
      <c r="L62" s="5">
        <v>0.68</v>
      </c>
      <c r="M62" s="5">
        <v>11.29</v>
      </c>
      <c r="N62" s="5">
        <v>117.8</v>
      </c>
      <c r="O62" s="5">
        <v>0</v>
      </c>
      <c r="P62" s="5"/>
    </row>
    <row r="63" spans="1:16" ht="15.75">
      <c r="A63" s="4" t="s">
        <v>11</v>
      </c>
      <c r="B63" s="6">
        <f>SUM(B58:B62)</f>
        <v>416</v>
      </c>
      <c r="C63" s="6">
        <f>C58+C60+C61+C62</f>
        <v>12.27</v>
      </c>
      <c r="D63" s="6">
        <f>D58+D60+D61+D62</f>
        <v>14.52</v>
      </c>
      <c r="E63" s="6">
        <f>E58+E60+E61+E62</f>
        <v>71.59</v>
      </c>
      <c r="F63" s="6">
        <f>F58+F60+F61+F62</f>
        <v>419.78</v>
      </c>
      <c r="G63" s="6">
        <f>G60+G61+G62</f>
        <v>2.48</v>
      </c>
      <c r="H63" s="6"/>
      <c r="I63" s="4" t="s">
        <v>11</v>
      </c>
      <c r="J63" s="6">
        <f>J58+J59+J61+J62</f>
        <v>370</v>
      </c>
      <c r="K63" s="6">
        <f>K58+K59+K61+K62</f>
        <v>7.8100000000000005</v>
      </c>
      <c r="L63" s="6">
        <f>L58+L59+L61+L62</f>
        <v>16.02</v>
      </c>
      <c r="M63" s="6">
        <f>M58:N58+M59:N59+M61:N61+M62:N62</f>
        <v>29.83</v>
      </c>
      <c r="N63" s="6">
        <f>N58+N59+N61+N62</f>
        <v>366.8</v>
      </c>
      <c r="O63" s="6">
        <f>O58+O59+O61+O62</f>
        <v>24.270000000000003</v>
      </c>
      <c r="P63" s="6"/>
    </row>
    <row r="64" spans="1:16" ht="15.75">
      <c r="A64" s="24" t="s">
        <v>12</v>
      </c>
      <c r="B64" s="25"/>
      <c r="C64" s="25"/>
      <c r="D64" s="25"/>
      <c r="E64" s="25"/>
      <c r="F64" s="25"/>
      <c r="G64" s="25"/>
      <c r="H64" s="26"/>
      <c r="I64" s="24" t="s">
        <v>12</v>
      </c>
      <c r="J64" s="25"/>
      <c r="K64" s="25"/>
      <c r="L64" s="25"/>
      <c r="M64" s="25"/>
      <c r="N64" s="25"/>
      <c r="O64" s="25"/>
      <c r="P64" s="26"/>
    </row>
    <row r="65" spans="1:16" ht="15.75">
      <c r="A65" s="3" t="s">
        <v>15</v>
      </c>
      <c r="B65" s="5">
        <v>187.5</v>
      </c>
      <c r="C65" s="5">
        <v>0.9</v>
      </c>
      <c r="D65" s="5">
        <v>0</v>
      </c>
      <c r="E65" s="5">
        <v>18.18</v>
      </c>
      <c r="F65" s="5">
        <v>76</v>
      </c>
      <c r="G65" s="5">
        <v>3.6</v>
      </c>
      <c r="H65" s="5"/>
      <c r="I65" s="3" t="s">
        <v>14</v>
      </c>
      <c r="J65" s="5">
        <v>175</v>
      </c>
      <c r="K65" s="5">
        <v>5.22</v>
      </c>
      <c r="L65" s="5">
        <v>4.5</v>
      </c>
      <c r="M65" s="5">
        <v>7.2</v>
      </c>
      <c r="N65" s="5">
        <v>90</v>
      </c>
      <c r="O65" s="5">
        <v>1.26</v>
      </c>
      <c r="P65" s="5">
        <v>420</v>
      </c>
    </row>
    <row r="66" spans="1:16" ht="15.75">
      <c r="A66" s="4" t="s">
        <v>11</v>
      </c>
      <c r="B66" s="6">
        <f aca="true" t="shared" si="5" ref="B66:G66">SUM(B65)</f>
        <v>187.5</v>
      </c>
      <c r="C66" s="6">
        <f t="shared" si="5"/>
        <v>0.9</v>
      </c>
      <c r="D66" s="6">
        <f t="shared" si="5"/>
        <v>0</v>
      </c>
      <c r="E66" s="6">
        <f t="shared" si="5"/>
        <v>18.18</v>
      </c>
      <c r="F66" s="6">
        <f t="shared" si="5"/>
        <v>76</v>
      </c>
      <c r="G66" s="6">
        <f t="shared" si="5"/>
        <v>3.6</v>
      </c>
      <c r="H66" s="6"/>
      <c r="I66" s="4" t="s">
        <v>11</v>
      </c>
      <c r="J66" s="6">
        <f aca="true" t="shared" si="6" ref="J66:O66">SUM(J65)</f>
        <v>175</v>
      </c>
      <c r="K66" s="6">
        <f t="shared" si="6"/>
        <v>5.22</v>
      </c>
      <c r="L66" s="6">
        <f t="shared" si="6"/>
        <v>4.5</v>
      </c>
      <c r="M66" s="6">
        <f t="shared" si="6"/>
        <v>7.2</v>
      </c>
      <c r="N66" s="6">
        <f t="shared" si="6"/>
        <v>90</v>
      </c>
      <c r="O66" s="6">
        <f t="shared" si="6"/>
        <v>1.26</v>
      </c>
      <c r="P66" s="6"/>
    </row>
    <row r="67" spans="1:16" ht="15.75">
      <c r="A67" s="24" t="s">
        <v>13</v>
      </c>
      <c r="B67" s="25"/>
      <c r="C67" s="25"/>
      <c r="D67" s="25"/>
      <c r="E67" s="25"/>
      <c r="F67" s="25"/>
      <c r="G67" s="25"/>
      <c r="H67" s="26"/>
      <c r="I67" s="24" t="s">
        <v>13</v>
      </c>
      <c r="J67" s="25"/>
      <c r="K67" s="25"/>
      <c r="L67" s="25"/>
      <c r="M67" s="25"/>
      <c r="N67" s="25"/>
      <c r="O67" s="25"/>
      <c r="P67" s="26"/>
    </row>
    <row r="68" spans="1:16" ht="15.75">
      <c r="A68" s="3" t="s">
        <v>54</v>
      </c>
      <c r="B68" s="5">
        <v>200</v>
      </c>
      <c r="C68" s="5">
        <v>1.8</v>
      </c>
      <c r="D68" s="5">
        <v>3.2</v>
      </c>
      <c r="E68" s="5">
        <v>26.83</v>
      </c>
      <c r="F68" s="5">
        <v>108</v>
      </c>
      <c r="G68" s="5">
        <v>4.25</v>
      </c>
      <c r="H68" s="5">
        <v>150</v>
      </c>
      <c r="I68" s="3" t="s">
        <v>48</v>
      </c>
      <c r="J68" s="5">
        <v>200</v>
      </c>
      <c r="K68" s="5">
        <v>5.49</v>
      </c>
      <c r="L68" s="5">
        <v>5.27</v>
      </c>
      <c r="M68" s="5">
        <v>16.32</v>
      </c>
      <c r="N68" s="5">
        <v>134.75</v>
      </c>
      <c r="O68" s="5">
        <v>5.81</v>
      </c>
      <c r="P68" s="5">
        <v>87</v>
      </c>
    </row>
    <row r="69" spans="1:16" ht="15.75">
      <c r="A69" s="3" t="s">
        <v>55</v>
      </c>
      <c r="B69" s="5">
        <v>90</v>
      </c>
      <c r="C69" s="5">
        <v>12.8</v>
      </c>
      <c r="D69" s="5">
        <v>10.4</v>
      </c>
      <c r="E69" s="5">
        <v>6.2</v>
      </c>
      <c r="F69" s="5">
        <v>172</v>
      </c>
      <c r="G69" s="5">
        <v>0.47</v>
      </c>
      <c r="H69" s="5">
        <v>95</v>
      </c>
      <c r="I69" s="3" t="s">
        <v>106</v>
      </c>
      <c r="J69" s="5">
        <v>80</v>
      </c>
      <c r="K69" s="5">
        <v>3.9</v>
      </c>
      <c r="L69" s="5">
        <v>6.5</v>
      </c>
      <c r="M69" s="5">
        <v>4</v>
      </c>
      <c r="N69" s="5">
        <v>132</v>
      </c>
      <c r="O69" s="5">
        <v>4.8</v>
      </c>
      <c r="P69" s="5">
        <v>437</v>
      </c>
    </row>
    <row r="70" spans="1:16" ht="15.75">
      <c r="A70" s="3" t="s">
        <v>56</v>
      </c>
      <c r="B70" s="5">
        <v>150</v>
      </c>
      <c r="C70" s="5">
        <v>3.1</v>
      </c>
      <c r="D70" s="5">
        <v>4.85</v>
      </c>
      <c r="E70" s="5">
        <v>14.14</v>
      </c>
      <c r="F70" s="5">
        <v>112.65</v>
      </c>
      <c r="G70" s="5">
        <v>5.47</v>
      </c>
      <c r="H70" s="5">
        <v>354</v>
      </c>
      <c r="I70" s="3" t="s">
        <v>107</v>
      </c>
      <c r="J70" s="5">
        <v>130</v>
      </c>
      <c r="K70" s="5">
        <v>2.65</v>
      </c>
      <c r="L70" s="5">
        <v>0.44</v>
      </c>
      <c r="M70" s="5">
        <v>17.92</v>
      </c>
      <c r="N70" s="5">
        <v>118.95</v>
      </c>
      <c r="O70" s="5">
        <v>5.47</v>
      </c>
      <c r="P70" s="5">
        <v>339</v>
      </c>
    </row>
    <row r="71" spans="1:16" ht="15.75">
      <c r="A71" s="3" t="s">
        <v>111</v>
      </c>
      <c r="B71" s="5">
        <v>20</v>
      </c>
      <c r="C71" s="5">
        <v>5.08</v>
      </c>
      <c r="D71" s="5">
        <v>4.6</v>
      </c>
      <c r="E71" s="5">
        <v>0.28</v>
      </c>
      <c r="F71" s="5">
        <v>63</v>
      </c>
      <c r="G71" s="5">
        <v>0</v>
      </c>
      <c r="H71" s="5">
        <v>227</v>
      </c>
      <c r="I71" s="3" t="s">
        <v>108</v>
      </c>
      <c r="J71" s="5">
        <v>60</v>
      </c>
      <c r="K71" s="5">
        <v>0.9</v>
      </c>
      <c r="L71" s="5">
        <v>3</v>
      </c>
      <c r="M71" s="5">
        <v>4.6</v>
      </c>
      <c r="N71" s="5">
        <v>50</v>
      </c>
      <c r="O71" s="5">
        <v>46.1</v>
      </c>
      <c r="P71" s="5">
        <v>9</v>
      </c>
    </row>
    <row r="72" spans="1:16" ht="15.75">
      <c r="A72" s="3"/>
      <c r="B72" s="5"/>
      <c r="C72" s="5"/>
      <c r="D72" s="5"/>
      <c r="E72" s="5"/>
      <c r="F72" s="5"/>
      <c r="G72" s="5"/>
      <c r="H72" s="5"/>
      <c r="I72" s="16" t="s">
        <v>102</v>
      </c>
      <c r="J72" s="16">
        <v>60</v>
      </c>
      <c r="K72" s="16">
        <v>0.86</v>
      </c>
      <c r="L72" s="16">
        <v>0</v>
      </c>
      <c r="M72" s="16">
        <v>4</v>
      </c>
      <c r="N72" s="16">
        <v>52.44</v>
      </c>
      <c r="O72" s="16">
        <v>5.1</v>
      </c>
      <c r="P72" s="16">
        <v>71</v>
      </c>
    </row>
    <row r="73" spans="1:16" ht="15.75">
      <c r="A73" s="3" t="s">
        <v>81</v>
      </c>
      <c r="B73" s="5">
        <v>180</v>
      </c>
      <c r="C73" s="5">
        <v>0.06</v>
      </c>
      <c r="D73" s="5">
        <v>0.02</v>
      </c>
      <c r="E73" s="5">
        <v>9.99</v>
      </c>
      <c r="F73" s="5">
        <v>102</v>
      </c>
      <c r="G73" s="5">
        <v>0.06</v>
      </c>
      <c r="H73" s="5">
        <v>411</v>
      </c>
      <c r="I73" s="3" t="s">
        <v>79</v>
      </c>
      <c r="J73" s="5">
        <v>187.5</v>
      </c>
      <c r="K73" s="5">
        <v>1.26</v>
      </c>
      <c r="L73" s="5">
        <v>0.36</v>
      </c>
      <c r="M73" s="5">
        <v>20.52</v>
      </c>
      <c r="N73" s="5" t="s">
        <v>113</v>
      </c>
      <c r="O73" s="5">
        <v>3.04</v>
      </c>
      <c r="P73" s="5">
        <v>418</v>
      </c>
    </row>
    <row r="74" spans="1:16" ht="15.75">
      <c r="A74" s="3" t="s">
        <v>10</v>
      </c>
      <c r="B74" s="5">
        <v>30.6</v>
      </c>
      <c r="C74" s="5">
        <v>1.75</v>
      </c>
      <c r="D74" s="5">
        <v>0.68</v>
      </c>
      <c r="E74" s="5">
        <v>21</v>
      </c>
      <c r="F74" s="5">
        <v>117.3</v>
      </c>
      <c r="G74" s="5">
        <v>0</v>
      </c>
      <c r="H74" s="5"/>
      <c r="I74" s="3" t="s">
        <v>10</v>
      </c>
      <c r="J74" s="5">
        <v>30.6</v>
      </c>
      <c r="K74" s="5">
        <v>1.75</v>
      </c>
      <c r="L74" s="5">
        <v>0.68</v>
      </c>
      <c r="M74" s="5">
        <v>21</v>
      </c>
      <c r="N74" s="5">
        <v>117.8</v>
      </c>
      <c r="O74" s="5">
        <v>0</v>
      </c>
      <c r="P74" s="5"/>
    </row>
    <row r="75" spans="1:16" ht="15.75">
      <c r="A75" s="3" t="s">
        <v>16</v>
      </c>
      <c r="B75" s="5">
        <v>37.5</v>
      </c>
      <c r="C75" s="5">
        <v>2.47</v>
      </c>
      <c r="D75" s="5">
        <v>0.45</v>
      </c>
      <c r="E75" s="5">
        <v>12.82</v>
      </c>
      <c r="F75" s="5">
        <v>67.87</v>
      </c>
      <c r="G75" s="5">
        <v>0</v>
      </c>
      <c r="H75" s="5"/>
      <c r="I75" s="3" t="s">
        <v>16</v>
      </c>
      <c r="J75" s="5">
        <v>37.5</v>
      </c>
      <c r="K75" s="5">
        <v>2.47</v>
      </c>
      <c r="L75" s="5">
        <v>0.45</v>
      </c>
      <c r="M75" s="5">
        <v>12.82</v>
      </c>
      <c r="N75" s="5">
        <v>67.87</v>
      </c>
      <c r="O75" s="5">
        <v>0</v>
      </c>
      <c r="P75" s="5"/>
    </row>
    <row r="76" spans="1:16" ht="15.75">
      <c r="A76" s="4" t="s">
        <v>11</v>
      </c>
      <c r="B76" s="6">
        <f>B68+B69+B70++B72+B73</f>
        <v>620</v>
      </c>
      <c r="C76" s="6">
        <v>20.3</v>
      </c>
      <c r="D76" s="6">
        <f>D68+D69+D70+D72+D73+D74+D75</f>
        <v>19.6</v>
      </c>
      <c r="E76" s="6">
        <v>111.12</v>
      </c>
      <c r="F76" s="6">
        <f>F68+F69+F70+F73+F74+F75</f>
        <v>679.8199999999999</v>
      </c>
      <c r="G76" s="6">
        <f>G68+G69+G70+G72+G73+G74+G75</f>
        <v>10.25</v>
      </c>
      <c r="H76" s="5"/>
      <c r="I76" s="4" t="s">
        <v>11</v>
      </c>
      <c r="J76" s="6">
        <f>J68+J69+J70+J71+J73</f>
        <v>657.5</v>
      </c>
      <c r="K76" s="6">
        <v>24.2</v>
      </c>
      <c r="L76" s="6">
        <f>L68+L69+L70+L71+L73+L74+L75</f>
        <v>16.7</v>
      </c>
      <c r="M76" s="6">
        <v>107.18</v>
      </c>
      <c r="N76" s="15">
        <f>N68+N69+N70+N71</f>
        <v>435.7</v>
      </c>
      <c r="O76" s="6">
        <f>O68+O69+O70+O71+O73+O74+O75</f>
        <v>65.22</v>
      </c>
      <c r="P76" s="6"/>
    </row>
    <row r="77" spans="1:16" ht="15.75">
      <c r="A77" s="4"/>
      <c r="B77" s="6"/>
      <c r="C77" s="6"/>
      <c r="D77" s="6"/>
      <c r="E77" s="6"/>
      <c r="F77" s="6"/>
      <c r="G77" s="6"/>
      <c r="H77" s="6"/>
      <c r="I77" s="24" t="s">
        <v>17</v>
      </c>
      <c r="J77" s="25"/>
      <c r="K77" s="25"/>
      <c r="L77" s="25"/>
      <c r="M77" s="25"/>
      <c r="N77" s="25"/>
      <c r="O77" s="25"/>
      <c r="P77" s="26"/>
    </row>
    <row r="78" spans="1:16" ht="15.75">
      <c r="A78" s="24" t="s">
        <v>17</v>
      </c>
      <c r="B78" s="25"/>
      <c r="C78" s="25"/>
      <c r="D78" s="25"/>
      <c r="E78" s="25"/>
      <c r="F78" s="25"/>
      <c r="G78" s="25"/>
      <c r="H78" s="26"/>
      <c r="I78" s="3" t="s">
        <v>92</v>
      </c>
      <c r="J78" s="5">
        <v>150</v>
      </c>
      <c r="K78" s="5">
        <v>16.7</v>
      </c>
      <c r="L78" s="5">
        <v>12.5</v>
      </c>
      <c r="M78" s="5">
        <v>25.6</v>
      </c>
      <c r="N78" s="5">
        <v>273.6</v>
      </c>
      <c r="O78" s="5">
        <v>0.7</v>
      </c>
      <c r="P78" s="5">
        <v>262</v>
      </c>
    </row>
    <row r="79" spans="1:16" ht="15.75">
      <c r="A79" s="3" t="s">
        <v>58</v>
      </c>
      <c r="B79" s="5">
        <v>175</v>
      </c>
      <c r="C79" s="5">
        <v>5.22</v>
      </c>
      <c r="D79" s="5">
        <v>4.5</v>
      </c>
      <c r="E79" s="5">
        <v>7.2</v>
      </c>
      <c r="F79" s="5">
        <v>90</v>
      </c>
      <c r="G79" s="5">
        <v>1.26</v>
      </c>
      <c r="H79" s="5">
        <v>420</v>
      </c>
      <c r="I79" s="3" t="s">
        <v>93</v>
      </c>
      <c r="J79" s="5">
        <v>180</v>
      </c>
      <c r="K79" s="5">
        <v>0.12</v>
      </c>
      <c r="L79" s="5">
        <v>0.02</v>
      </c>
      <c r="M79" s="5">
        <v>10.2</v>
      </c>
      <c r="N79" s="5">
        <v>41</v>
      </c>
      <c r="O79" s="5">
        <v>2.83</v>
      </c>
      <c r="P79" s="5">
        <v>414</v>
      </c>
    </row>
    <row r="80" spans="1:16" ht="15.75">
      <c r="A80" s="3" t="s">
        <v>23</v>
      </c>
      <c r="B80" s="5">
        <v>100</v>
      </c>
      <c r="C80" s="5">
        <v>0.4</v>
      </c>
      <c r="D80" s="5">
        <v>0.4</v>
      </c>
      <c r="E80" s="5">
        <v>9.8</v>
      </c>
      <c r="F80" s="5">
        <v>44</v>
      </c>
      <c r="G80" s="5">
        <v>10</v>
      </c>
      <c r="H80" s="5"/>
      <c r="I80" s="3"/>
      <c r="J80" s="5"/>
      <c r="K80" s="5"/>
      <c r="L80" s="5"/>
      <c r="M80" s="5"/>
      <c r="N80" s="5"/>
      <c r="O80" s="5"/>
      <c r="P80" s="5"/>
    </row>
    <row r="81" spans="1:16" ht="15.75">
      <c r="A81" s="3" t="s">
        <v>59</v>
      </c>
      <c r="B81" s="5">
        <v>50</v>
      </c>
      <c r="C81" s="5">
        <v>4.2</v>
      </c>
      <c r="D81" s="5">
        <v>3.75</v>
      </c>
      <c r="E81" s="5">
        <v>38.1</v>
      </c>
      <c r="F81" s="5">
        <v>107.25</v>
      </c>
      <c r="G81" s="5">
        <v>1.05</v>
      </c>
      <c r="H81" s="5"/>
      <c r="I81" s="4"/>
      <c r="J81" s="6">
        <f aca="true" t="shared" si="7" ref="J81:O81">J78+J79</f>
        <v>330</v>
      </c>
      <c r="K81" s="6">
        <f t="shared" si="7"/>
        <v>16.82</v>
      </c>
      <c r="L81" s="6">
        <f t="shared" si="7"/>
        <v>12.52</v>
      </c>
      <c r="M81" s="6">
        <f t="shared" si="7"/>
        <v>35.8</v>
      </c>
      <c r="N81" s="6">
        <f t="shared" si="7"/>
        <v>314.6</v>
      </c>
      <c r="O81" s="6">
        <f t="shared" si="7"/>
        <v>3.5300000000000002</v>
      </c>
      <c r="P81" s="6"/>
    </row>
    <row r="82" spans="1:16" ht="15.75">
      <c r="A82" s="4" t="s">
        <v>11</v>
      </c>
      <c r="B82" s="6">
        <f>SUM(B79:B81)</f>
        <v>325</v>
      </c>
      <c r="C82" s="6">
        <f>C79+C80+C81</f>
        <v>9.82</v>
      </c>
      <c r="D82" s="6">
        <f>D79+D80+D81</f>
        <v>8.65</v>
      </c>
      <c r="E82" s="6">
        <f>E79+E80+E81</f>
        <v>55.1</v>
      </c>
      <c r="F82" s="6">
        <f>F79+F80+F81</f>
        <v>241.25</v>
      </c>
      <c r="G82" s="6">
        <f>G79+G80+G81</f>
        <v>12.31</v>
      </c>
      <c r="H82" s="6"/>
      <c r="I82" s="4" t="s">
        <v>18</v>
      </c>
      <c r="J82" s="6">
        <f>J63+J66+J76+J81</f>
        <v>1532.5</v>
      </c>
      <c r="K82" s="6">
        <f>K63+K66+K76+K81</f>
        <v>54.050000000000004</v>
      </c>
      <c r="L82" s="6">
        <f>L63+L66+L76+L81</f>
        <v>49.739999999999995</v>
      </c>
      <c r="M82" s="6">
        <f>M63+M66+M76+M81</f>
        <v>180.01</v>
      </c>
      <c r="N82" s="19">
        <f>N63+N66+N76+N81</f>
        <v>1207.1</v>
      </c>
      <c r="O82" s="6">
        <f>O81+O76+O66+O63</f>
        <v>94.28</v>
      </c>
      <c r="P82" s="6"/>
    </row>
    <row r="83" spans="1:8" ht="15.75">
      <c r="A83" s="4" t="s">
        <v>18</v>
      </c>
      <c r="B83" s="6">
        <f>B63++B66+B76+B82</f>
        <v>1548.5</v>
      </c>
      <c r="C83" s="6">
        <f>C63+C66+C76+C82</f>
        <v>43.29</v>
      </c>
      <c r="D83" s="6">
        <f>D63+D66+D76+D82</f>
        <v>42.77</v>
      </c>
      <c r="E83" s="6">
        <f>E63+E66+E76+E82</f>
        <v>255.99</v>
      </c>
      <c r="F83" s="6">
        <f>F63+F66+F76+F82</f>
        <v>1416.85</v>
      </c>
      <c r="G83" s="6">
        <f>G63+G66+G76+G82</f>
        <v>28.64</v>
      </c>
      <c r="H83" s="6"/>
    </row>
    <row r="109" spans="1:8" ht="15.75" customHeight="1">
      <c r="A109" s="22" t="s">
        <v>1</v>
      </c>
      <c r="B109" s="20" t="s">
        <v>2</v>
      </c>
      <c r="C109" s="22" t="s">
        <v>3</v>
      </c>
      <c r="D109" s="22"/>
      <c r="E109" s="22"/>
      <c r="F109" s="20" t="s">
        <v>33</v>
      </c>
      <c r="G109" s="20" t="s">
        <v>7</v>
      </c>
      <c r="H109" s="20" t="s">
        <v>8</v>
      </c>
    </row>
    <row r="110" spans="1:8" ht="15.75">
      <c r="A110" s="22"/>
      <c r="B110" s="21"/>
      <c r="C110" s="2" t="s">
        <v>4</v>
      </c>
      <c r="D110" s="2" t="s">
        <v>5</v>
      </c>
      <c r="E110" s="2" t="s">
        <v>6</v>
      </c>
      <c r="F110" s="21"/>
      <c r="G110" s="21"/>
      <c r="H110" s="21"/>
    </row>
    <row r="111" spans="1:8" ht="15.75">
      <c r="A111" s="23" t="s">
        <v>25</v>
      </c>
      <c r="B111" s="23"/>
      <c r="C111" s="23"/>
      <c r="D111" s="23"/>
      <c r="E111" s="23"/>
      <c r="F111" s="23"/>
      <c r="G111" s="23"/>
      <c r="H111" s="23"/>
    </row>
    <row r="112" spans="1:8" ht="15.75">
      <c r="A112" s="23" t="s">
        <v>9</v>
      </c>
      <c r="B112" s="23"/>
      <c r="C112" s="23"/>
      <c r="D112" s="23"/>
      <c r="E112" s="23"/>
      <c r="F112" s="23"/>
      <c r="G112" s="23"/>
      <c r="H112" s="23"/>
    </row>
    <row r="113" spans="1:8" ht="15.75">
      <c r="A113" s="3" t="s">
        <v>80</v>
      </c>
      <c r="B113" s="5">
        <v>200</v>
      </c>
      <c r="C113" s="5">
        <v>4.82</v>
      </c>
      <c r="D113" s="5">
        <v>5.08</v>
      </c>
      <c r="E113" s="5">
        <v>16.83</v>
      </c>
      <c r="F113" s="5">
        <v>142.2</v>
      </c>
      <c r="G113" s="5">
        <v>0.91</v>
      </c>
      <c r="H113" s="5">
        <v>101</v>
      </c>
    </row>
    <row r="114" spans="1:8" ht="15.75">
      <c r="A114" s="3" t="s">
        <v>50</v>
      </c>
      <c r="B114" s="5">
        <v>180</v>
      </c>
      <c r="C114" s="5">
        <v>2.67</v>
      </c>
      <c r="D114" s="5">
        <v>2.34</v>
      </c>
      <c r="E114" s="5">
        <v>14.31</v>
      </c>
      <c r="F114" s="5">
        <v>89</v>
      </c>
      <c r="G114" s="5">
        <v>1.2</v>
      </c>
      <c r="H114" s="5">
        <v>413</v>
      </c>
    </row>
    <row r="115" spans="1:8" ht="15.75">
      <c r="A115" s="3" t="s">
        <v>39</v>
      </c>
      <c r="B115" s="5">
        <v>6</v>
      </c>
      <c r="C115" s="5">
        <v>0.04</v>
      </c>
      <c r="D115" s="5">
        <v>5.79</v>
      </c>
      <c r="E115" s="5">
        <v>0.1</v>
      </c>
      <c r="F115" s="5">
        <v>52.8</v>
      </c>
      <c r="G115" s="5">
        <v>0</v>
      </c>
      <c r="H115" s="5"/>
    </row>
    <row r="116" spans="1:8" ht="15.75">
      <c r="A116" s="3" t="s">
        <v>10</v>
      </c>
      <c r="B116" s="5">
        <v>30</v>
      </c>
      <c r="C116" s="5">
        <v>3.76</v>
      </c>
      <c r="D116" s="5">
        <v>3.3</v>
      </c>
      <c r="E116" s="5">
        <v>21</v>
      </c>
      <c r="F116" s="5">
        <v>117.78</v>
      </c>
      <c r="G116" s="5">
        <v>1.05</v>
      </c>
      <c r="H116" s="5"/>
    </row>
    <row r="117" spans="1:8" ht="15.75">
      <c r="A117" s="4" t="s">
        <v>11</v>
      </c>
      <c r="B117" s="6">
        <f aca="true" t="shared" si="8" ref="B117:G117">B113+B114+B115+B116</f>
        <v>416</v>
      </c>
      <c r="C117" s="6">
        <f t="shared" si="8"/>
        <v>11.29</v>
      </c>
      <c r="D117" s="6">
        <f t="shared" si="8"/>
        <v>16.51</v>
      </c>
      <c r="E117" s="6">
        <f t="shared" si="8"/>
        <v>52.24</v>
      </c>
      <c r="F117" s="6">
        <f t="shared" si="8"/>
        <v>401.78</v>
      </c>
      <c r="G117" s="6">
        <f t="shared" si="8"/>
        <v>3.16</v>
      </c>
      <c r="H117" s="5"/>
    </row>
    <row r="118" spans="1:8" ht="15.75">
      <c r="A118" s="4"/>
      <c r="B118" s="6"/>
      <c r="C118" s="6"/>
      <c r="D118" s="6"/>
      <c r="E118" s="6"/>
      <c r="F118" s="6"/>
      <c r="G118" s="6"/>
      <c r="H118" s="6"/>
    </row>
    <row r="119" spans="1:8" ht="15.75">
      <c r="A119" s="24" t="s">
        <v>12</v>
      </c>
      <c r="B119" s="25"/>
      <c r="C119" s="25"/>
      <c r="D119" s="25"/>
      <c r="E119" s="25"/>
      <c r="F119" s="25"/>
      <c r="G119" s="25"/>
      <c r="H119" s="26"/>
    </row>
    <row r="120" spans="1:8" ht="15.75">
      <c r="A120" s="3" t="s">
        <v>100</v>
      </c>
      <c r="B120" s="5">
        <v>100</v>
      </c>
      <c r="C120" s="5">
        <v>0.4</v>
      </c>
      <c r="D120" s="5">
        <v>0.4</v>
      </c>
      <c r="E120" s="5">
        <v>9.8</v>
      </c>
      <c r="F120" s="5">
        <v>44</v>
      </c>
      <c r="G120" s="5">
        <v>10</v>
      </c>
      <c r="H120" s="5">
        <v>386</v>
      </c>
    </row>
    <row r="121" spans="1:8" ht="15.75">
      <c r="A121" s="4" t="s">
        <v>11</v>
      </c>
      <c r="B121" s="6">
        <f aca="true" t="shared" si="9" ref="B121:G121">SUM(B120)</f>
        <v>100</v>
      </c>
      <c r="C121" s="6">
        <f t="shared" si="9"/>
        <v>0.4</v>
      </c>
      <c r="D121" s="6">
        <f t="shared" si="9"/>
        <v>0.4</v>
      </c>
      <c r="E121" s="6">
        <f t="shared" si="9"/>
        <v>9.8</v>
      </c>
      <c r="F121" s="6">
        <f t="shared" si="9"/>
        <v>44</v>
      </c>
      <c r="G121" s="6">
        <f t="shared" si="9"/>
        <v>10</v>
      </c>
      <c r="H121" s="6"/>
    </row>
    <row r="122" spans="1:8" ht="15.75">
      <c r="A122" s="24" t="s">
        <v>13</v>
      </c>
      <c r="B122" s="25"/>
      <c r="C122" s="25"/>
      <c r="D122" s="25"/>
      <c r="E122" s="25"/>
      <c r="F122" s="25"/>
      <c r="G122" s="25"/>
      <c r="H122" s="26"/>
    </row>
    <row r="123" spans="1:8" ht="15.75">
      <c r="A123" s="3" t="s">
        <v>51</v>
      </c>
      <c r="B123" s="5">
        <v>200</v>
      </c>
      <c r="C123" s="5">
        <v>6.63</v>
      </c>
      <c r="D123" s="5">
        <v>2.78</v>
      </c>
      <c r="E123" s="5">
        <v>15.44</v>
      </c>
      <c r="F123" s="5">
        <v>135</v>
      </c>
      <c r="G123" s="5">
        <v>11.2</v>
      </c>
      <c r="H123" s="5">
        <v>89</v>
      </c>
    </row>
    <row r="124" spans="1:8" ht="15.75">
      <c r="A124" s="3" t="s">
        <v>52</v>
      </c>
      <c r="B124" s="5">
        <v>90</v>
      </c>
      <c r="C124" s="5">
        <v>18.9</v>
      </c>
      <c r="D124" s="5">
        <v>9.2</v>
      </c>
      <c r="E124" s="5">
        <v>3.8</v>
      </c>
      <c r="F124" s="5">
        <v>173</v>
      </c>
      <c r="G124" s="5">
        <v>12</v>
      </c>
      <c r="H124" s="5">
        <v>77</v>
      </c>
    </row>
    <row r="125" spans="1:8" ht="15.75">
      <c r="A125" s="3" t="s">
        <v>91</v>
      </c>
      <c r="B125" s="5">
        <v>45</v>
      </c>
      <c r="C125" s="5">
        <v>0.48</v>
      </c>
      <c r="D125" s="5">
        <v>0.06</v>
      </c>
      <c r="E125" s="5">
        <v>1.5</v>
      </c>
      <c r="F125" s="5">
        <v>8.4</v>
      </c>
      <c r="G125" s="5">
        <v>6</v>
      </c>
      <c r="H125" s="5">
        <v>70</v>
      </c>
    </row>
    <row r="126" spans="1:8" ht="15.75">
      <c r="A126" s="3" t="s">
        <v>49</v>
      </c>
      <c r="B126" s="5">
        <v>130</v>
      </c>
      <c r="C126" s="5">
        <v>2.65</v>
      </c>
      <c r="D126" s="5">
        <v>0.44</v>
      </c>
      <c r="E126" s="5">
        <v>17.92</v>
      </c>
      <c r="F126" s="5">
        <v>118.95</v>
      </c>
      <c r="G126" s="5">
        <v>5.7</v>
      </c>
      <c r="H126" s="5">
        <v>339</v>
      </c>
    </row>
    <row r="127" spans="1:8" ht="15.75">
      <c r="A127" s="3" t="s">
        <v>109</v>
      </c>
      <c r="B127" s="5">
        <v>180</v>
      </c>
      <c r="C127" s="5">
        <v>0.44</v>
      </c>
      <c r="D127" s="5">
        <v>0.02</v>
      </c>
      <c r="E127" s="5">
        <v>27.76</v>
      </c>
      <c r="F127" s="5">
        <v>113</v>
      </c>
      <c r="G127" s="5">
        <v>0.45</v>
      </c>
      <c r="H127" s="5">
        <v>277</v>
      </c>
    </row>
    <row r="128" spans="1:8" ht="15.75">
      <c r="A128" s="3" t="s">
        <v>10</v>
      </c>
      <c r="B128" s="5">
        <v>30</v>
      </c>
      <c r="C128" s="5">
        <v>1.75</v>
      </c>
      <c r="D128" s="5">
        <v>0.68</v>
      </c>
      <c r="E128" s="5">
        <v>21</v>
      </c>
      <c r="F128" s="5">
        <v>117.78</v>
      </c>
      <c r="G128" s="5">
        <v>0</v>
      </c>
      <c r="H128" s="5"/>
    </row>
    <row r="129" spans="1:8" ht="15.75">
      <c r="A129" s="3" t="s">
        <v>16</v>
      </c>
      <c r="B129" s="5">
        <v>37.5</v>
      </c>
      <c r="C129" s="5">
        <v>2.47</v>
      </c>
      <c r="D129" s="5">
        <v>0.45</v>
      </c>
      <c r="E129" s="5">
        <v>12.82</v>
      </c>
      <c r="F129" s="5">
        <v>67.87</v>
      </c>
      <c r="G129" s="5">
        <v>0</v>
      </c>
      <c r="H129" s="5"/>
    </row>
    <row r="130" spans="1:8" ht="15.75">
      <c r="A130" s="4" t="s">
        <v>11</v>
      </c>
      <c r="B130" s="6">
        <f>B123+B124+B125+B126+B127</f>
        <v>645</v>
      </c>
      <c r="C130" s="6">
        <v>29.1</v>
      </c>
      <c r="D130" s="6">
        <f>D123+D124+D125+D126+D127+D128+D129</f>
        <v>13.629999999999997</v>
      </c>
      <c r="E130" s="6">
        <v>121.6</v>
      </c>
      <c r="F130" s="6">
        <f>F123+F124+F125+F126+F127+F128+F129</f>
        <v>733.9999999999999</v>
      </c>
      <c r="G130" s="6">
        <f>G123+G124+G125+G126+G127+G128+G129</f>
        <v>35.35</v>
      </c>
      <c r="H130" s="6"/>
    </row>
    <row r="131" spans="1:8" ht="15.75">
      <c r="A131" s="24" t="s">
        <v>17</v>
      </c>
      <c r="B131" s="25"/>
      <c r="C131" s="25"/>
      <c r="D131" s="25"/>
      <c r="E131" s="25"/>
      <c r="F131" s="25"/>
      <c r="G131" s="25"/>
      <c r="H131" s="26"/>
    </row>
    <row r="132" spans="1:8" ht="15.75">
      <c r="A132" s="3" t="s">
        <v>94</v>
      </c>
      <c r="B132" s="5">
        <v>70</v>
      </c>
      <c r="C132" s="5">
        <v>4.66</v>
      </c>
      <c r="D132" s="5">
        <v>5.13</v>
      </c>
      <c r="E132" s="5">
        <v>38.49</v>
      </c>
      <c r="F132" s="5">
        <v>185.83</v>
      </c>
      <c r="G132" s="5">
        <v>0.83</v>
      </c>
      <c r="H132" s="5">
        <v>437</v>
      </c>
    </row>
    <row r="133" spans="1:8" ht="15.75">
      <c r="A133" s="3" t="s">
        <v>21</v>
      </c>
      <c r="B133" s="5">
        <v>180</v>
      </c>
      <c r="C133" s="5">
        <v>2.85</v>
      </c>
      <c r="D133" s="5">
        <v>2.41</v>
      </c>
      <c r="E133" s="5">
        <v>14.36</v>
      </c>
      <c r="F133" s="5">
        <v>91</v>
      </c>
      <c r="G133" s="5">
        <v>1.17</v>
      </c>
      <c r="H133" s="5">
        <v>414</v>
      </c>
    </row>
    <row r="134" spans="1:8" ht="15.75">
      <c r="A134" s="4" t="s">
        <v>11</v>
      </c>
      <c r="B134" s="6">
        <f>SUM(B132:B133)</f>
        <v>250</v>
      </c>
      <c r="C134" s="6">
        <f>C132+C133</f>
        <v>7.51</v>
      </c>
      <c r="D134" s="6">
        <f>D132+D133</f>
        <v>7.54</v>
      </c>
      <c r="E134" s="6">
        <f>E132+E133</f>
        <v>52.85</v>
      </c>
      <c r="F134" s="6">
        <f>F132+F133</f>
        <v>276.83000000000004</v>
      </c>
      <c r="G134" s="6">
        <f>G132+G133</f>
        <v>2</v>
      </c>
      <c r="H134" s="6"/>
    </row>
    <row r="135" spans="1:8" ht="15.75">
      <c r="A135" s="4" t="s">
        <v>18</v>
      </c>
      <c r="B135" s="6">
        <f aca="true" t="shared" si="10" ref="B135:G135">B117+B121+B130+B134</f>
        <v>1411</v>
      </c>
      <c r="C135" s="6">
        <f>C117+C121+C130+C134</f>
        <v>48.3</v>
      </c>
      <c r="D135" s="6">
        <f t="shared" si="10"/>
        <v>38.08</v>
      </c>
      <c r="E135" s="6">
        <f t="shared" si="10"/>
        <v>236.48999999999998</v>
      </c>
      <c r="F135" s="6">
        <f t="shared" si="10"/>
        <v>1456.6099999999997</v>
      </c>
      <c r="G135" s="6">
        <f t="shared" si="10"/>
        <v>50.510000000000005</v>
      </c>
      <c r="H135" s="6"/>
    </row>
    <row r="161" spans="1:16" ht="15.75" customHeight="1">
      <c r="A161" s="22" t="s">
        <v>1</v>
      </c>
      <c r="B161" s="20" t="s">
        <v>2</v>
      </c>
      <c r="C161" s="22" t="s">
        <v>3</v>
      </c>
      <c r="D161" s="22"/>
      <c r="E161" s="22"/>
      <c r="F161" s="20" t="s">
        <v>33</v>
      </c>
      <c r="G161" s="20" t="s">
        <v>7</v>
      </c>
      <c r="H161" s="20" t="s">
        <v>8</v>
      </c>
      <c r="I161" s="22" t="s">
        <v>1</v>
      </c>
      <c r="J161" s="20" t="s">
        <v>2</v>
      </c>
      <c r="K161" s="22" t="s">
        <v>3</v>
      </c>
      <c r="L161" s="22"/>
      <c r="M161" s="22"/>
      <c r="N161" s="20" t="s">
        <v>33</v>
      </c>
      <c r="O161" s="20" t="s">
        <v>7</v>
      </c>
      <c r="P161" s="20" t="s">
        <v>8</v>
      </c>
    </row>
    <row r="162" spans="1:16" ht="15.75">
      <c r="A162" s="22"/>
      <c r="B162" s="21"/>
      <c r="C162" s="2" t="s">
        <v>4</v>
      </c>
      <c r="D162" s="2" t="s">
        <v>5</v>
      </c>
      <c r="E162" s="2" t="s">
        <v>6</v>
      </c>
      <c r="F162" s="21"/>
      <c r="G162" s="21"/>
      <c r="H162" s="21"/>
      <c r="I162" s="22"/>
      <c r="J162" s="21"/>
      <c r="K162" s="2" t="s">
        <v>4</v>
      </c>
      <c r="L162" s="2" t="s">
        <v>5</v>
      </c>
      <c r="M162" s="2" t="s">
        <v>6</v>
      </c>
      <c r="N162" s="21"/>
      <c r="O162" s="21"/>
      <c r="P162" s="21"/>
    </row>
    <row r="163" spans="1:16" ht="15.75">
      <c r="A163" s="23" t="s">
        <v>27</v>
      </c>
      <c r="B163" s="23"/>
      <c r="C163" s="23"/>
      <c r="D163" s="23"/>
      <c r="E163" s="23"/>
      <c r="F163" s="23"/>
      <c r="G163" s="23"/>
      <c r="H163" s="23"/>
      <c r="I163" s="23" t="s">
        <v>30</v>
      </c>
      <c r="J163" s="23"/>
      <c r="K163" s="23"/>
      <c r="L163" s="23"/>
      <c r="M163" s="23"/>
      <c r="N163" s="23"/>
      <c r="O163" s="23"/>
      <c r="P163" s="23"/>
    </row>
    <row r="164" spans="1:16" ht="15.75">
      <c r="A164" s="23" t="s">
        <v>9</v>
      </c>
      <c r="B164" s="23"/>
      <c r="C164" s="23"/>
      <c r="D164" s="23"/>
      <c r="E164" s="23"/>
      <c r="F164" s="23"/>
      <c r="G164" s="23"/>
      <c r="H164" s="23"/>
      <c r="I164" s="23" t="s">
        <v>9</v>
      </c>
      <c r="J164" s="23"/>
      <c r="K164" s="23"/>
      <c r="L164" s="23"/>
      <c r="M164" s="23"/>
      <c r="N164" s="23"/>
      <c r="O164" s="23"/>
      <c r="P164" s="23"/>
    </row>
    <row r="165" spans="1:16" ht="15.75">
      <c r="A165" s="3" t="s">
        <v>60</v>
      </c>
      <c r="B165" s="5">
        <v>150</v>
      </c>
      <c r="C165" s="5">
        <v>3.7</v>
      </c>
      <c r="D165" s="5">
        <v>4.54</v>
      </c>
      <c r="E165" s="5">
        <v>13.96</v>
      </c>
      <c r="F165" s="5">
        <v>151.4</v>
      </c>
      <c r="G165" s="5">
        <v>0.85</v>
      </c>
      <c r="H165" s="5">
        <v>117</v>
      </c>
      <c r="I165" s="3" t="s">
        <v>84</v>
      </c>
      <c r="J165" s="5">
        <v>200</v>
      </c>
      <c r="K165" s="5">
        <v>2.97</v>
      </c>
      <c r="L165" s="5">
        <v>5.48</v>
      </c>
      <c r="M165" s="5">
        <v>17.08</v>
      </c>
      <c r="N165" s="5">
        <v>142.2</v>
      </c>
      <c r="O165" s="5">
        <v>0.91</v>
      </c>
      <c r="P165" s="5">
        <v>101</v>
      </c>
    </row>
    <row r="166" spans="1:16" ht="15.75">
      <c r="A166" s="3" t="s">
        <v>47</v>
      </c>
      <c r="B166" s="5">
        <v>175</v>
      </c>
      <c r="C166" s="5">
        <v>0.12</v>
      </c>
      <c r="D166" s="5">
        <v>0.02</v>
      </c>
      <c r="E166" s="5">
        <v>10.2</v>
      </c>
      <c r="F166" s="5">
        <v>41</v>
      </c>
      <c r="G166" s="5">
        <v>2.83</v>
      </c>
      <c r="H166" s="5">
        <v>419</v>
      </c>
      <c r="I166" s="3" t="s">
        <v>43</v>
      </c>
      <c r="J166" s="5">
        <v>180</v>
      </c>
      <c r="K166" s="5">
        <v>3.67</v>
      </c>
      <c r="L166" s="5">
        <v>0.35</v>
      </c>
      <c r="M166" s="5">
        <v>15.85</v>
      </c>
      <c r="N166" s="5">
        <v>107</v>
      </c>
      <c r="O166" s="5">
        <v>1.43</v>
      </c>
      <c r="P166" s="5">
        <v>416</v>
      </c>
    </row>
    <row r="167" spans="1:16" ht="15.75">
      <c r="A167" s="1" t="s">
        <v>59</v>
      </c>
      <c r="B167" s="5">
        <v>50</v>
      </c>
      <c r="C167" s="5">
        <v>4.2</v>
      </c>
      <c r="D167" s="5">
        <v>3.75</v>
      </c>
      <c r="E167" s="5">
        <v>38.1</v>
      </c>
      <c r="F167" s="5">
        <v>213</v>
      </c>
      <c r="G167" s="5">
        <v>1.05</v>
      </c>
      <c r="H167" s="5"/>
      <c r="I167" s="3" t="s">
        <v>98</v>
      </c>
      <c r="J167" s="10">
        <v>30</v>
      </c>
      <c r="K167" s="5">
        <v>3.76</v>
      </c>
      <c r="L167" s="5">
        <v>3.3</v>
      </c>
      <c r="M167" s="5">
        <v>21</v>
      </c>
      <c r="N167" s="5">
        <v>117.78</v>
      </c>
      <c r="O167" s="5">
        <v>0</v>
      </c>
      <c r="P167" s="10">
        <v>1</v>
      </c>
    </row>
    <row r="168" spans="8:16" ht="15.75">
      <c r="H168" s="5"/>
      <c r="I168" s="3" t="s">
        <v>99</v>
      </c>
      <c r="J168" s="5">
        <v>6</v>
      </c>
      <c r="K168" s="5">
        <v>0.04</v>
      </c>
      <c r="L168" s="5">
        <v>3.62</v>
      </c>
      <c r="M168" s="5">
        <v>0.06</v>
      </c>
      <c r="N168" s="5">
        <v>33</v>
      </c>
      <c r="O168" s="5">
        <v>0</v>
      </c>
      <c r="P168" s="5">
        <v>1</v>
      </c>
    </row>
    <row r="169" spans="8:16" ht="15.75">
      <c r="H169" s="5"/>
      <c r="I169" s="3"/>
      <c r="J169" s="5"/>
      <c r="K169" s="5"/>
      <c r="L169" s="5"/>
      <c r="M169" s="5"/>
      <c r="N169" s="5"/>
      <c r="O169" s="5"/>
      <c r="P169" s="5"/>
    </row>
    <row r="170" spans="1:16" ht="15.75">
      <c r="A170" s="4" t="s">
        <v>11</v>
      </c>
      <c r="B170" s="6">
        <f>SUM(B165:B190)</f>
        <v>362</v>
      </c>
      <c r="C170" s="6">
        <f>C165+C166+C189+C190</f>
        <v>7.62</v>
      </c>
      <c r="D170" s="6">
        <f>D165+D166+D189+D190</f>
        <v>13.649999999999999</v>
      </c>
      <c r="E170" s="6">
        <f>E165+E166+E189+E190</f>
        <v>63.06999999999999</v>
      </c>
      <c r="F170" s="6">
        <f>F165+F166+F189+F190</f>
        <v>427.96000000000004</v>
      </c>
      <c r="G170" s="6">
        <f>G165+G166+G189+G190</f>
        <v>4.73</v>
      </c>
      <c r="H170" s="6"/>
      <c r="I170" s="4" t="s">
        <v>11</v>
      </c>
      <c r="J170" s="6">
        <f aca="true" t="shared" si="11" ref="J170:O170">SUM(J164:J169)</f>
        <v>416</v>
      </c>
      <c r="K170" s="6">
        <v>10.84</v>
      </c>
      <c r="L170" s="6">
        <f t="shared" si="11"/>
        <v>12.75</v>
      </c>
      <c r="M170" s="6">
        <f t="shared" si="11"/>
        <v>53.99</v>
      </c>
      <c r="N170" s="6">
        <f t="shared" si="11"/>
        <v>399.98</v>
      </c>
      <c r="O170" s="6">
        <f t="shared" si="11"/>
        <v>2.34</v>
      </c>
      <c r="P170" s="6"/>
    </row>
    <row r="171" spans="1:16" ht="15.75">
      <c r="A171" s="24" t="s">
        <v>12</v>
      </c>
      <c r="B171" s="25"/>
      <c r="C171" s="25"/>
      <c r="D171" s="25"/>
      <c r="E171" s="25"/>
      <c r="F171" s="25"/>
      <c r="G171" s="25"/>
      <c r="H171" s="26"/>
      <c r="I171" s="4"/>
      <c r="J171" s="6"/>
      <c r="K171" s="6"/>
      <c r="L171" s="6"/>
      <c r="M171" s="6"/>
      <c r="N171" s="6"/>
      <c r="O171" s="6"/>
      <c r="P171" s="6"/>
    </row>
    <row r="172" spans="1:16" ht="15.75">
      <c r="A172" s="3" t="s">
        <v>100</v>
      </c>
      <c r="B172" s="5">
        <v>100</v>
      </c>
      <c r="C172" s="5">
        <v>0.4</v>
      </c>
      <c r="D172" s="5">
        <v>0.4</v>
      </c>
      <c r="E172" s="5">
        <v>9.8</v>
      </c>
      <c r="F172" s="5">
        <v>44</v>
      </c>
      <c r="G172" s="5">
        <v>10</v>
      </c>
      <c r="H172" s="5"/>
      <c r="I172" s="24" t="s">
        <v>12</v>
      </c>
      <c r="J172" s="25"/>
      <c r="K172" s="25"/>
      <c r="L172" s="25"/>
      <c r="M172" s="25"/>
      <c r="N172" s="25"/>
      <c r="O172" s="25"/>
      <c r="P172" s="26"/>
    </row>
    <row r="173" spans="1:16" ht="15.75">
      <c r="A173" s="4" t="s">
        <v>11</v>
      </c>
      <c r="B173" s="6">
        <f aca="true" t="shared" si="12" ref="B173:G173">SUM(B172)</f>
        <v>100</v>
      </c>
      <c r="C173" s="6">
        <f t="shared" si="12"/>
        <v>0.4</v>
      </c>
      <c r="D173" s="6">
        <f t="shared" si="12"/>
        <v>0.4</v>
      </c>
      <c r="E173" s="6">
        <f t="shared" si="12"/>
        <v>9.8</v>
      </c>
      <c r="F173" s="6">
        <f t="shared" si="12"/>
        <v>44</v>
      </c>
      <c r="G173" s="6">
        <f t="shared" si="12"/>
        <v>10</v>
      </c>
      <c r="H173" s="6"/>
      <c r="I173" s="3" t="s">
        <v>85</v>
      </c>
      <c r="J173" s="5">
        <v>187.5</v>
      </c>
      <c r="K173" s="5">
        <v>0.9</v>
      </c>
      <c r="L173" s="5">
        <v>0</v>
      </c>
      <c r="M173" s="5">
        <v>18.18</v>
      </c>
      <c r="N173" s="5">
        <v>76</v>
      </c>
      <c r="O173" s="5">
        <v>3.6</v>
      </c>
      <c r="P173" s="5">
        <v>418</v>
      </c>
    </row>
    <row r="174" spans="1:16" ht="15.75">
      <c r="A174" s="24" t="s">
        <v>13</v>
      </c>
      <c r="B174" s="25"/>
      <c r="C174" s="25"/>
      <c r="D174" s="25"/>
      <c r="E174" s="25"/>
      <c r="F174" s="25"/>
      <c r="G174" s="25"/>
      <c r="H174" s="26"/>
      <c r="I174" s="4" t="s">
        <v>11</v>
      </c>
      <c r="J174" s="6">
        <f aca="true" t="shared" si="13" ref="J174:O174">SUM(J173)</f>
        <v>187.5</v>
      </c>
      <c r="K174" s="6">
        <f t="shared" si="13"/>
        <v>0.9</v>
      </c>
      <c r="L174" s="6">
        <f t="shared" si="13"/>
        <v>0</v>
      </c>
      <c r="M174" s="6">
        <f t="shared" si="13"/>
        <v>18.18</v>
      </c>
      <c r="N174" s="6">
        <f t="shared" si="13"/>
        <v>76</v>
      </c>
      <c r="O174" s="6">
        <f t="shared" si="13"/>
        <v>3.6</v>
      </c>
      <c r="P174" s="6"/>
    </row>
    <row r="175" spans="1:16" ht="15.75">
      <c r="A175" s="3" t="s">
        <v>62</v>
      </c>
      <c r="B175" s="5">
        <v>200</v>
      </c>
      <c r="C175" s="5">
        <v>2.04</v>
      </c>
      <c r="D175" s="5">
        <v>5</v>
      </c>
      <c r="E175" s="5">
        <v>11.29</v>
      </c>
      <c r="F175" s="5">
        <v>109.75</v>
      </c>
      <c r="G175" s="5">
        <v>8.79</v>
      </c>
      <c r="H175" s="5">
        <v>64</v>
      </c>
      <c r="I175" s="3"/>
      <c r="J175" s="5"/>
      <c r="K175" s="6" t="s">
        <v>13</v>
      </c>
      <c r="L175" s="5"/>
      <c r="M175" s="5"/>
      <c r="N175" s="5"/>
      <c r="O175" s="5"/>
      <c r="P175" s="5"/>
    </row>
    <row r="176" spans="1:16" ht="15.75">
      <c r="A176" s="3" t="s">
        <v>63</v>
      </c>
      <c r="B176" s="5">
        <v>90</v>
      </c>
      <c r="C176" s="5">
        <v>16.7</v>
      </c>
      <c r="D176" s="5">
        <v>12.1</v>
      </c>
      <c r="E176" s="5">
        <v>1.9</v>
      </c>
      <c r="F176" s="5">
        <v>184</v>
      </c>
      <c r="G176" s="5">
        <v>9.5</v>
      </c>
      <c r="H176" s="5">
        <v>122</v>
      </c>
      <c r="I176" s="3" t="s">
        <v>68</v>
      </c>
      <c r="J176" s="5">
        <v>200</v>
      </c>
      <c r="K176" s="5">
        <v>3.55</v>
      </c>
      <c r="L176" s="5">
        <v>5.1</v>
      </c>
      <c r="M176" s="5">
        <v>14.53</v>
      </c>
      <c r="N176" s="5">
        <v>118.25</v>
      </c>
      <c r="O176" s="5">
        <v>6.29</v>
      </c>
      <c r="P176" s="10">
        <v>69</v>
      </c>
    </row>
    <row r="177" spans="1:16" ht="15.75">
      <c r="A177" s="3" t="s">
        <v>64</v>
      </c>
      <c r="B177" s="5">
        <v>130</v>
      </c>
      <c r="C177" s="5">
        <v>3.66</v>
      </c>
      <c r="D177" s="5">
        <v>0.52</v>
      </c>
      <c r="E177" s="5">
        <v>27.25</v>
      </c>
      <c r="F177" s="5">
        <v>98.48</v>
      </c>
      <c r="G177" s="5">
        <v>0</v>
      </c>
      <c r="H177" s="5">
        <v>219</v>
      </c>
      <c r="I177" s="3" t="s">
        <v>69</v>
      </c>
      <c r="J177" s="5">
        <v>200</v>
      </c>
      <c r="K177" s="5">
        <v>22.2</v>
      </c>
      <c r="L177" s="5">
        <v>22.7</v>
      </c>
      <c r="M177" s="5">
        <v>20.3</v>
      </c>
      <c r="N177" s="5">
        <v>375</v>
      </c>
      <c r="O177" s="5">
        <v>9.4</v>
      </c>
      <c r="P177" s="5">
        <v>92</v>
      </c>
    </row>
    <row r="178" spans="1:16" ht="15.75">
      <c r="A178" s="3" t="s">
        <v>89</v>
      </c>
      <c r="B178" s="5">
        <v>60</v>
      </c>
      <c r="C178" s="5">
        <v>0.51</v>
      </c>
      <c r="D178" s="5">
        <v>3.06</v>
      </c>
      <c r="E178" s="5">
        <v>1.56</v>
      </c>
      <c r="F178" s="5">
        <v>35.88</v>
      </c>
      <c r="G178" s="5">
        <v>3.33</v>
      </c>
      <c r="H178" s="5">
        <v>12</v>
      </c>
      <c r="I178" s="3" t="s">
        <v>111</v>
      </c>
      <c r="J178" s="5">
        <v>20</v>
      </c>
      <c r="K178" s="5">
        <v>5.08</v>
      </c>
      <c r="L178" s="5">
        <v>4.6</v>
      </c>
      <c r="M178" s="5">
        <v>0.28</v>
      </c>
      <c r="N178" s="5">
        <v>63</v>
      </c>
      <c r="O178" s="5">
        <v>0</v>
      </c>
      <c r="P178" s="5">
        <v>227</v>
      </c>
    </row>
    <row r="179" spans="1:16" ht="15.75">
      <c r="A179" s="3"/>
      <c r="B179" s="5"/>
      <c r="C179" s="5"/>
      <c r="D179" s="5"/>
      <c r="E179" s="5"/>
      <c r="F179" s="5"/>
      <c r="G179" s="5"/>
      <c r="H179" s="5"/>
      <c r="I179" s="3" t="s">
        <v>101</v>
      </c>
      <c r="J179" s="5">
        <v>60</v>
      </c>
      <c r="K179" s="5">
        <v>0.86</v>
      </c>
      <c r="L179" s="5">
        <v>3.66</v>
      </c>
      <c r="M179" s="5">
        <v>4</v>
      </c>
      <c r="N179" s="5">
        <v>52.44</v>
      </c>
      <c r="O179" s="5">
        <v>5.1</v>
      </c>
      <c r="P179" s="5">
        <v>15</v>
      </c>
    </row>
    <row r="180" spans="1:16" ht="15.75">
      <c r="A180" s="3" t="s">
        <v>110</v>
      </c>
      <c r="B180" s="5">
        <v>60</v>
      </c>
      <c r="C180" s="5">
        <v>0.86</v>
      </c>
      <c r="D180" s="5">
        <v>0</v>
      </c>
      <c r="E180" s="5">
        <v>4</v>
      </c>
      <c r="F180" s="5">
        <v>52.44</v>
      </c>
      <c r="G180" s="5">
        <v>0.51</v>
      </c>
      <c r="H180" s="5">
        <v>71</v>
      </c>
      <c r="I180" s="3" t="s">
        <v>102</v>
      </c>
      <c r="J180" s="5">
        <v>60</v>
      </c>
      <c r="K180" s="5">
        <v>0.86</v>
      </c>
      <c r="L180" s="5">
        <v>0</v>
      </c>
      <c r="M180" s="5">
        <v>4</v>
      </c>
      <c r="N180" s="5">
        <v>52.44</v>
      </c>
      <c r="O180" s="5">
        <v>5.1</v>
      </c>
      <c r="P180" s="5">
        <v>71</v>
      </c>
    </row>
    <row r="181" spans="1:16" ht="15.75">
      <c r="A181" s="3" t="s">
        <v>82</v>
      </c>
      <c r="B181" s="5">
        <v>187.5</v>
      </c>
      <c r="C181" s="5">
        <v>0.9</v>
      </c>
      <c r="D181" s="5">
        <v>0</v>
      </c>
      <c r="E181" s="5">
        <v>22.86</v>
      </c>
      <c r="F181" s="5">
        <v>195</v>
      </c>
      <c r="G181" s="5">
        <v>3.7</v>
      </c>
      <c r="H181" s="5">
        <v>418</v>
      </c>
      <c r="I181" s="3" t="s">
        <v>78</v>
      </c>
      <c r="J181" s="5">
        <v>180</v>
      </c>
      <c r="K181" s="5">
        <v>0.17</v>
      </c>
      <c r="L181" s="5">
        <v>0</v>
      </c>
      <c r="M181" s="5">
        <v>26.48</v>
      </c>
      <c r="N181" s="5">
        <v>106.76</v>
      </c>
      <c r="O181" s="5">
        <v>3.94</v>
      </c>
      <c r="P181" s="5">
        <v>285</v>
      </c>
    </row>
    <row r="182" spans="1:16" ht="15.75">
      <c r="A182" s="3" t="s">
        <v>10</v>
      </c>
      <c r="B182" s="5">
        <v>30</v>
      </c>
      <c r="C182" s="5">
        <v>1.75</v>
      </c>
      <c r="D182" s="5">
        <v>0.68</v>
      </c>
      <c r="E182" s="5">
        <v>21</v>
      </c>
      <c r="F182" s="5">
        <v>117.78</v>
      </c>
      <c r="G182" s="5">
        <v>0</v>
      </c>
      <c r="H182" s="5"/>
      <c r="I182" s="3" t="s">
        <v>10</v>
      </c>
      <c r="J182" s="5">
        <v>30.6</v>
      </c>
      <c r="K182" s="5">
        <v>1.75</v>
      </c>
      <c r="L182" s="5">
        <v>0.68</v>
      </c>
      <c r="M182" s="5">
        <v>21</v>
      </c>
      <c r="N182" s="5">
        <v>117.8</v>
      </c>
      <c r="O182" s="5">
        <v>0</v>
      </c>
      <c r="P182" s="5"/>
    </row>
    <row r="183" spans="1:16" ht="15.75">
      <c r="A183" s="3" t="s">
        <v>16</v>
      </c>
      <c r="B183" s="5">
        <v>37.5</v>
      </c>
      <c r="C183" s="5">
        <v>2.47</v>
      </c>
      <c r="D183" s="5">
        <v>0.45</v>
      </c>
      <c r="E183" s="5">
        <v>12.82</v>
      </c>
      <c r="F183" s="5">
        <v>67.87</v>
      </c>
      <c r="G183" s="5">
        <v>0</v>
      </c>
      <c r="H183" s="5"/>
      <c r="I183" s="3" t="s">
        <v>16</v>
      </c>
      <c r="J183" s="5">
        <v>37.5</v>
      </c>
      <c r="K183" s="5">
        <v>2.47</v>
      </c>
      <c r="L183" s="5">
        <v>0.45</v>
      </c>
      <c r="M183" s="5">
        <v>12.82</v>
      </c>
      <c r="N183" s="5">
        <v>67.87</v>
      </c>
      <c r="O183" s="5">
        <v>0</v>
      </c>
      <c r="P183" s="5"/>
    </row>
    <row r="184" spans="1:16" ht="18.75">
      <c r="A184" s="4" t="s">
        <v>11</v>
      </c>
      <c r="B184" s="8">
        <f>B175+B176+B177+B178+B181</f>
        <v>667.5</v>
      </c>
      <c r="C184" s="6">
        <v>23.81</v>
      </c>
      <c r="D184" s="6">
        <f>D175+D176+D177+D178+D181+D182+D183</f>
        <v>21.81</v>
      </c>
      <c r="E184" s="6">
        <v>108.68</v>
      </c>
      <c r="F184" s="6">
        <f>F175+F176+F177+F178+F181+F182+F183</f>
        <v>808.76</v>
      </c>
      <c r="G184" s="6">
        <f>G175+G176+G177+G178+G181+G182+G183</f>
        <v>25.319999999999997</v>
      </c>
      <c r="H184" s="5"/>
      <c r="I184" s="4" t="s">
        <v>11</v>
      </c>
      <c r="J184" s="8">
        <f>J176+J177+J178:K178+J180+J181</f>
        <v>660</v>
      </c>
      <c r="K184" s="9">
        <v>26.83</v>
      </c>
      <c r="L184" s="6">
        <v>30.61</v>
      </c>
      <c r="M184" s="6">
        <f>M176:N176+M177:N177+M178:N178+M180:N180+M181:N181+M182:N182+M183:N183</f>
        <v>99.41</v>
      </c>
      <c r="N184" s="6">
        <v>691.76</v>
      </c>
      <c r="O184" s="6">
        <v>20.66</v>
      </c>
      <c r="P184" s="6"/>
    </row>
    <row r="185" spans="1:16" ht="18.75">
      <c r="A185" s="4"/>
      <c r="B185" s="6"/>
      <c r="C185" s="6"/>
      <c r="D185" s="6"/>
      <c r="E185" s="6"/>
      <c r="F185" s="6"/>
      <c r="G185" s="6"/>
      <c r="H185" s="6"/>
      <c r="I185" s="4"/>
      <c r="J185" s="8"/>
      <c r="K185" s="9"/>
      <c r="L185" s="6"/>
      <c r="M185" s="6"/>
      <c r="N185" s="6"/>
      <c r="O185" s="6"/>
      <c r="P185" s="6"/>
    </row>
    <row r="186" spans="1:16" ht="15.75">
      <c r="A186" s="24" t="s">
        <v>17</v>
      </c>
      <c r="B186" s="25"/>
      <c r="C186" s="25"/>
      <c r="D186" s="25"/>
      <c r="E186" s="25"/>
      <c r="F186" s="25"/>
      <c r="G186" s="25"/>
      <c r="H186" s="26"/>
      <c r="I186" s="24" t="s">
        <v>17</v>
      </c>
      <c r="J186" s="25"/>
      <c r="K186" s="25"/>
      <c r="L186" s="25"/>
      <c r="M186" s="25"/>
      <c r="N186" s="25"/>
      <c r="O186" s="25"/>
      <c r="P186" s="26"/>
    </row>
    <row r="187" spans="1:16" ht="15.75">
      <c r="A187" s="3" t="s">
        <v>20</v>
      </c>
      <c r="B187" s="5">
        <v>200</v>
      </c>
      <c r="C187" s="5">
        <v>8.6</v>
      </c>
      <c r="D187" s="5">
        <v>12.7</v>
      </c>
      <c r="E187" s="5">
        <v>34.8</v>
      </c>
      <c r="F187" s="5">
        <v>332</v>
      </c>
      <c r="G187" s="5">
        <v>1.06</v>
      </c>
      <c r="H187" s="5">
        <v>99</v>
      </c>
      <c r="I187" s="3" t="s">
        <v>70</v>
      </c>
      <c r="J187" s="5">
        <v>60</v>
      </c>
      <c r="K187" s="5">
        <v>8.1</v>
      </c>
      <c r="L187" s="5">
        <v>5.1</v>
      </c>
      <c r="M187" s="5">
        <v>27.6</v>
      </c>
      <c r="N187" s="5">
        <v>191</v>
      </c>
      <c r="O187" s="5">
        <v>0.04</v>
      </c>
      <c r="P187" s="5">
        <v>249</v>
      </c>
    </row>
    <row r="188" spans="1:16" ht="15.75">
      <c r="A188" s="3" t="s">
        <v>95</v>
      </c>
      <c r="B188" s="5">
        <v>175</v>
      </c>
      <c r="C188" s="5">
        <v>5.48</v>
      </c>
      <c r="D188" s="5">
        <v>4.88</v>
      </c>
      <c r="E188" s="5">
        <v>9.07</v>
      </c>
      <c r="F188" s="5">
        <v>102</v>
      </c>
      <c r="G188" s="5">
        <v>2.46</v>
      </c>
      <c r="H188" s="5">
        <v>411</v>
      </c>
      <c r="I188" s="3" t="s">
        <v>37</v>
      </c>
      <c r="J188" s="5">
        <v>175</v>
      </c>
      <c r="K188" s="5">
        <v>5.22</v>
      </c>
      <c r="L188" s="5">
        <v>4.5</v>
      </c>
      <c r="M188" s="5">
        <v>7.2</v>
      </c>
      <c r="N188" s="5">
        <v>90</v>
      </c>
      <c r="O188" s="5">
        <v>1.26</v>
      </c>
      <c r="P188" s="5">
        <v>420</v>
      </c>
    </row>
    <row r="189" spans="1:16" ht="15.75">
      <c r="A189" s="3" t="s">
        <v>10</v>
      </c>
      <c r="B189" s="5">
        <v>30</v>
      </c>
      <c r="C189" s="5">
        <v>0.04</v>
      </c>
      <c r="D189" s="5">
        <v>5.79</v>
      </c>
      <c r="E189" s="5">
        <v>21</v>
      </c>
      <c r="F189" s="5">
        <v>117.78</v>
      </c>
      <c r="G189" s="5">
        <v>0</v>
      </c>
      <c r="H189" s="5"/>
      <c r="I189" s="3"/>
      <c r="J189" s="5"/>
      <c r="K189" s="5"/>
      <c r="L189" s="5"/>
      <c r="M189" s="5"/>
      <c r="N189" s="5"/>
      <c r="O189" s="5"/>
      <c r="P189" s="5"/>
    </row>
    <row r="190" spans="1:16" ht="15.75">
      <c r="A190" s="3" t="s">
        <v>39</v>
      </c>
      <c r="B190" s="5">
        <v>6</v>
      </c>
      <c r="C190" s="5">
        <v>3.76</v>
      </c>
      <c r="D190" s="5">
        <v>3.3</v>
      </c>
      <c r="E190" s="5">
        <v>17.91</v>
      </c>
      <c r="F190" s="5">
        <v>117.78</v>
      </c>
      <c r="G190" s="5">
        <v>1.05</v>
      </c>
      <c r="H190" s="5"/>
      <c r="I190" s="4" t="s">
        <v>11</v>
      </c>
      <c r="J190" s="6">
        <v>232.5</v>
      </c>
      <c r="K190" s="6">
        <f>SUM(K187:K188)</f>
        <v>13.32</v>
      </c>
      <c r="L190" s="6">
        <f>SUM(L187:L188)</f>
        <v>9.6</v>
      </c>
      <c r="M190" s="6">
        <f>SUM(M187:M188)</f>
        <v>34.800000000000004</v>
      </c>
      <c r="N190" s="6">
        <f>SUM(N187:N188)</f>
        <v>281</v>
      </c>
      <c r="O190" s="6">
        <f>SUM(O187:O188)</f>
        <v>1.3</v>
      </c>
      <c r="P190" s="6"/>
    </row>
    <row r="191" spans="1:16" ht="15.75">
      <c r="A191" s="4" t="s">
        <v>11</v>
      </c>
      <c r="B191" s="6">
        <f>SUM(B187:B190)</f>
        <v>411</v>
      </c>
      <c r="C191" s="6">
        <f>C187+C188</f>
        <v>14.08</v>
      </c>
      <c r="D191" s="6">
        <f>SUM(D187:D190)</f>
        <v>26.669999999999998</v>
      </c>
      <c r="E191" s="6">
        <f>E187+E188</f>
        <v>43.87</v>
      </c>
      <c r="F191" s="6">
        <f>SUM(F187:F190)</f>
        <v>669.56</v>
      </c>
      <c r="G191" s="6">
        <f>SUM(G187:G190)</f>
        <v>4.57</v>
      </c>
      <c r="H191" s="6"/>
      <c r="I191" s="4" t="s">
        <v>18</v>
      </c>
      <c r="J191" s="6">
        <v>1177.5</v>
      </c>
      <c r="K191" s="6">
        <v>48.01</v>
      </c>
      <c r="L191" s="6">
        <v>51.56</v>
      </c>
      <c r="M191" s="6">
        <v>190.74</v>
      </c>
      <c r="N191" s="6">
        <v>1511</v>
      </c>
      <c r="O191" s="6">
        <f>O170:P170+O174:P174+O184:P184+O190:P190</f>
        <v>27.900000000000002</v>
      </c>
      <c r="P191" s="6"/>
    </row>
    <row r="192" spans="1:8" ht="15.75">
      <c r="A192" s="4" t="s">
        <v>18</v>
      </c>
      <c r="B192" s="6">
        <f>B170+B173+B184+B191</f>
        <v>1374.5</v>
      </c>
      <c r="C192" s="6">
        <f>C170+C173+C184+C191</f>
        <v>45.91</v>
      </c>
      <c r="D192" s="6">
        <v>51.51</v>
      </c>
      <c r="E192" s="6">
        <v>146.44</v>
      </c>
      <c r="F192" s="6">
        <v>1324.3</v>
      </c>
      <c r="G192" s="6">
        <f>G170+G173+G184+G191</f>
        <v>44.62</v>
      </c>
      <c r="H192" s="6"/>
    </row>
    <row r="218" spans="1:16" ht="15.75" customHeight="1">
      <c r="A218" s="22" t="s">
        <v>1</v>
      </c>
      <c r="B218" s="20" t="s">
        <v>2</v>
      </c>
      <c r="C218" s="22" t="s">
        <v>3</v>
      </c>
      <c r="D218" s="22"/>
      <c r="E218" s="22"/>
      <c r="F218" s="20" t="s">
        <v>33</v>
      </c>
      <c r="G218" s="20" t="s">
        <v>7</v>
      </c>
      <c r="H218" s="20" t="s">
        <v>8</v>
      </c>
      <c r="I218" s="22" t="s">
        <v>1</v>
      </c>
      <c r="J218" s="20" t="s">
        <v>2</v>
      </c>
      <c r="K218" s="22" t="s">
        <v>3</v>
      </c>
      <c r="L218" s="22"/>
      <c r="M218" s="22"/>
      <c r="N218" s="20" t="s">
        <v>33</v>
      </c>
      <c r="O218" s="20" t="s">
        <v>7</v>
      </c>
      <c r="P218" s="20" t="s">
        <v>8</v>
      </c>
    </row>
    <row r="219" spans="1:16" ht="15.75">
      <c r="A219" s="22"/>
      <c r="B219" s="21"/>
      <c r="C219" s="2" t="s">
        <v>4</v>
      </c>
      <c r="D219" s="2" t="s">
        <v>5</v>
      </c>
      <c r="E219" s="2" t="s">
        <v>6</v>
      </c>
      <c r="F219" s="21"/>
      <c r="G219" s="21"/>
      <c r="H219" s="21"/>
      <c r="I219" s="22"/>
      <c r="J219" s="21"/>
      <c r="K219" s="2" t="s">
        <v>4</v>
      </c>
      <c r="L219" s="2" t="s">
        <v>5</v>
      </c>
      <c r="M219" s="2" t="s">
        <v>6</v>
      </c>
      <c r="N219" s="21"/>
      <c r="O219" s="21"/>
      <c r="P219" s="21"/>
    </row>
    <row r="220" spans="1:16" ht="15.75">
      <c r="A220" s="23" t="s">
        <v>34</v>
      </c>
      <c r="B220" s="23"/>
      <c r="C220" s="23"/>
      <c r="D220" s="23"/>
      <c r="E220" s="23"/>
      <c r="F220" s="23"/>
      <c r="G220" s="23"/>
      <c r="H220" s="23"/>
      <c r="I220" s="23" t="s">
        <v>32</v>
      </c>
      <c r="J220" s="23"/>
      <c r="K220" s="23"/>
      <c r="L220" s="23"/>
      <c r="M220" s="23"/>
      <c r="N220" s="23"/>
      <c r="O220" s="23"/>
      <c r="P220" s="23"/>
    </row>
    <row r="221" spans="1:16" ht="15.75">
      <c r="A221" s="23" t="s">
        <v>9</v>
      </c>
      <c r="B221" s="23"/>
      <c r="C221" s="23"/>
      <c r="D221" s="23"/>
      <c r="E221" s="23"/>
      <c r="F221" s="23"/>
      <c r="G221" s="23"/>
      <c r="H221" s="23"/>
      <c r="I221" s="23" t="s">
        <v>9</v>
      </c>
      <c r="J221" s="23"/>
      <c r="K221" s="23"/>
      <c r="L221" s="23"/>
      <c r="M221" s="23"/>
      <c r="N221" s="23"/>
      <c r="O221" s="23"/>
      <c r="P221" s="23"/>
    </row>
    <row r="222" spans="1:16" ht="15.75">
      <c r="A222" s="3" t="s">
        <v>71</v>
      </c>
      <c r="B222" s="5">
        <v>110</v>
      </c>
      <c r="C222" s="5">
        <v>7.85</v>
      </c>
      <c r="D222" s="5">
        <v>8.58</v>
      </c>
      <c r="E222" s="5">
        <v>3.89</v>
      </c>
      <c r="F222" s="5">
        <v>163</v>
      </c>
      <c r="G222" s="5">
        <v>0</v>
      </c>
      <c r="H222" s="5">
        <v>215</v>
      </c>
      <c r="I222" s="3" t="s">
        <v>75</v>
      </c>
      <c r="J222" s="5">
        <v>200</v>
      </c>
      <c r="K222" s="5">
        <v>5.56</v>
      </c>
      <c r="L222" s="5">
        <v>5.16</v>
      </c>
      <c r="M222" s="5">
        <v>18.35</v>
      </c>
      <c r="N222" s="5">
        <v>142.2</v>
      </c>
      <c r="O222" s="5">
        <v>0.91</v>
      </c>
      <c r="P222" s="5">
        <v>101</v>
      </c>
    </row>
    <row r="223" spans="1:16" ht="15.75">
      <c r="A223" s="3" t="s">
        <v>96</v>
      </c>
      <c r="B223" s="5">
        <v>60</v>
      </c>
      <c r="C223" s="5">
        <v>0.48</v>
      </c>
      <c r="D223" s="5">
        <v>0.06</v>
      </c>
      <c r="E223" s="5">
        <v>1.5</v>
      </c>
      <c r="F223" s="5">
        <v>8.4</v>
      </c>
      <c r="G223" s="5">
        <v>6</v>
      </c>
      <c r="H223" s="5">
        <v>70</v>
      </c>
      <c r="I223" s="3" t="s">
        <v>50</v>
      </c>
      <c r="J223" s="5">
        <v>180</v>
      </c>
      <c r="K223" s="5">
        <v>2.67</v>
      </c>
      <c r="L223" s="5">
        <v>2.34</v>
      </c>
      <c r="M223" s="5">
        <v>14.31</v>
      </c>
      <c r="N223" s="5">
        <v>89</v>
      </c>
      <c r="O223" s="5">
        <v>1.2</v>
      </c>
      <c r="P223" s="5">
        <v>413</v>
      </c>
    </row>
    <row r="224" spans="1:16" ht="15.75">
      <c r="A224" s="3" t="s">
        <v>57</v>
      </c>
      <c r="B224" s="5">
        <v>180</v>
      </c>
      <c r="C224" s="5">
        <v>2.09</v>
      </c>
      <c r="D224" s="5">
        <v>2.39</v>
      </c>
      <c r="E224" s="5">
        <v>14.77</v>
      </c>
      <c r="F224" s="5">
        <v>89</v>
      </c>
      <c r="G224" s="5">
        <v>0.97</v>
      </c>
      <c r="H224" s="5">
        <v>411</v>
      </c>
      <c r="I224" s="3" t="s">
        <v>38</v>
      </c>
      <c r="J224" s="5">
        <v>30</v>
      </c>
      <c r="K224" s="5">
        <v>3.76</v>
      </c>
      <c r="L224" s="5">
        <v>3.3</v>
      </c>
      <c r="M224" s="5">
        <v>21</v>
      </c>
      <c r="N224" s="5">
        <v>117.78</v>
      </c>
      <c r="O224" s="5">
        <v>0</v>
      </c>
      <c r="P224" s="5">
        <v>3</v>
      </c>
    </row>
    <row r="225" spans="1:16" ht="15.75">
      <c r="A225" s="3" t="s">
        <v>10</v>
      </c>
      <c r="B225" s="5">
        <v>30</v>
      </c>
      <c r="C225" s="5">
        <v>0.04</v>
      </c>
      <c r="D225" s="5">
        <v>5.79</v>
      </c>
      <c r="E225" s="5">
        <v>21</v>
      </c>
      <c r="F225" s="5">
        <v>117.78</v>
      </c>
      <c r="G225" s="5">
        <v>0</v>
      </c>
      <c r="H225" s="5"/>
      <c r="I225" s="3" t="s">
        <v>39</v>
      </c>
      <c r="J225" s="5">
        <v>5</v>
      </c>
      <c r="K225" s="5">
        <v>0.04</v>
      </c>
      <c r="L225" s="5">
        <v>3.62</v>
      </c>
      <c r="M225" s="5">
        <v>0.06</v>
      </c>
      <c r="N225" s="5">
        <v>33</v>
      </c>
      <c r="O225" s="5">
        <v>0</v>
      </c>
      <c r="P225" s="5"/>
    </row>
    <row r="226" spans="8:16" ht="15.75">
      <c r="H226" s="5"/>
      <c r="I226" s="3" t="s">
        <v>22</v>
      </c>
      <c r="J226" s="5">
        <v>15</v>
      </c>
      <c r="K226" s="5">
        <v>1.78</v>
      </c>
      <c r="L226" s="5">
        <v>2.35</v>
      </c>
      <c r="M226" s="5">
        <v>0</v>
      </c>
      <c r="N226" s="5">
        <v>28.8</v>
      </c>
      <c r="O226" s="5">
        <v>0.11</v>
      </c>
      <c r="P226" s="5"/>
    </row>
    <row r="227" spans="1:16" ht="15.75">
      <c r="A227" s="4" t="s">
        <v>11</v>
      </c>
      <c r="B227" s="6">
        <f>B222+B223+B224</f>
        <v>350</v>
      </c>
      <c r="C227" s="6">
        <v>10.86</v>
      </c>
      <c r="D227" s="6">
        <v>10.23</v>
      </c>
      <c r="E227" s="6">
        <v>37.13</v>
      </c>
      <c r="F227" s="6">
        <v>281.1</v>
      </c>
      <c r="G227" s="6">
        <v>9.03</v>
      </c>
      <c r="H227" s="5"/>
      <c r="I227" s="4" t="s">
        <v>11</v>
      </c>
      <c r="J227" s="6">
        <v>330</v>
      </c>
      <c r="K227" s="6">
        <v>11.56</v>
      </c>
      <c r="L227" s="6">
        <v>16.77</v>
      </c>
      <c r="M227" s="6">
        <f>M222:N222+M223:N223+M224:N224+M225:N225</f>
        <v>53.720000000000006</v>
      </c>
      <c r="N227" s="6">
        <f>SUM(F112:F114)</f>
        <v>231.2</v>
      </c>
      <c r="O227" s="6">
        <f>SUM(G112:G114)</f>
        <v>2.11</v>
      </c>
      <c r="P227" s="6"/>
    </row>
    <row r="228" spans="1:16" ht="15.75">
      <c r="A228" s="24" t="s">
        <v>12</v>
      </c>
      <c r="B228" s="25"/>
      <c r="C228" s="25"/>
      <c r="D228" s="25"/>
      <c r="E228" s="25"/>
      <c r="F228" s="25"/>
      <c r="G228" s="25"/>
      <c r="H228" s="26"/>
      <c r="I228" s="4"/>
      <c r="J228" s="6"/>
      <c r="K228" s="6"/>
      <c r="L228" s="6"/>
      <c r="M228" s="6"/>
      <c r="N228" s="6"/>
      <c r="O228" s="6"/>
      <c r="P228" s="6"/>
    </row>
    <row r="229" spans="1:16" ht="15.75">
      <c r="A229" s="3" t="s">
        <v>100</v>
      </c>
      <c r="B229" s="5">
        <v>100</v>
      </c>
      <c r="C229" s="5">
        <v>0.4</v>
      </c>
      <c r="D229" s="5">
        <v>0.4</v>
      </c>
      <c r="E229" s="5">
        <v>9.8</v>
      </c>
      <c r="F229" s="5">
        <v>44</v>
      </c>
      <c r="G229" s="5">
        <v>10</v>
      </c>
      <c r="H229" s="5">
        <v>386</v>
      </c>
      <c r="I229" s="24" t="s">
        <v>12</v>
      </c>
      <c r="J229" s="25"/>
      <c r="K229" s="25"/>
      <c r="L229" s="25"/>
      <c r="M229" s="25"/>
      <c r="N229" s="25"/>
      <c r="O229" s="25"/>
      <c r="P229" s="26"/>
    </row>
    <row r="230" spans="1:16" ht="15.75">
      <c r="A230" s="4" t="s">
        <v>11</v>
      </c>
      <c r="B230" s="6">
        <f aca="true" t="shared" si="14" ref="B230:G230">SUM(B229)</f>
        <v>100</v>
      </c>
      <c r="C230" s="6">
        <f t="shared" si="14"/>
        <v>0.4</v>
      </c>
      <c r="D230" s="6">
        <f t="shared" si="14"/>
        <v>0.4</v>
      </c>
      <c r="E230" s="6">
        <f t="shared" si="14"/>
        <v>9.8</v>
      </c>
      <c r="F230" s="6">
        <f t="shared" si="14"/>
        <v>44</v>
      </c>
      <c r="G230" s="6">
        <f t="shared" si="14"/>
        <v>10</v>
      </c>
      <c r="H230" s="6"/>
      <c r="I230" s="3" t="s">
        <v>86</v>
      </c>
      <c r="J230" s="5">
        <v>187.5</v>
      </c>
      <c r="K230" s="5">
        <v>0.9</v>
      </c>
      <c r="L230" s="5">
        <v>0</v>
      </c>
      <c r="M230" s="5">
        <v>18.18</v>
      </c>
      <c r="N230" s="5">
        <v>76</v>
      </c>
      <c r="O230" s="5">
        <v>3.6</v>
      </c>
      <c r="P230" s="5">
        <v>418</v>
      </c>
    </row>
    <row r="231" spans="1:16" ht="15.75">
      <c r="A231" s="24" t="s">
        <v>13</v>
      </c>
      <c r="B231" s="25"/>
      <c r="C231" s="25"/>
      <c r="D231" s="25"/>
      <c r="E231" s="25"/>
      <c r="F231" s="25"/>
      <c r="G231" s="25"/>
      <c r="H231" s="26"/>
      <c r="I231" s="4" t="s">
        <v>11</v>
      </c>
      <c r="J231" s="6">
        <f aca="true" t="shared" si="15" ref="J231:O231">SUM(J230)</f>
        <v>187.5</v>
      </c>
      <c r="K231" s="6">
        <f t="shared" si="15"/>
        <v>0.9</v>
      </c>
      <c r="L231" s="6">
        <f t="shared" si="15"/>
        <v>0</v>
      </c>
      <c r="M231" s="6">
        <f t="shared" si="15"/>
        <v>18.18</v>
      </c>
      <c r="N231" s="6">
        <f t="shared" si="15"/>
        <v>76</v>
      </c>
      <c r="O231" s="6">
        <f t="shared" si="15"/>
        <v>3.6</v>
      </c>
      <c r="P231" s="6"/>
    </row>
    <row r="232" spans="1:16" ht="15.75">
      <c r="A232" s="3" t="s">
        <v>72</v>
      </c>
      <c r="B232" s="5">
        <v>200</v>
      </c>
      <c r="C232" s="5">
        <v>0.76</v>
      </c>
      <c r="D232" s="5">
        <v>2</v>
      </c>
      <c r="E232" s="5">
        <v>9.18</v>
      </c>
      <c r="F232" s="5">
        <v>71.06</v>
      </c>
      <c r="G232" s="5">
        <v>5.48</v>
      </c>
      <c r="H232" s="5">
        <v>83</v>
      </c>
      <c r="I232" s="24" t="s">
        <v>13</v>
      </c>
      <c r="J232" s="25"/>
      <c r="K232" s="25"/>
      <c r="L232" s="25"/>
      <c r="M232" s="25"/>
      <c r="N232" s="25"/>
      <c r="O232" s="25"/>
      <c r="P232" s="26"/>
    </row>
    <row r="233" spans="1:16" ht="15.75">
      <c r="A233" s="3" t="s">
        <v>31</v>
      </c>
      <c r="B233" s="5">
        <v>180</v>
      </c>
      <c r="C233" s="5">
        <v>6.1</v>
      </c>
      <c r="D233" s="5">
        <v>10.4</v>
      </c>
      <c r="E233" s="5">
        <v>4</v>
      </c>
      <c r="F233" s="5">
        <v>134</v>
      </c>
      <c r="G233" s="5">
        <v>2.4</v>
      </c>
      <c r="H233" s="5">
        <v>94</v>
      </c>
      <c r="I233" s="3" t="s">
        <v>76</v>
      </c>
      <c r="J233" s="5">
        <v>200</v>
      </c>
      <c r="K233" s="5">
        <v>2.1</v>
      </c>
      <c r="L233" s="5">
        <v>3.36</v>
      </c>
      <c r="M233" s="5">
        <v>12.14</v>
      </c>
      <c r="N233" s="5">
        <v>87.25</v>
      </c>
      <c r="O233" s="5">
        <v>0.75</v>
      </c>
      <c r="P233" s="5">
        <v>91</v>
      </c>
    </row>
    <row r="234" spans="1:16" ht="15.75">
      <c r="A234" s="3" t="s">
        <v>112</v>
      </c>
      <c r="B234" s="5">
        <v>180</v>
      </c>
      <c r="C234" s="5">
        <v>0.33</v>
      </c>
      <c r="D234" s="5">
        <v>0</v>
      </c>
      <c r="E234" s="5">
        <v>20.85</v>
      </c>
      <c r="F234" s="5">
        <v>84.84</v>
      </c>
      <c r="G234" s="5">
        <v>0.38</v>
      </c>
      <c r="H234" s="5">
        <v>277</v>
      </c>
      <c r="I234" s="3" t="s">
        <v>77</v>
      </c>
      <c r="J234" s="5">
        <v>80</v>
      </c>
      <c r="K234" s="5">
        <v>12.44</v>
      </c>
      <c r="L234" s="5">
        <v>9.24</v>
      </c>
      <c r="M234" s="5">
        <v>12.56</v>
      </c>
      <c r="N234" s="5">
        <v>35</v>
      </c>
      <c r="O234" s="5">
        <v>0</v>
      </c>
      <c r="P234" s="5">
        <v>299</v>
      </c>
    </row>
    <row r="235" spans="1:16" ht="15.75">
      <c r="A235" s="3" t="s">
        <v>10</v>
      </c>
      <c r="B235" s="5">
        <v>30</v>
      </c>
      <c r="C235" s="5">
        <v>1.75</v>
      </c>
      <c r="D235" s="5">
        <v>0.68</v>
      </c>
      <c r="E235" s="5">
        <v>21</v>
      </c>
      <c r="F235" s="5">
        <v>117.78</v>
      </c>
      <c r="G235" s="5">
        <v>0</v>
      </c>
      <c r="I235" s="3" t="s">
        <v>88</v>
      </c>
      <c r="J235" s="5">
        <v>130</v>
      </c>
      <c r="K235" s="5">
        <v>8.76</v>
      </c>
      <c r="L235" s="5">
        <v>6.55</v>
      </c>
      <c r="M235" s="5">
        <v>21.4</v>
      </c>
      <c r="N235" s="5">
        <v>182.3</v>
      </c>
      <c r="O235" s="5">
        <v>0.06</v>
      </c>
      <c r="P235" s="5">
        <v>330</v>
      </c>
    </row>
    <row r="236" spans="1:16" ht="15.75">
      <c r="A236" s="3" t="s">
        <v>16</v>
      </c>
      <c r="B236" s="5">
        <v>37.5</v>
      </c>
      <c r="C236" s="5">
        <v>2.47</v>
      </c>
      <c r="D236" s="5">
        <v>0.45</v>
      </c>
      <c r="E236" s="5">
        <v>12.82</v>
      </c>
      <c r="F236" s="5">
        <v>67.87</v>
      </c>
      <c r="G236" s="5">
        <v>0</v>
      </c>
      <c r="H236" s="5"/>
      <c r="I236" s="3" t="s">
        <v>97</v>
      </c>
      <c r="J236" s="5">
        <v>60</v>
      </c>
      <c r="K236" s="5">
        <v>0.8</v>
      </c>
      <c r="L236" s="5">
        <v>1.74</v>
      </c>
      <c r="M236" s="5">
        <v>4.3</v>
      </c>
      <c r="N236" s="5">
        <v>33</v>
      </c>
      <c r="O236" s="5">
        <v>4</v>
      </c>
      <c r="P236" s="5">
        <v>17</v>
      </c>
    </row>
    <row r="237" spans="1:16" ht="15.75">
      <c r="A237" s="17"/>
      <c r="B237" s="18"/>
      <c r="C237" s="18"/>
      <c r="D237" s="18"/>
      <c r="E237" s="18"/>
      <c r="F237" s="18"/>
      <c r="G237" s="18"/>
      <c r="H237" s="5"/>
      <c r="I237" s="3" t="s">
        <v>102</v>
      </c>
      <c r="J237" s="5">
        <v>60</v>
      </c>
      <c r="K237" s="5">
        <v>0.86</v>
      </c>
      <c r="L237" s="5">
        <v>0</v>
      </c>
      <c r="M237" s="5">
        <v>4</v>
      </c>
      <c r="N237" s="5">
        <v>52.44</v>
      </c>
      <c r="O237" s="5">
        <v>5.1</v>
      </c>
      <c r="P237" s="5">
        <v>71</v>
      </c>
    </row>
    <row r="238" spans="8:16" ht="15.75">
      <c r="H238" s="5"/>
      <c r="I238" s="3" t="s">
        <v>105</v>
      </c>
      <c r="J238" s="5">
        <v>180</v>
      </c>
      <c r="K238" s="5">
        <v>0.17</v>
      </c>
      <c r="L238" s="5">
        <v>0</v>
      </c>
      <c r="M238" s="5">
        <v>26.48</v>
      </c>
      <c r="N238" s="5">
        <v>106.76</v>
      </c>
      <c r="O238" s="5">
        <v>0.19</v>
      </c>
      <c r="P238" s="5">
        <v>277</v>
      </c>
    </row>
    <row r="239" spans="8:16" ht="15.75">
      <c r="H239" s="5"/>
      <c r="I239" s="3" t="s">
        <v>10</v>
      </c>
      <c r="J239" s="5">
        <v>30</v>
      </c>
      <c r="K239" s="5">
        <v>1.75</v>
      </c>
      <c r="L239" s="5">
        <v>0.68</v>
      </c>
      <c r="M239" s="5">
        <v>21</v>
      </c>
      <c r="N239" s="5">
        <v>117.78</v>
      </c>
      <c r="O239" s="5">
        <v>0</v>
      </c>
      <c r="P239" s="5"/>
    </row>
    <row r="240" spans="1:16" ht="15.75">
      <c r="A240" s="3"/>
      <c r="B240" s="5"/>
      <c r="C240" s="5"/>
      <c r="D240" s="5"/>
      <c r="E240" s="5"/>
      <c r="F240" s="5"/>
      <c r="G240" s="5"/>
      <c r="H240" s="5"/>
      <c r="I240" s="3" t="s">
        <v>16</v>
      </c>
      <c r="J240" s="5">
        <v>37.5</v>
      </c>
      <c r="K240" s="5">
        <v>2.47</v>
      </c>
      <c r="L240" s="5">
        <v>0.45</v>
      </c>
      <c r="M240" s="5">
        <v>12.82</v>
      </c>
      <c r="N240" s="5">
        <v>67.87</v>
      </c>
      <c r="O240" s="5">
        <v>0</v>
      </c>
      <c r="P240" s="5"/>
    </row>
    <row r="241" spans="1:16" ht="15.75">
      <c r="A241" s="4" t="s">
        <v>11</v>
      </c>
      <c r="B241" s="6">
        <f>B232+B233+B234</f>
        <v>560</v>
      </c>
      <c r="C241" s="6">
        <f>C232+C233+C234</f>
        <v>7.1899999999999995</v>
      </c>
      <c r="D241" s="6">
        <f>SUM(D232:D240)</f>
        <v>13.53</v>
      </c>
      <c r="E241" s="6">
        <v>87.1</v>
      </c>
      <c r="F241" s="6">
        <f>SUM(F232:F240)</f>
        <v>475.54999999999995</v>
      </c>
      <c r="G241" s="6">
        <f>SUM(G232:G240)</f>
        <v>8.260000000000002</v>
      </c>
      <c r="H241" s="6"/>
      <c r="I241" s="4" t="s">
        <v>11</v>
      </c>
      <c r="J241" s="6">
        <f>J233+J234+J235+J236+J238</f>
        <v>650</v>
      </c>
      <c r="K241" s="6">
        <f>K233:L233+K234:L234+K235:L235+K236:L236+K238:L238</f>
        <v>24.27</v>
      </c>
      <c r="L241" s="6">
        <f>SUM(L233:L240)</f>
        <v>22.019999999999996</v>
      </c>
      <c r="M241" s="6">
        <f>SUM(M233:M240)</f>
        <v>114.69999999999999</v>
      </c>
      <c r="N241" s="6">
        <f>SUM(N233:N240)</f>
        <v>682.4</v>
      </c>
      <c r="O241" s="6">
        <f>SUM(O233:O240)</f>
        <v>10.1</v>
      </c>
      <c r="P241" s="6"/>
    </row>
    <row r="242" spans="1:16" ht="15.75">
      <c r="A242" s="24">
        <f>C232+C233+C234</f>
        <v>7.1899999999999995</v>
      </c>
      <c r="B242" s="25"/>
      <c r="C242" s="25"/>
      <c r="D242" s="25"/>
      <c r="E242" s="25"/>
      <c r="F242" s="25"/>
      <c r="G242" s="25"/>
      <c r="H242" s="26"/>
      <c r="I242" s="24" t="s">
        <v>17</v>
      </c>
      <c r="J242" s="25"/>
      <c r="K242" s="25"/>
      <c r="L242" s="25"/>
      <c r="M242" s="25"/>
      <c r="N242" s="25"/>
      <c r="O242" s="25"/>
      <c r="P242" s="26"/>
    </row>
    <row r="243" spans="1:16" ht="15.75">
      <c r="A243" s="3" t="s">
        <v>73</v>
      </c>
      <c r="B243" s="5">
        <v>60</v>
      </c>
      <c r="C243" s="5">
        <v>4.6</v>
      </c>
      <c r="D243" s="5">
        <v>4.3</v>
      </c>
      <c r="E243" s="5">
        <v>28.1</v>
      </c>
      <c r="F243" s="5">
        <v>171</v>
      </c>
      <c r="G243" s="5">
        <v>0</v>
      </c>
      <c r="H243" s="5">
        <v>253</v>
      </c>
      <c r="I243" s="3" t="s">
        <v>58</v>
      </c>
      <c r="J243" s="5">
        <v>175</v>
      </c>
      <c r="K243" s="5">
        <v>5.22</v>
      </c>
      <c r="L243" s="5">
        <v>4.5</v>
      </c>
      <c r="M243" s="5">
        <v>7.2</v>
      </c>
      <c r="N243" s="5">
        <v>90</v>
      </c>
      <c r="O243" s="5">
        <v>1.26</v>
      </c>
      <c r="P243" s="5">
        <v>420</v>
      </c>
    </row>
    <row r="244" spans="1:16" ht="15.75">
      <c r="A244" s="3"/>
      <c r="B244" s="5"/>
      <c r="C244" s="5"/>
      <c r="D244" s="5"/>
      <c r="E244" s="5"/>
      <c r="F244" s="5"/>
      <c r="G244" s="5"/>
      <c r="H244" s="5"/>
      <c r="I244" s="3" t="s">
        <v>100</v>
      </c>
      <c r="J244" s="5">
        <v>100</v>
      </c>
      <c r="K244" s="5">
        <v>0.4</v>
      </c>
      <c r="L244" s="5">
        <v>0.4</v>
      </c>
      <c r="M244" s="5">
        <v>9.8</v>
      </c>
      <c r="N244" s="5">
        <v>44</v>
      </c>
      <c r="O244" s="5">
        <v>10</v>
      </c>
      <c r="P244" s="5"/>
    </row>
    <row r="245" spans="1:16" ht="15.75">
      <c r="A245" s="3" t="s">
        <v>47</v>
      </c>
      <c r="B245" s="5">
        <v>175</v>
      </c>
      <c r="C245" s="5">
        <v>5.48</v>
      </c>
      <c r="D245" s="5">
        <v>4.88</v>
      </c>
      <c r="E245" s="5">
        <v>9.07</v>
      </c>
      <c r="F245" s="5">
        <v>102</v>
      </c>
      <c r="G245" s="5">
        <v>2.46</v>
      </c>
      <c r="H245" s="5">
        <v>419</v>
      </c>
      <c r="I245" s="3" t="s">
        <v>59</v>
      </c>
      <c r="J245" s="5">
        <v>50</v>
      </c>
      <c r="K245" s="5">
        <v>4.2</v>
      </c>
      <c r="L245" s="5">
        <v>3.75</v>
      </c>
      <c r="M245" s="5">
        <v>38.1</v>
      </c>
      <c r="N245" s="5">
        <v>213</v>
      </c>
      <c r="O245" s="5">
        <v>1.05</v>
      </c>
      <c r="P245" s="5"/>
    </row>
    <row r="246" spans="1:16" ht="15.75">
      <c r="A246" s="4" t="s">
        <v>11</v>
      </c>
      <c r="B246" s="6">
        <f>B243+B245</f>
        <v>235</v>
      </c>
      <c r="C246" s="6">
        <f>SUM(C243:C245)</f>
        <v>10.08</v>
      </c>
      <c r="D246" s="6">
        <f>SUM(D243:D245)</f>
        <v>9.18</v>
      </c>
      <c r="E246" s="6">
        <f>SUM(E243:E245)</f>
        <v>37.17</v>
      </c>
      <c r="F246" s="6">
        <f>SUM(F243:F245)</f>
        <v>273</v>
      </c>
      <c r="G246" s="6">
        <f>SUM(G243:G245)</f>
        <v>2.46</v>
      </c>
      <c r="H246" s="6"/>
      <c r="I246" s="4" t="s">
        <v>11</v>
      </c>
      <c r="J246" s="6">
        <v>210</v>
      </c>
      <c r="K246" s="6">
        <f>SUM(K243:K245)</f>
        <v>9.82</v>
      </c>
      <c r="L246" s="6">
        <f>SUM(L243:L245)</f>
        <v>8.65</v>
      </c>
      <c r="M246" s="6">
        <f>SUM(M243:M245)</f>
        <v>55.1</v>
      </c>
      <c r="N246" s="6">
        <f>SUM(N243:N245)</f>
        <v>347</v>
      </c>
      <c r="O246" s="6">
        <f>SUM(O243:O245)</f>
        <v>12.31</v>
      </c>
      <c r="P246" s="6"/>
    </row>
    <row r="247" spans="1:16" ht="15.75">
      <c r="A247" s="4" t="s">
        <v>18</v>
      </c>
      <c r="B247" s="6">
        <f>B227+B230+B241+B246</f>
        <v>1245</v>
      </c>
      <c r="C247" s="6">
        <v>36.21</v>
      </c>
      <c r="D247" s="6">
        <v>37.14</v>
      </c>
      <c r="E247" s="6">
        <v>171.6</v>
      </c>
      <c r="F247" s="6">
        <v>1225.3</v>
      </c>
      <c r="G247" s="6">
        <f>G227:H227+G230:H230+G241:H241+G246:H246</f>
        <v>29.750000000000004</v>
      </c>
      <c r="H247" s="6"/>
      <c r="I247" s="4" t="s">
        <v>18</v>
      </c>
      <c r="J247" s="6">
        <f>J227+J231+J241+J246</f>
        <v>1377.5</v>
      </c>
      <c r="K247" s="6">
        <v>36.32</v>
      </c>
      <c r="L247" s="6">
        <v>47.1</v>
      </c>
      <c r="M247" s="6">
        <v>224.91</v>
      </c>
      <c r="N247" s="6">
        <f>N227:O227+N231:O231+N241:O241+N246:O246</f>
        <v>1336.6</v>
      </c>
      <c r="O247" s="6">
        <f>O227:P227+O231:P231+O241:P241+O246:P246</f>
        <v>28.119999999999997</v>
      </c>
      <c r="P247" s="6"/>
    </row>
    <row r="248" spans="1:16" ht="15.75">
      <c r="A248" s="11"/>
      <c r="B248" s="12"/>
      <c r="C248" s="12"/>
      <c r="D248" s="12"/>
      <c r="E248" s="12"/>
      <c r="F248" s="12"/>
      <c r="G248" s="12"/>
      <c r="H248" s="12"/>
      <c r="I248" s="11" t="s">
        <v>74</v>
      </c>
      <c r="J248" s="12">
        <f>J247:K247+J191:L191+J82:L82+J27:L27+B28+B83+B135+B192+B247+B302</f>
        <v>13872</v>
      </c>
      <c r="K248" s="13">
        <v>406.05</v>
      </c>
      <c r="L248" s="13">
        <f>D28+D83+D135+D192+D247+D302+L27:M27+L82:M82+L191:M191+L247:M247</f>
        <v>435.19</v>
      </c>
      <c r="M248" s="12">
        <f>E28+E83+E135+E192+E247+E302+M27:O27+M82:N82+M191:O191+M247:N247</f>
        <v>1934.46</v>
      </c>
      <c r="N248" s="12">
        <f>F28+F83+F135+F192+F247+F302+N27:P27+N82+N191:P191+N247:P247</f>
        <v>13320.45</v>
      </c>
      <c r="O248" s="12">
        <f>G28+G83+G135+G192+G247+G302+O27:P27+O82:P82+O191:P191+O247:P247</f>
        <v>415.65</v>
      </c>
      <c r="P248" s="12"/>
    </row>
    <row r="249" spans="1:15" ht="15.75">
      <c r="A249" s="11"/>
      <c r="B249" s="12"/>
      <c r="C249" s="12"/>
      <c r="D249" s="12"/>
      <c r="E249" s="12"/>
      <c r="F249" s="12"/>
      <c r="G249" s="12"/>
      <c r="H249" s="12"/>
      <c r="I249" s="11"/>
      <c r="J249" s="12"/>
      <c r="K249" s="13"/>
      <c r="L249" s="13"/>
      <c r="M249" s="12"/>
      <c r="N249" s="12"/>
      <c r="O249" s="12"/>
    </row>
    <row r="275" spans="1:8" ht="15.75">
      <c r="A275" s="22" t="s">
        <v>1</v>
      </c>
      <c r="B275" s="20" t="s">
        <v>2</v>
      </c>
      <c r="C275" s="22" t="s">
        <v>3</v>
      </c>
      <c r="D275" s="22"/>
      <c r="E275" s="22"/>
      <c r="F275" s="20" t="s">
        <v>33</v>
      </c>
      <c r="G275" s="20" t="s">
        <v>7</v>
      </c>
      <c r="H275" s="20" t="s">
        <v>8</v>
      </c>
    </row>
    <row r="276" spans="1:8" ht="15.75">
      <c r="A276" s="22"/>
      <c r="B276" s="21"/>
      <c r="C276" s="2" t="s">
        <v>4</v>
      </c>
      <c r="D276" s="2" t="s">
        <v>5</v>
      </c>
      <c r="E276" s="2" t="s">
        <v>6</v>
      </c>
      <c r="F276" s="21"/>
      <c r="G276" s="21"/>
      <c r="H276" s="21"/>
    </row>
    <row r="277" spans="1:8" ht="15.75">
      <c r="A277" s="23" t="s">
        <v>28</v>
      </c>
      <c r="B277" s="23"/>
      <c r="C277" s="23"/>
      <c r="D277" s="23"/>
      <c r="E277" s="23"/>
      <c r="F277" s="23"/>
      <c r="G277" s="23"/>
      <c r="H277" s="23"/>
    </row>
    <row r="278" spans="1:8" ht="15.75">
      <c r="A278" s="23" t="s">
        <v>9</v>
      </c>
      <c r="B278" s="23"/>
      <c r="C278" s="23"/>
      <c r="D278" s="23"/>
      <c r="E278" s="23"/>
      <c r="F278" s="23"/>
      <c r="G278" s="23"/>
      <c r="H278" s="23"/>
    </row>
    <row r="279" spans="1:8" ht="15.75">
      <c r="A279" s="3" t="s">
        <v>66</v>
      </c>
      <c r="B279" s="5">
        <v>150</v>
      </c>
      <c r="C279" s="5">
        <v>14.16</v>
      </c>
      <c r="D279" s="5">
        <v>9.72</v>
      </c>
      <c r="E279" s="5">
        <v>11.81</v>
      </c>
      <c r="F279" s="5">
        <v>193.51</v>
      </c>
      <c r="G279" s="5">
        <v>0.56</v>
      </c>
      <c r="H279" s="5">
        <v>362</v>
      </c>
    </row>
    <row r="280" spans="1:8" ht="15.75">
      <c r="A280" s="3" t="s">
        <v>21</v>
      </c>
      <c r="B280" s="5">
        <v>180</v>
      </c>
      <c r="C280" s="5">
        <v>3.19</v>
      </c>
      <c r="D280" s="5">
        <v>6.06</v>
      </c>
      <c r="E280" s="5">
        <v>23.29</v>
      </c>
      <c r="F280" s="5">
        <v>160.45</v>
      </c>
      <c r="G280" s="5">
        <v>5.38</v>
      </c>
      <c r="H280" s="5">
        <v>414</v>
      </c>
    </row>
    <row r="281" spans="1:8" ht="15.75">
      <c r="A281" s="4" t="s">
        <v>11</v>
      </c>
      <c r="B281" s="6">
        <f aca="true" t="shared" si="16" ref="B281:G281">B279+B280</f>
        <v>330</v>
      </c>
      <c r="C281" s="6">
        <f t="shared" si="16"/>
        <v>17.35</v>
      </c>
      <c r="D281" s="6">
        <f t="shared" si="16"/>
        <v>15.780000000000001</v>
      </c>
      <c r="E281" s="6">
        <f t="shared" si="16"/>
        <v>35.1</v>
      </c>
      <c r="F281" s="6">
        <f t="shared" si="16"/>
        <v>353.96</v>
      </c>
      <c r="G281" s="6">
        <f t="shared" si="16"/>
        <v>5.9399999999999995</v>
      </c>
      <c r="H281" s="6"/>
    </row>
    <row r="282" spans="1:8" ht="15.75">
      <c r="A282" s="24" t="s">
        <v>12</v>
      </c>
      <c r="B282" s="25"/>
      <c r="C282" s="25"/>
      <c r="D282" s="25"/>
      <c r="E282" s="25"/>
      <c r="F282" s="25"/>
      <c r="G282" s="25"/>
      <c r="H282" s="26"/>
    </row>
    <row r="283" spans="1:8" ht="15.75">
      <c r="A283" s="3" t="s">
        <v>58</v>
      </c>
      <c r="B283" s="5">
        <v>175</v>
      </c>
      <c r="C283" s="5">
        <v>5.22</v>
      </c>
      <c r="D283" s="5">
        <v>4.5</v>
      </c>
      <c r="E283" s="5">
        <v>7.2</v>
      </c>
      <c r="F283" s="5">
        <v>90</v>
      </c>
      <c r="G283" s="5">
        <v>1.26</v>
      </c>
      <c r="H283" s="5">
        <v>420</v>
      </c>
    </row>
    <row r="284" spans="1:8" ht="15.75">
      <c r="A284" s="4" t="s">
        <v>11</v>
      </c>
      <c r="B284" s="6">
        <f aca="true" t="shared" si="17" ref="B284:G284">SUM(B283)</f>
        <v>175</v>
      </c>
      <c r="C284" s="6">
        <f t="shared" si="17"/>
        <v>5.22</v>
      </c>
      <c r="D284" s="6">
        <f t="shared" si="17"/>
        <v>4.5</v>
      </c>
      <c r="E284" s="6">
        <f t="shared" si="17"/>
        <v>7.2</v>
      </c>
      <c r="F284" s="6">
        <f t="shared" si="17"/>
        <v>90</v>
      </c>
      <c r="G284" s="6">
        <f t="shared" si="17"/>
        <v>1.26</v>
      </c>
      <c r="H284" s="6"/>
    </row>
    <row r="285" spans="1:8" ht="15.75">
      <c r="A285" s="24" t="s">
        <v>13</v>
      </c>
      <c r="B285" s="25"/>
      <c r="C285" s="25"/>
      <c r="D285" s="25"/>
      <c r="E285" s="25"/>
      <c r="F285" s="25"/>
      <c r="G285" s="25"/>
      <c r="H285" s="26"/>
    </row>
    <row r="286" spans="1:8" ht="15.75">
      <c r="A286" s="3" t="s">
        <v>67</v>
      </c>
      <c r="B286" s="5">
        <v>200</v>
      </c>
      <c r="C286" s="5">
        <v>1.31</v>
      </c>
      <c r="D286" s="5">
        <v>1.71</v>
      </c>
      <c r="E286" s="5">
        <v>8.58</v>
      </c>
      <c r="F286" s="5">
        <v>54.95</v>
      </c>
      <c r="G286" s="5">
        <v>4.95</v>
      </c>
      <c r="H286" s="5">
        <v>137</v>
      </c>
    </row>
    <row r="287" spans="1:8" ht="15.75">
      <c r="A287" s="3" t="s">
        <v>35</v>
      </c>
      <c r="B287" s="5">
        <v>100</v>
      </c>
      <c r="C287" s="5">
        <v>2.73</v>
      </c>
      <c r="D287" s="5">
        <v>11.04</v>
      </c>
      <c r="E287" s="5">
        <v>1.1</v>
      </c>
      <c r="F287" s="5">
        <v>127</v>
      </c>
      <c r="G287" s="5">
        <v>0.1</v>
      </c>
      <c r="H287" s="5">
        <v>229</v>
      </c>
    </row>
    <row r="288" spans="1:8" ht="15.75">
      <c r="A288" s="3" t="s">
        <v>61</v>
      </c>
      <c r="B288" s="5">
        <v>35</v>
      </c>
      <c r="C288" s="5">
        <v>9.05</v>
      </c>
      <c r="D288" s="5">
        <v>3.7</v>
      </c>
      <c r="E288" s="5">
        <v>0.25</v>
      </c>
      <c r="F288" s="5">
        <v>72.5</v>
      </c>
      <c r="G288" s="5">
        <v>0.28</v>
      </c>
      <c r="H288" s="5">
        <v>80</v>
      </c>
    </row>
    <row r="289" spans="1:8" ht="15.75">
      <c r="A289" s="3" t="s">
        <v>89</v>
      </c>
      <c r="B289" s="5">
        <v>60</v>
      </c>
      <c r="C289" s="5">
        <v>1.79</v>
      </c>
      <c r="D289" s="5">
        <v>3.11</v>
      </c>
      <c r="E289" s="5">
        <v>3.75</v>
      </c>
      <c r="F289" s="5">
        <v>50.16</v>
      </c>
      <c r="G289" s="5">
        <v>6.65</v>
      </c>
      <c r="H289" s="5">
        <v>14</v>
      </c>
    </row>
    <row r="290" spans="1:8" ht="15.75">
      <c r="A290" s="3" t="s">
        <v>102</v>
      </c>
      <c r="B290" s="5">
        <v>60</v>
      </c>
      <c r="C290" s="5">
        <v>0.86</v>
      </c>
      <c r="D290" s="5">
        <v>0</v>
      </c>
      <c r="E290" s="5">
        <v>4</v>
      </c>
      <c r="F290" s="5">
        <v>52.44</v>
      </c>
      <c r="G290" s="5">
        <v>5.1</v>
      </c>
      <c r="H290" s="5">
        <v>71</v>
      </c>
    </row>
    <row r="291" spans="1:8" ht="15.75">
      <c r="A291" s="3" t="s">
        <v>83</v>
      </c>
      <c r="B291" s="5">
        <v>180</v>
      </c>
      <c r="C291" s="5">
        <v>0.44</v>
      </c>
      <c r="D291" s="5">
        <v>0.02</v>
      </c>
      <c r="E291" s="5">
        <v>27.76</v>
      </c>
      <c r="F291" s="5">
        <v>113</v>
      </c>
      <c r="G291" s="5">
        <v>0.4</v>
      </c>
      <c r="H291" s="5">
        <v>394</v>
      </c>
    </row>
    <row r="292" spans="1:8" ht="15.75">
      <c r="A292" s="3" t="s">
        <v>10</v>
      </c>
      <c r="B292" s="5">
        <v>30</v>
      </c>
      <c r="C292" s="5">
        <v>1.75</v>
      </c>
      <c r="D292" s="5">
        <v>0.68</v>
      </c>
      <c r="E292" s="5">
        <v>21</v>
      </c>
      <c r="F292" s="5">
        <v>117.78</v>
      </c>
      <c r="G292" s="5">
        <v>0</v>
      </c>
      <c r="H292" s="5"/>
    </row>
    <row r="293" spans="1:8" ht="15.75">
      <c r="A293" s="3" t="s">
        <v>16</v>
      </c>
      <c r="B293" s="5">
        <v>37.5</v>
      </c>
      <c r="C293" s="5">
        <v>2.47</v>
      </c>
      <c r="D293" s="5">
        <v>0.45</v>
      </c>
      <c r="E293" s="5">
        <v>12.82</v>
      </c>
      <c r="F293" s="5">
        <v>67.87</v>
      </c>
      <c r="G293" s="5">
        <v>0</v>
      </c>
      <c r="H293" s="5"/>
    </row>
    <row r="294" spans="1:8" ht="15.75">
      <c r="A294" s="4" t="s">
        <v>11</v>
      </c>
      <c r="B294" s="6">
        <f>B286+B287+B288+B289+B291</f>
        <v>575</v>
      </c>
      <c r="C294" s="6">
        <v>18.32</v>
      </c>
      <c r="D294" s="6">
        <f>D286+D287+D288+D289+D291+D292+D293</f>
        <v>20.709999999999997</v>
      </c>
      <c r="E294" s="6">
        <v>95.26</v>
      </c>
      <c r="F294" s="6">
        <f>F286+F287+F288+F289+F291+F292+F293</f>
        <v>603.26</v>
      </c>
      <c r="G294" s="6">
        <f>G286+G287+G288+G289+G291+G292+G293</f>
        <v>12.38</v>
      </c>
      <c r="H294" s="6"/>
    </row>
    <row r="295" spans="1:8" ht="15.75">
      <c r="A295" s="4"/>
      <c r="B295" s="6"/>
      <c r="C295" s="6"/>
      <c r="D295" s="6"/>
      <c r="E295" s="6"/>
      <c r="F295" s="6"/>
      <c r="G295" s="6"/>
      <c r="H295" s="6"/>
    </row>
    <row r="296" spans="1:8" ht="15.75">
      <c r="A296" s="24" t="s">
        <v>17</v>
      </c>
      <c r="B296" s="25"/>
      <c r="C296" s="25"/>
      <c r="D296" s="25"/>
      <c r="E296" s="25"/>
      <c r="F296" s="25"/>
      <c r="G296" s="25"/>
      <c r="H296" s="26"/>
    </row>
    <row r="297" spans="1:8" ht="15.75">
      <c r="A297" s="3" t="s">
        <v>65</v>
      </c>
      <c r="B297" s="5">
        <v>50</v>
      </c>
      <c r="C297" s="5">
        <v>1.75</v>
      </c>
      <c r="D297" s="5">
        <v>5.21</v>
      </c>
      <c r="E297" s="5">
        <v>18.83</v>
      </c>
      <c r="F297" s="5">
        <v>145.2</v>
      </c>
      <c r="G297" s="5">
        <v>0.91</v>
      </c>
      <c r="H297" s="5">
        <v>448</v>
      </c>
    </row>
    <row r="298" spans="1:8" ht="15.75">
      <c r="A298" s="3" t="s">
        <v>47</v>
      </c>
      <c r="B298" s="5">
        <v>175</v>
      </c>
      <c r="C298" s="5">
        <v>0.06</v>
      </c>
      <c r="D298" s="5">
        <v>0.02</v>
      </c>
      <c r="E298" s="5">
        <v>9.99</v>
      </c>
      <c r="F298" s="5">
        <v>40</v>
      </c>
      <c r="G298" s="5">
        <v>0.03</v>
      </c>
      <c r="H298" s="5">
        <v>175</v>
      </c>
    </row>
    <row r="299" spans="1:8" ht="15.75">
      <c r="A299" s="3"/>
      <c r="B299" s="5"/>
      <c r="C299" s="5"/>
      <c r="D299" s="5"/>
      <c r="E299" s="5"/>
      <c r="F299" s="5"/>
      <c r="G299" s="5"/>
      <c r="H299" s="5"/>
    </row>
    <row r="300" spans="1:8" ht="15.75">
      <c r="A300" s="3"/>
      <c r="B300" s="5"/>
      <c r="C300" s="5"/>
      <c r="D300" s="5"/>
      <c r="E300" s="5"/>
      <c r="F300" s="5"/>
      <c r="G300" s="5"/>
      <c r="H300" s="5"/>
    </row>
    <row r="301" spans="1:8" ht="15.75">
      <c r="A301" s="4" t="s">
        <v>11</v>
      </c>
      <c r="B301" s="6">
        <f>SUM(B297:B300)</f>
        <v>225</v>
      </c>
      <c r="C301" s="6">
        <f>C297+C298+C299+C300</f>
        <v>1.81</v>
      </c>
      <c r="D301" s="6">
        <f>D297+D298+D299+D300</f>
        <v>5.2299999999999995</v>
      </c>
      <c r="E301" s="6">
        <f>E297+E298+E299+E300</f>
        <v>28.82</v>
      </c>
      <c r="F301" s="6">
        <f>F297+F298+F299+F300</f>
        <v>185.2</v>
      </c>
      <c r="G301" s="6">
        <f>G297+G298+G299+G300</f>
        <v>0.9400000000000001</v>
      </c>
      <c r="H301" s="6"/>
    </row>
    <row r="302" spans="1:8" ht="15.75">
      <c r="A302" s="4" t="s">
        <v>18</v>
      </c>
      <c r="B302" s="6">
        <f>B281+B284+B294+B301</f>
        <v>1305</v>
      </c>
      <c r="C302" s="6">
        <f>C281+C284+C294+C301</f>
        <v>42.7</v>
      </c>
      <c r="D302" s="6">
        <f>D281+D284+D294+D301</f>
        <v>46.21999999999999</v>
      </c>
      <c r="E302" s="6">
        <v>169.09</v>
      </c>
      <c r="F302" s="6">
        <f>F281+F284+F294+F301</f>
        <v>1232.42</v>
      </c>
      <c r="G302" s="6">
        <f>G281:H281+G284:H284+G294:H294+G301:H301</f>
        <v>20.52</v>
      </c>
      <c r="H302" s="6"/>
    </row>
  </sheetData>
  <sheetProtection/>
  <mergeCells count="109">
    <mergeCell ref="G275:G276"/>
    <mergeCell ref="H275:H276"/>
    <mergeCell ref="I218:I219"/>
    <mergeCell ref="I232:P232"/>
    <mergeCell ref="I242:P242"/>
    <mergeCell ref="J218:J219"/>
    <mergeCell ref="K218:M218"/>
    <mergeCell ref="N218:N219"/>
    <mergeCell ref="I229:P229"/>
    <mergeCell ref="O218:O219"/>
    <mergeCell ref="P161:P162"/>
    <mergeCell ref="I161:I162"/>
    <mergeCell ref="J161:J162"/>
    <mergeCell ref="K161:M161"/>
    <mergeCell ref="N161:N162"/>
    <mergeCell ref="O161:O162"/>
    <mergeCell ref="I3:P3"/>
    <mergeCell ref="I4:P4"/>
    <mergeCell ref="I10:P10"/>
    <mergeCell ref="I13:P13"/>
    <mergeCell ref="P218:P219"/>
    <mergeCell ref="I163:P163"/>
    <mergeCell ref="I164:P164"/>
    <mergeCell ref="I172:P172"/>
    <mergeCell ref="I186:P186"/>
    <mergeCell ref="I77:P77"/>
    <mergeCell ref="K54:M54"/>
    <mergeCell ref="N54:N55"/>
    <mergeCell ref="O54:O55"/>
    <mergeCell ref="J54:J55"/>
    <mergeCell ref="I56:P56"/>
    <mergeCell ref="I54:I55"/>
    <mergeCell ref="P54:P55"/>
    <mergeCell ref="I57:P57"/>
    <mergeCell ref="I64:P64"/>
    <mergeCell ref="I67:P67"/>
    <mergeCell ref="P1:P2"/>
    <mergeCell ref="I221:P221"/>
    <mergeCell ref="I1:I2"/>
    <mergeCell ref="J1:J2"/>
    <mergeCell ref="K1:M1"/>
    <mergeCell ref="N1:N2"/>
    <mergeCell ref="O1:O2"/>
    <mergeCell ref="I23:P23"/>
    <mergeCell ref="I220:P220"/>
    <mergeCell ref="A164:H164"/>
    <mergeCell ref="A171:H171"/>
    <mergeCell ref="A174:H174"/>
    <mergeCell ref="G218:G219"/>
    <mergeCell ref="H218:H219"/>
    <mergeCell ref="C218:E218"/>
    <mergeCell ref="F218:F219"/>
    <mergeCell ref="A220:H220"/>
    <mergeCell ref="A161:A162"/>
    <mergeCell ref="B161:B162"/>
    <mergeCell ref="A285:H285"/>
    <mergeCell ref="G161:G162"/>
    <mergeCell ref="H161:H162"/>
    <mergeCell ref="A186:H186"/>
    <mergeCell ref="A242:H242"/>
    <mergeCell ref="A218:A219"/>
    <mergeCell ref="B218:B219"/>
    <mergeCell ref="A221:H221"/>
    <mergeCell ref="F275:F276"/>
    <mergeCell ref="A296:H296"/>
    <mergeCell ref="A109:A110"/>
    <mergeCell ref="B109:B110"/>
    <mergeCell ref="C109:E109"/>
    <mergeCell ref="F109:F110"/>
    <mergeCell ref="A111:H111"/>
    <mergeCell ref="A112:H112"/>
    <mergeCell ref="A119:H119"/>
    <mergeCell ref="A131:H131"/>
    <mergeCell ref="F161:F162"/>
    <mergeCell ref="A122:H122"/>
    <mergeCell ref="A282:H282"/>
    <mergeCell ref="A277:H277"/>
    <mergeCell ref="A278:H278"/>
    <mergeCell ref="A228:H228"/>
    <mergeCell ref="A231:H231"/>
    <mergeCell ref="A275:A276"/>
    <mergeCell ref="B275:B276"/>
    <mergeCell ref="C275:E275"/>
    <mergeCell ref="A163:H163"/>
    <mergeCell ref="H54:H55"/>
    <mergeCell ref="A56:H56"/>
    <mergeCell ref="A57:H57"/>
    <mergeCell ref="A64:H64"/>
    <mergeCell ref="G109:G110"/>
    <mergeCell ref="H109:H110"/>
    <mergeCell ref="A67:H67"/>
    <mergeCell ref="A78:H78"/>
    <mergeCell ref="C161:E161"/>
    <mergeCell ref="A3:H3"/>
    <mergeCell ref="A4:H4"/>
    <mergeCell ref="A11:H11"/>
    <mergeCell ref="A14:H14"/>
    <mergeCell ref="A24:H24"/>
    <mergeCell ref="A54:A55"/>
    <mergeCell ref="B54:B55"/>
    <mergeCell ref="C54:E54"/>
    <mergeCell ref="F54:F55"/>
    <mergeCell ref="G54:G55"/>
    <mergeCell ref="G1:G2"/>
    <mergeCell ref="H1:H2"/>
    <mergeCell ref="A1:A2"/>
    <mergeCell ref="B1:B2"/>
    <mergeCell ref="C1:E1"/>
    <mergeCell ref="F1:F2"/>
  </mergeCells>
  <printOptions/>
  <pageMargins left="1.1811023622047245" right="0.3937007874015748" top="0.3937007874015748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колобок</dc:creator>
  <cp:keywords/>
  <dc:description/>
  <cp:lastModifiedBy>Пользователь</cp:lastModifiedBy>
  <cp:lastPrinted>2021-11-04T10:01:37Z</cp:lastPrinted>
  <dcterms:created xsi:type="dcterms:W3CDTF">2013-09-20T09:10:45Z</dcterms:created>
  <dcterms:modified xsi:type="dcterms:W3CDTF">2021-11-04T10:04:03Z</dcterms:modified>
  <cp:category/>
  <cp:version/>
  <cp:contentType/>
  <cp:contentStatus/>
</cp:coreProperties>
</file>