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480" windowHeight="10950"/>
  </bookViews>
  <sheets>
    <sheet name="готовый 1 и 2" sheetId="1" r:id="rId1"/>
  </sheets>
  <definedNames>
    <definedName name="_xlnm._FilterDatabase" localSheetId="0" hidden="1">'готовый 1 и 2'!$A$46:$U$58</definedName>
    <definedName name="_xlnm.Print_Titles" localSheetId="0">'готовый 1 и 2'!$18:$20</definedName>
    <definedName name="_xlnm.Print_Area" localSheetId="0">'готовый 1 и 2'!$A$1:$O$52</definedName>
  </definedNames>
  <calcPr calcId="124519"/>
</workbook>
</file>

<file path=xl/calcChain.xml><?xml version="1.0" encoding="utf-8"?>
<calcChain xmlns="http://schemas.openxmlformats.org/spreadsheetml/2006/main">
  <c r="N45" i="1"/>
  <c r="N44"/>
  <c r="N43"/>
  <c r="N29"/>
  <c r="O44"/>
  <c r="O43"/>
  <c r="M44"/>
  <c r="M43"/>
  <c r="L44"/>
  <c r="L43"/>
  <c r="O29"/>
  <c r="M29"/>
  <c r="L29"/>
  <c r="O34" l="1"/>
  <c r="O45" s="1"/>
  <c r="N34"/>
  <c r="M34" l="1"/>
  <c r="M45" s="1"/>
  <c r="L34"/>
  <c r="L45" l="1"/>
</calcChain>
</file>

<file path=xl/sharedStrings.xml><?xml version="1.0" encoding="utf-8"?>
<sst xmlns="http://schemas.openxmlformats.org/spreadsheetml/2006/main" count="233" uniqueCount="114">
  <si>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</si>
  <si>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</si>
  <si>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</si>
  <si>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</si>
  <si>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</si>
  <si>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</si>
  <si>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Наименование главного администратора доходов краевого бюджета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</si>
  <si>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</si>
  <si>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</si>
  <si>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</si>
  <si>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</si>
  <si>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</si>
  <si>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</si>
  <si>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</si>
  <si>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</si>
  <si>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</si>
  <si>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</si>
  <si>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Исполнительный орган</t>
  </si>
  <si>
    <t>(должность)</t>
  </si>
  <si>
    <t>(подпись)</t>
  </si>
  <si>
    <t>(ФИО)</t>
  </si>
  <si>
    <t>Исполнитель</t>
  </si>
  <si>
    <t>(телефон)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</si>
  <si>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</si>
  <si>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01</t>
  </si>
  <si>
    <t>02</t>
  </si>
  <si>
    <t>03</t>
  </si>
  <si>
    <t>0000</t>
  </si>
  <si>
    <t>110</t>
  </si>
  <si>
    <t xml:space="preserve">Налог на доходы физических лиц </t>
  </si>
  <si>
    <t>010</t>
  </si>
  <si>
    <t>Федеральная налоговая служба</t>
  </si>
  <si>
    <t>030</t>
  </si>
  <si>
    <t>Единый сельскохозяйственный налог</t>
  </si>
  <si>
    <t>05</t>
  </si>
  <si>
    <t>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</si>
  <si>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</si>
  <si>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</t>
  </si>
  <si>
    <t>06</t>
  </si>
  <si>
    <t>10</t>
  </si>
  <si>
    <t>Земельный налог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</si>
  <si>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</si>
  <si>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</si>
  <si>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</si>
  <si>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</si>
  <si>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уплаты акцизов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</si>
  <si>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</si>
  <si>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</si>
  <si>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</si>
  <si>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250</t>
  </si>
  <si>
    <t>260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</si>
  <si>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</si>
  <si>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</si>
  <si>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</si>
  <si>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</si>
  <si>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Администрация Павловского сельского поселения Павловского района</t>
  </si>
  <si>
    <t>11</t>
  </si>
  <si>
    <t>035</t>
  </si>
  <si>
    <t>120</t>
  </si>
  <si>
    <t>999</t>
  </si>
  <si>
    <t>2</t>
  </si>
  <si>
    <t>Субвенции бюджетам сельских поселений на выполнение передаваемых полномочий субъектов Российской Федерации</t>
  </si>
  <si>
    <t>024</t>
  </si>
  <si>
    <t>18</t>
  </si>
  <si>
    <t>Безвозмездные поступления</t>
  </si>
  <si>
    <t>Всего доходов</t>
  </si>
  <si>
    <t>Павловского района</t>
  </si>
  <si>
    <t>Доходы от использования имущества, находящегося в государственной и муниципальной собственности</t>
  </si>
  <si>
    <t>Дотации бюджетам сельских поселений</t>
  </si>
  <si>
    <t>Дотации бюджетам сельских поселений на выравниваниебюджетной обеспеченности</t>
  </si>
  <si>
    <t>001</t>
  </si>
  <si>
    <t>Субвенции бюджетам сельских поселений на осуществление первичного воинского учётана территориях, где отсутствуют военные комиссариаты</t>
  </si>
  <si>
    <t>финансист</t>
  </si>
  <si>
    <t>Реестр источников доходов бюджета Новопластуновского сельского поселения Павловского района</t>
  </si>
  <si>
    <t>Новопластуновского сельского поселения</t>
  </si>
  <si>
    <t>к постановлению главы администрации</t>
  </si>
  <si>
    <t>Администрация Новопластуновского сельского поселения Павловского района</t>
  </si>
  <si>
    <t>Новопластуновское сельское поселение Павловского района</t>
  </si>
  <si>
    <t>Субвенции бюджету Новопластуновского сельского поселения</t>
  </si>
  <si>
    <t>Доходы бюджету Новопластуновского сельского поселения от возврата остатков</t>
  </si>
  <si>
    <t>Администрация Новопластуноского сельского поселения Павловского района</t>
  </si>
  <si>
    <t>8-861-91-5-85-28</t>
  </si>
  <si>
    <t>15</t>
  </si>
  <si>
    <t>35</t>
  </si>
  <si>
    <t>118</t>
  </si>
  <si>
    <t>30</t>
  </si>
  <si>
    <t>60</t>
  </si>
  <si>
    <t>Доходы бюджетовсельских поселений от возврата остатков субсидий,  субвенций и иных межбюджетных трансфертов, имеющих целевое назначение, прошлых лет из бюджетов муниципальных районов</t>
  </si>
  <si>
    <t>ПРИЛОЖЕНИЕ №2</t>
  </si>
  <si>
    <t>150</t>
  </si>
  <si>
    <t>Прочие межбюджетные трансферты, пе-редаваемые бюджетам сельских поселе-ний</t>
  </si>
  <si>
    <t>Прочие межбюджетные трансферты, передаваемые бюджетам сельских поселений</t>
  </si>
  <si>
    <t>49</t>
  </si>
  <si>
    <t>020</t>
  </si>
  <si>
    <t>040</t>
  </si>
  <si>
    <t xml:space="preserve">Налог на доходы физических лиц с доходов, полученных от осуществление деятельности физическими лицами, зарегистрированными в качестве индивидуальных предпринимателей, нотариусов, занимающихся частной практикой, адвакатов,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</si>
  <si>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Налог на доходы с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</si>
  <si>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</si>
  <si>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Глава Новопластуновского сельского поселения </t>
  </si>
  <si>
    <t>на  2025 год</t>
  </si>
  <si>
    <t>Показатели прогноза доходов в 2024 году соответствии с решением о  бюджете</t>
  </si>
  <si>
    <t>Показатели кассовых поступлений в текущем году году (по состоянию на 01.10.2024 г.) в местный бюджет</t>
  </si>
  <si>
    <t>Оценка исполнения в 2024 году</t>
  </si>
  <si>
    <t>Показатели прогноза доходов бюджета на очередной финансовый год 2025 год</t>
  </si>
  <si>
    <t xml:space="preserve"> главы с/п</t>
  </si>
  <si>
    <t>Ю.В.Третьяк</t>
  </si>
  <si>
    <t>Е.В.Сиваторова</t>
  </si>
  <si>
    <t>Прочие доходы от компенсации затрат бюджетов поселений</t>
  </si>
  <si>
    <t>13</t>
  </si>
  <si>
    <t>995</t>
  </si>
  <si>
    <t>130</t>
  </si>
  <si>
    <t>Прочие безвозмездные поступления в бюджеты сельских поселений</t>
  </si>
  <si>
    <t>07</t>
  </si>
  <si>
    <t>от   5. 11.2024  №    132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</si>
</sst>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6" fillId="2" borderId="1" xfId="0" applyNumberFormat="1" applyFont="1" applyFill="1" applyBorder="1" applyAlignment="1">
      <alignment horizontal="left" vertical="top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center" wrapText="1"/>
    </xf>
    <xf numFmtId="2" fontId="0" fillId="0" borderId="0" xfId="0" applyNumberFormat="1" applyAlignment="1"/>
    <xf numFmtId="2" fontId="2" fillId="0" borderId="0" xfId="0" applyNumberFormat="1" applyFont="1" applyAlignment="1">
      <alignment horizontal="center"/>
    </xf>
    <xf numFmtId="2" fontId="13" fillId="0" borderId="1" xfId="0" applyNumberFormat="1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2" fontId="2" fillId="0" borderId="0" xfId="0" applyNumberFormat="1" applyFont="1" applyAlignment="1"/>
    <xf numFmtId="2" fontId="13" fillId="3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2" fontId="0" fillId="3" borderId="0" xfId="0" applyNumberFormat="1" applyFill="1" applyAlignment="1"/>
    <xf numFmtId="2" fontId="2" fillId="3" borderId="0" xfId="0" applyNumberFormat="1" applyFont="1" applyFill="1" applyAlignment="1"/>
    <xf numFmtId="2" fontId="2" fillId="3" borderId="0" xfId="0" applyNumberFormat="1" applyFont="1" applyFill="1"/>
    <xf numFmtId="2" fontId="13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2" fontId="0" fillId="3" borderId="0" xfId="0" applyNumberFormat="1" applyFont="1" applyFill="1" applyAlignment="1">
      <alignment horizontal="center" vertical="center"/>
    </xf>
    <xf numFmtId="2" fontId="0" fillId="3" borderId="0" xfId="0" applyNumberFormat="1" applyFill="1"/>
    <xf numFmtId="2" fontId="2" fillId="3" borderId="0" xfId="0" applyNumberFormat="1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2" fontId="12" fillId="3" borderId="1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abSelected="1" view="pageBreakPreview" topLeftCell="A44" zoomScale="60" zoomScaleNormal="50" workbookViewId="0">
      <selection activeCell="L7" sqref="L7:O7"/>
    </sheetView>
  </sheetViews>
  <sheetFormatPr defaultRowHeight="15"/>
  <cols>
    <col min="1" max="1" width="50.85546875" style="1" customWidth="1"/>
    <col min="2" max="2" width="10.42578125" customWidth="1"/>
    <col min="3" max="3" width="9.28515625" customWidth="1"/>
    <col min="4" max="4" width="9.5703125" customWidth="1"/>
    <col min="5" max="5" width="8.5703125" customWidth="1"/>
    <col min="6" max="6" width="9.7109375" customWidth="1"/>
    <col min="7" max="7" width="7.42578125" customWidth="1"/>
    <col min="8" max="8" width="9.140625" customWidth="1"/>
    <col min="9" max="9" width="10" customWidth="1"/>
    <col min="10" max="10" width="66.28515625" style="1" customWidth="1"/>
    <col min="11" max="11" width="21.42578125" style="8" customWidth="1"/>
    <col min="12" max="12" width="15" style="64" customWidth="1"/>
    <col min="13" max="13" width="15.5703125" style="52" customWidth="1"/>
    <col min="14" max="14" width="12.85546875" style="64" customWidth="1"/>
    <col min="15" max="15" width="21.5703125" style="52" customWidth="1"/>
    <col min="16" max="16" width="9.7109375" bestFit="1" customWidth="1"/>
  </cols>
  <sheetData>
    <row r="1" spans="1:15" hidden="1">
      <c r="B1" s="4"/>
      <c r="C1" s="4"/>
      <c r="D1" s="4"/>
      <c r="E1" s="4"/>
      <c r="F1" s="4"/>
      <c r="G1" s="4"/>
      <c r="H1" s="4"/>
      <c r="I1" s="4"/>
      <c r="J1" s="4"/>
      <c r="K1" s="4"/>
      <c r="L1" s="58"/>
      <c r="M1" s="46"/>
      <c r="N1" s="58"/>
      <c r="O1" s="46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8"/>
      <c r="M2" s="46"/>
      <c r="N2" s="58"/>
      <c r="O2" s="46"/>
    </row>
    <row r="3" spans="1:15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33"/>
      <c r="L3" s="69" t="s">
        <v>88</v>
      </c>
      <c r="M3" s="69"/>
      <c r="N3" s="69"/>
      <c r="O3" s="69"/>
    </row>
    <row r="4" spans="1:15" ht="18.75">
      <c r="A4" s="4"/>
      <c r="B4" s="4"/>
      <c r="C4" s="4"/>
      <c r="D4" s="4"/>
      <c r="E4" s="4"/>
      <c r="F4" s="4"/>
      <c r="G4" s="4"/>
      <c r="H4" s="4"/>
      <c r="I4" s="4"/>
      <c r="J4" s="4"/>
      <c r="K4" s="31"/>
      <c r="L4" s="69" t="s">
        <v>75</v>
      </c>
      <c r="M4" s="69"/>
      <c r="N4" s="69"/>
      <c r="O4" s="69"/>
    </row>
    <row r="5" spans="1:15" ht="18.75">
      <c r="A5" s="4"/>
      <c r="B5" s="4"/>
      <c r="C5" s="4"/>
      <c r="D5" s="4"/>
      <c r="E5" s="4"/>
      <c r="F5" s="4"/>
      <c r="G5" s="4"/>
      <c r="H5" s="4"/>
      <c r="I5" s="4"/>
      <c r="J5" s="4"/>
      <c r="K5" s="31"/>
      <c r="L5" s="69" t="s">
        <v>74</v>
      </c>
      <c r="M5" s="69"/>
      <c r="N5" s="69"/>
      <c r="O5" s="69"/>
    </row>
    <row r="6" spans="1:15" ht="18.75">
      <c r="A6" s="4"/>
      <c r="B6" s="4"/>
      <c r="C6" s="4"/>
      <c r="D6" s="4"/>
      <c r="E6" s="4"/>
      <c r="F6" s="4"/>
      <c r="G6" s="4"/>
      <c r="H6" s="4"/>
      <c r="I6" s="4"/>
      <c r="J6" s="4"/>
      <c r="K6" s="31"/>
      <c r="L6" s="58"/>
      <c r="M6" s="54" t="s">
        <v>66</v>
      </c>
      <c r="N6" s="59"/>
      <c r="O6" s="54"/>
    </row>
    <row r="7" spans="1:15" ht="18.75">
      <c r="A7" s="4"/>
      <c r="B7" s="4"/>
      <c r="C7" s="4"/>
      <c r="D7" s="4"/>
      <c r="E7" s="4"/>
      <c r="F7" s="4"/>
      <c r="G7" s="4"/>
      <c r="H7" s="4"/>
      <c r="I7" s="4"/>
      <c r="J7" s="4"/>
      <c r="K7" s="31"/>
      <c r="L7" s="69" t="s">
        <v>113</v>
      </c>
      <c r="M7" s="69"/>
      <c r="N7" s="69"/>
      <c r="O7" s="69"/>
    </row>
    <row r="8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58"/>
      <c r="M8" s="46"/>
      <c r="N8" s="58"/>
      <c r="O8" s="46"/>
    </row>
    <row r="9" spans="1:15" s="5" customFormat="1" ht="18.75">
      <c r="A9" s="30"/>
      <c r="D9" s="69" t="s">
        <v>73</v>
      </c>
      <c r="E9" s="69"/>
      <c r="F9" s="69"/>
      <c r="G9" s="69"/>
      <c r="H9" s="69"/>
      <c r="I9" s="69"/>
      <c r="J9" s="69"/>
      <c r="K9" s="69"/>
      <c r="L9" s="69"/>
      <c r="M9" s="69"/>
      <c r="N9" s="60"/>
      <c r="O9" s="53"/>
    </row>
    <row r="10" spans="1:15" s="5" customFormat="1" ht="9" customHeight="1">
      <c r="A10" s="30"/>
      <c r="D10" s="29"/>
      <c r="E10" s="29"/>
      <c r="F10" s="29"/>
      <c r="G10" s="29"/>
      <c r="H10" s="29"/>
      <c r="I10" s="29"/>
      <c r="J10" s="29"/>
      <c r="K10" s="29"/>
      <c r="L10" s="65"/>
      <c r="M10" s="47"/>
      <c r="N10" s="60"/>
      <c r="O10" s="53"/>
    </row>
    <row r="11" spans="1:15" s="5" customFormat="1" ht="18.75">
      <c r="A11" s="30"/>
      <c r="D11" s="29"/>
      <c r="E11" s="29"/>
      <c r="F11" s="29"/>
      <c r="G11" s="29"/>
      <c r="H11" s="69" t="s">
        <v>99</v>
      </c>
      <c r="I11" s="69"/>
      <c r="J11" s="69"/>
      <c r="K11" s="29"/>
      <c r="L11" s="65"/>
      <c r="M11" s="47"/>
      <c r="N11" s="60"/>
      <c r="O11" s="53"/>
    </row>
    <row r="12" spans="1:15" s="5" customFormat="1" ht="18.75">
      <c r="A12" s="30"/>
      <c r="D12" s="29"/>
      <c r="E12" s="29"/>
      <c r="F12" s="29"/>
      <c r="G12" s="29"/>
      <c r="H12" s="29"/>
      <c r="I12" s="29"/>
      <c r="J12" s="29"/>
      <c r="K12" s="29"/>
      <c r="L12" s="65"/>
      <c r="M12" s="47"/>
      <c r="N12" s="60"/>
      <c r="O12" s="53"/>
    </row>
    <row r="13" spans="1:15" s="5" customFormat="1" ht="18.75">
      <c r="A13" s="72" t="s">
        <v>17</v>
      </c>
      <c r="B13" s="72"/>
      <c r="C13" s="72"/>
      <c r="E13" s="2" t="s">
        <v>76</v>
      </c>
      <c r="F13" s="3"/>
      <c r="G13" s="3"/>
      <c r="H13" s="3"/>
      <c r="I13" s="3"/>
      <c r="J13" s="29"/>
      <c r="K13" s="29"/>
      <c r="L13" s="65"/>
      <c r="M13" s="47"/>
      <c r="N13" s="60"/>
      <c r="O13" s="53"/>
    </row>
    <row r="14" spans="1:15" s="5" customFormat="1" ht="18.75">
      <c r="A14" s="30" t="s">
        <v>0</v>
      </c>
      <c r="B14" s="32"/>
      <c r="E14" s="2" t="s">
        <v>77</v>
      </c>
      <c r="F14" s="29"/>
      <c r="G14" s="29"/>
      <c r="H14" s="29"/>
      <c r="I14" s="29"/>
      <c r="J14" s="29"/>
      <c r="K14" s="29"/>
      <c r="L14" s="65"/>
      <c r="M14" s="47"/>
      <c r="N14" s="60"/>
      <c r="O14" s="53"/>
    </row>
    <row r="15" spans="1:15" s="5" customFormat="1" ht="18.75">
      <c r="A15" s="30" t="s">
        <v>1</v>
      </c>
      <c r="D15" s="29"/>
      <c r="E15" s="30" t="s">
        <v>2</v>
      </c>
      <c r="F15" s="29"/>
      <c r="G15" s="29"/>
      <c r="H15" s="29"/>
      <c r="I15" s="29"/>
      <c r="J15" s="29"/>
      <c r="K15" s="29"/>
      <c r="L15" s="65"/>
      <c r="M15" s="47"/>
      <c r="N15" s="60"/>
      <c r="O15" s="53"/>
    </row>
    <row r="18" spans="1:18" ht="31.5" customHeight="1">
      <c r="A18" s="73" t="s">
        <v>3</v>
      </c>
      <c r="B18" s="73" t="s">
        <v>4</v>
      </c>
      <c r="C18" s="73"/>
      <c r="D18" s="73"/>
      <c r="E18" s="73"/>
      <c r="F18" s="73"/>
      <c r="G18" s="73"/>
      <c r="H18" s="73"/>
      <c r="I18" s="73"/>
      <c r="J18" s="74" t="s">
        <v>5</v>
      </c>
      <c r="K18" s="73" t="s">
        <v>6</v>
      </c>
      <c r="L18" s="85" t="s">
        <v>100</v>
      </c>
      <c r="M18" s="85" t="s">
        <v>101</v>
      </c>
      <c r="N18" s="85" t="s">
        <v>102</v>
      </c>
      <c r="O18" s="83" t="s">
        <v>103</v>
      </c>
    </row>
    <row r="19" spans="1:18" ht="93" customHeight="1">
      <c r="A19" s="73"/>
      <c r="B19" s="73" t="s">
        <v>7</v>
      </c>
      <c r="C19" s="73" t="s">
        <v>8</v>
      </c>
      <c r="D19" s="73"/>
      <c r="E19" s="73"/>
      <c r="F19" s="73"/>
      <c r="G19" s="73"/>
      <c r="H19" s="73" t="s">
        <v>9</v>
      </c>
      <c r="I19" s="73"/>
      <c r="J19" s="75"/>
      <c r="K19" s="73"/>
      <c r="L19" s="85"/>
      <c r="M19" s="85"/>
      <c r="N19" s="85"/>
      <c r="O19" s="83"/>
    </row>
    <row r="20" spans="1:18" ht="85.5" customHeight="1">
      <c r="A20" s="73"/>
      <c r="B20" s="73"/>
      <c r="C20" s="7" t="s">
        <v>10</v>
      </c>
      <c r="D20" s="7" t="s">
        <v>11</v>
      </c>
      <c r="E20" s="7" t="s">
        <v>12</v>
      </c>
      <c r="F20" s="7" t="s">
        <v>13</v>
      </c>
      <c r="G20" s="7" t="s">
        <v>14</v>
      </c>
      <c r="H20" s="7" t="s">
        <v>15</v>
      </c>
      <c r="I20" s="7" t="s">
        <v>16</v>
      </c>
      <c r="J20" s="76"/>
      <c r="K20" s="73"/>
      <c r="L20" s="85"/>
      <c r="M20" s="85"/>
      <c r="N20" s="85"/>
      <c r="O20" s="83"/>
    </row>
    <row r="21" spans="1:18" ht="140.25" customHeight="1">
      <c r="A21" s="10" t="s">
        <v>29</v>
      </c>
      <c r="B21" s="11">
        <v>182</v>
      </c>
      <c r="C21" s="11">
        <v>1</v>
      </c>
      <c r="D21" s="12" t="s">
        <v>24</v>
      </c>
      <c r="E21" s="12" t="s">
        <v>25</v>
      </c>
      <c r="F21" s="12" t="s">
        <v>30</v>
      </c>
      <c r="G21" s="12" t="s">
        <v>24</v>
      </c>
      <c r="H21" s="12" t="s">
        <v>27</v>
      </c>
      <c r="I21" s="12" t="s">
        <v>28</v>
      </c>
      <c r="J21" s="10" t="s">
        <v>23</v>
      </c>
      <c r="K21" s="13" t="s">
        <v>31</v>
      </c>
      <c r="L21" s="61">
        <v>8541</v>
      </c>
      <c r="M21" s="48">
        <v>6751.3</v>
      </c>
      <c r="N21" s="61">
        <v>10426</v>
      </c>
      <c r="O21" s="56">
        <v>11163</v>
      </c>
    </row>
    <row r="22" spans="1:18" ht="151.5" customHeight="1">
      <c r="A22" s="10" t="s">
        <v>29</v>
      </c>
      <c r="B22" s="11">
        <v>182</v>
      </c>
      <c r="C22" s="11">
        <v>1</v>
      </c>
      <c r="D22" s="12" t="s">
        <v>24</v>
      </c>
      <c r="E22" s="12" t="s">
        <v>25</v>
      </c>
      <c r="F22" s="12" t="s">
        <v>93</v>
      </c>
      <c r="G22" s="12" t="s">
        <v>24</v>
      </c>
      <c r="H22" s="12" t="s">
        <v>27</v>
      </c>
      <c r="I22" s="12" t="s">
        <v>28</v>
      </c>
      <c r="J22" s="10" t="s">
        <v>95</v>
      </c>
      <c r="K22" s="13" t="s">
        <v>31</v>
      </c>
      <c r="L22" s="61">
        <v>0</v>
      </c>
      <c r="M22" s="48">
        <v>14.8</v>
      </c>
      <c r="N22" s="61">
        <v>0</v>
      </c>
      <c r="O22" s="56">
        <v>0</v>
      </c>
    </row>
    <row r="23" spans="1:18" ht="100.5" customHeight="1">
      <c r="A23" s="10" t="s">
        <v>29</v>
      </c>
      <c r="B23" s="11">
        <v>182</v>
      </c>
      <c r="C23" s="11">
        <v>1</v>
      </c>
      <c r="D23" s="12" t="s">
        <v>24</v>
      </c>
      <c r="E23" s="12" t="s">
        <v>25</v>
      </c>
      <c r="F23" s="12" t="s">
        <v>32</v>
      </c>
      <c r="G23" s="12" t="s">
        <v>24</v>
      </c>
      <c r="H23" s="12" t="s">
        <v>27</v>
      </c>
      <c r="I23" s="12" t="s">
        <v>28</v>
      </c>
      <c r="J23" s="10" t="s">
        <v>96</v>
      </c>
      <c r="K23" s="13" t="s">
        <v>31</v>
      </c>
      <c r="L23" s="61">
        <v>0</v>
      </c>
      <c r="M23" s="48">
        <v>42.9</v>
      </c>
      <c r="N23" s="61">
        <v>0</v>
      </c>
      <c r="O23" s="56">
        <v>0</v>
      </c>
    </row>
    <row r="24" spans="1:18" ht="138" customHeight="1">
      <c r="A24" s="10" t="s">
        <v>29</v>
      </c>
      <c r="B24" s="11">
        <v>182</v>
      </c>
      <c r="C24" s="11">
        <v>1</v>
      </c>
      <c r="D24" s="12" t="s">
        <v>24</v>
      </c>
      <c r="E24" s="12" t="s">
        <v>25</v>
      </c>
      <c r="F24" s="12" t="s">
        <v>94</v>
      </c>
      <c r="G24" s="12" t="s">
        <v>24</v>
      </c>
      <c r="H24" s="12" t="s">
        <v>27</v>
      </c>
      <c r="I24" s="12" t="s">
        <v>28</v>
      </c>
      <c r="J24" s="10" t="s">
        <v>97</v>
      </c>
      <c r="K24" s="13" t="s">
        <v>31</v>
      </c>
      <c r="L24" s="61">
        <v>0</v>
      </c>
      <c r="M24" s="48">
        <v>0</v>
      </c>
      <c r="N24" s="61">
        <v>0</v>
      </c>
      <c r="O24" s="56">
        <v>0</v>
      </c>
    </row>
    <row r="25" spans="1:18" ht="48" customHeight="1">
      <c r="A25" s="10" t="s">
        <v>33</v>
      </c>
      <c r="B25" s="12">
        <v>182</v>
      </c>
      <c r="C25" s="12">
        <v>1</v>
      </c>
      <c r="D25" s="12" t="s">
        <v>34</v>
      </c>
      <c r="E25" s="12" t="s">
        <v>26</v>
      </c>
      <c r="F25" s="12" t="s">
        <v>35</v>
      </c>
      <c r="G25" s="12" t="s">
        <v>24</v>
      </c>
      <c r="H25" s="12" t="s">
        <v>27</v>
      </c>
      <c r="I25" s="12" t="s">
        <v>28</v>
      </c>
      <c r="J25" s="10" t="s">
        <v>33</v>
      </c>
      <c r="K25" s="13" t="s">
        <v>31</v>
      </c>
      <c r="L25" s="61">
        <v>2724</v>
      </c>
      <c r="M25" s="48">
        <v>2452.5</v>
      </c>
      <c r="N25" s="61">
        <v>2452.4899999999998</v>
      </c>
      <c r="O25" s="56">
        <v>1800</v>
      </c>
    </row>
    <row r="26" spans="1:18" ht="73.5" customHeight="1">
      <c r="A26" s="10" t="s">
        <v>37</v>
      </c>
      <c r="B26" s="11">
        <v>182</v>
      </c>
      <c r="C26" s="11">
        <v>1</v>
      </c>
      <c r="D26" s="12" t="s">
        <v>38</v>
      </c>
      <c r="E26" s="12" t="s">
        <v>24</v>
      </c>
      <c r="F26" s="12" t="s">
        <v>32</v>
      </c>
      <c r="G26" s="12" t="s">
        <v>39</v>
      </c>
      <c r="H26" s="12" t="s">
        <v>27</v>
      </c>
      <c r="I26" s="12" t="s">
        <v>28</v>
      </c>
      <c r="J26" s="10" t="s">
        <v>36</v>
      </c>
      <c r="K26" s="13" t="s">
        <v>31</v>
      </c>
      <c r="L26" s="61">
        <v>1410</v>
      </c>
      <c r="M26" s="55">
        <v>506.1</v>
      </c>
      <c r="N26" s="61">
        <v>1490.02</v>
      </c>
      <c r="O26" s="49">
        <v>1639.02</v>
      </c>
    </row>
    <row r="27" spans="1:18" ht="64.5" customHeight="1">
      <c r="A27" s="10" t="s">
        <v>40</v>
      </c>
      <c r="B27" s="11">
        <v>182</v>
      </c>
      <c r="C27" s="11">
        <v>1</v>
      </c>
      <c r="D27" s="12" t="s">
        <v>38</v>
      </c>
      <c r="E27" s="12" t="s">
        <v>38</v>
      </c>
      <c r="F27" s="12" t="s">
        <v>41</v>
      </c>
      <c r="G27" s="12" t="s">
        <v>39</v>
      </c>
      <c r="H27" s="12" t="s">
        <v>27</v>
      </c>
      <c r="I27" s="12" t="s">
        <v>28</v>
      </c>
      <c r="J27" s="10" t="s">
        <v>42</v>
      </c>
      <c r="K27" s="13" t="s">
        <v>31</v>
      </c>
      <c r="L27" s="61">
        <v>1724.4</v>
      </c>
      <c r="M27" s="49">
        <v>1323.4</v>
      </c>
      <c r="N27" s="61">
        <v>1813</v>
      </c>
      <c r="O27" s="49">
        <v>1994</v>
      </c>
      <c r="P27" s="8"/>
      <c r="Q27" s="8"/>
      <c r="R27" s="8"/>
    </row>
    <row r="28" spans="1:18" ht="67.5" customHeight="1">
      <c r="A28" s="10" t="s">
        <v>40</v>
      </c>
      <c r="B28" s="11">
        <v>182</v>
      </c>
      <c r="C28" s="11">
        <v>1</v>
      </c>
      <c r="D28" s="12" t="s">
        <v>38</v>
      </c>
      <c r="E28" s="12" t="s">
        <v>38</v>
      </c>
      <c r="F28" s="12" t="s">
        <v>44</v>
      </c>
      <c r="G28" s="12" t="s">
        <v>39</v>
      </c>
      <c r="H28" s="12" t="s">
        <v>27</v>
      </c>
      <c r="I28" s="12" t="s">
        <v>28</v>
      </c>
      <c r="J28" s="34" t="s">
        <v>43</v>
      </c>
      <c r="K28" s="13" t="s">
        <v>31</v>
      </c>
      <c r="L28" s="61">
        <v>2405.4</v>
      </c>
      <c r="M28" s="48">
        <v>403.5</v>
      </c>
      <c r="N28" s="61">
        <v>2316</v>
      </c>
      <c r="O28" s="56">
        <v>2511</v>
      </c>
    </row>
    <row r="29" spans="1:18" s="18" customFormat="1" ht="30.75" customHeight="1">
      <c r="A29" s="77" t="s">
        <v>45</v>
      </c>
      <c r="B29" s="79">
        <v>182</v>
      </c>
      <c r="C29" s="79">
        <v>1</v>
      </c>
      <c r="D29" s="81" t="s">
        <v>26</v>
      </c>
      <c r="E29" s="81" t="s">
        <v>25</v>
      </c>
      <c r="F29" s="81" t="s">
        <v>46</v>
      </c>
      <c r="G29" s="81" t="s">
        <v>24</v>
      </c>
      <c r="H29" s="81" t="s">
        <v>27</v>
      </c>
      <c r="I29" s="81" t="s">
        <v>28</v>
      </c>
      <c r="J29" s="77" t="s">
        <v>47</v>
      </c>
      <c r="K29" s="86" t="s">
        <v>31</v>
      </c>
      <c r="L29" s="62">
        <f>L21+L22+L23+L24+L25+L26+L27+L28</f>
        <v>16804.8</v>
      </c>
      <c r="M29" s="50">
        <f>M21+M22+M23+M24+M25+M26+M27+M28</f>
        <v>11494.5</v>
      </c>
      <c r="N29" s="62">
        <f>N21+N25+N26+N27+N28</f>
        <v>18497.510000000002</v>
      </c>
      <c r="O29" s="50">
        <f>O21+O22+O23+O24+O25+O26+O27+O28</f>
        <v>19107.02</v>
      </c>
    </row>
    <row r="30" spans="1:18" ht="120.75" customHeight="1">
      <c r="A30" s="78"/>
      <c r="B30" s="80"/>
      <c r="C30" s="80"/>
      <c r="D30" s="82"/>
      <c r="E30" s="82"/>
      <c r="F30" s="82"/>
      <c r="G30" s="82"/>
      <c r="H30" s="82"/>
      <c r="I30" s="82"/>
      <c r="J30" s="78"/>
      <c r="K30" s="87"/>
      <c r="L30" s="61">
        <v>1528.8</v>
      </c>
      <c r="M30" s="49">
        <v>1302.9000000000001</v>
      </c>
      <c r="N30" s="61">
        <v>1528.8</v>
      </c>
      <c r="O30" s="66">
        <v>1736.7</v>
      </c>
    </row>
    <row r="31" spans="1:18" ht="149.25" customHeight="1">
      <c r="A31" s="10" t="s">
        <v>45</v>
      </c>
      <c r="B31" s="11">
        <v>182</v>
      </c>
      <c r="C31" s="11">
        <v>1</v>
      </c>
      <c r="D31" s="12" t="s">
        <v>26</v>
      </c>
      <c r="E31" s="12" t="s">
        <v>25</v>
      </c>
      <c r="F31" s="12" t="s">
        <v>48</v>
      </c>
      <c r="G31" s="12" t="s">
        <v>24</v>
      </c>
      <c r="H31" s="12" t="s">
        <v>27</v>
      </c>
      <c r="I31" s="12" t="s">
        <v>28</v>
      </c>
      <c r="J31" s="10" t="s">
        <v>51</v>
      </c>
      <c r="K31" s="13" t="s">
        <v>31</v>
      </c>
      <c r="L31" s="61">
        <v>9.6</v>
      </c>
      <c r="M31" s="49">
        <v>7.4</v>
      </c>
      <c r="N31" s="61">
        <v>9.6</v>
      </c>
      <c r="O31" s="66">
        <v>10.9</v>
      </c>
    </row>
    <row r="32" spans="1:18" ht="118.5" customHeight="1">
      <c r="A32" s="10" t="s">
        <v>45</v>
      </c>
      <c r="B32" s="11">
        <v>182</v>
      </c>
      <c r="C32" s="11">
        <v>1</v>
      </c>
      <c r="D32" s="12" t="s">
        <v>26</v>
      </c>
      <c r="E32" s="12" t="s">
        <v>25</v>
      </c>
      <c r="F32" s="12" t="s">
        <v>49</v>
      </c>
      <c r="G32" s="12" t="s">
        <v>24</v>
      </c>
      <c r="H32" s="12" t="s">
        <v>27</v>
      </c>
      <c r="I32" s="12" t="s">
        <v>28</v>
      </c>
      <c r="J32" s="10" t="s">
        <v>52</v>
      </c>
      <c r="K32" s="13" t="s">
        <v>31</v>
      </c>
      <c r="L32" s="61">
        <v>1973.1</v>
      </c>
      <c r="M32" s="48">
        <v>1368.7</v>
      </c>
      <c r="N32" s="61">
        <v>1973.1</v>
      </c>
      <c r="O32" s="67">
        <v>2241.1999999999998</v>
      </c>
    </row>
    <row r="33" spans="1:16" ht="125.25" customHeight="1">
      <c r="A33" s="10" t="s">
        <v>45</v>
      </c>
      <c r="B33" s="11">
        <v>182</v>
      </c>
      <c r="C33" s="11">
        <v>1</v>
      </c>
      <c r="D33" s="12" t="s">
        <v>26</v>
      </c>
      <c r="E33" s="12" t="s">
        <v>25</v>
      </c>
      <c r="F33" s="12" t="s">
        <v>50</v>
      </c>
      <c r="G33" s="12" t="s">
        <v>24</v>
      </c>
      <c r="H33" s="12" t="s">
        <v>27</v>
      </c>
      <c r="I33" s="12" t="s">
        <v>28</v>
      </c>
      <c r="J33" s="10" t="s">
        <v>53</v>
      </c>
      <c r="K33" s="13" t="s">
        <v>31</v>
      </c>
      <c r="L33" s="61">
        <v>0</v>
      </c>
      <c r="M33" s="48">
        <v>-168.2</v>
      </c>
      <c r="N33" s="61">
        <v>0</v>
      </c>
      <c r="O33" s="56">
        <v>0</v>
      </c>
    </row>
    <row r="34" spans="1:16" s="18" customFormat="1" ht="34.5" customHeight="1">
      <c r="A34" s="16" t="s">
        <v>31</v>
      </c>
      <c r="B34" s="14"/>
      <c r="C34" s="14"/>
      <c r="D34" s="15"/>
      <c r="E34" s="15"/>
      <c r="F34" s="15"/>
      <c r="G34" s="15"/>
      <c r="H34" s="15"/>
      <c r="I34" s="15"/>
      <c r="J34" s="16"/>
      <c r="K34" s="14"/>
      <c r="L34" s="62">
        <f>SUM(L30:L33)</f>
        <v>3511.5</v>
      </c>
      <c r="M34" s="50">
        <f t="shared" ref="M34" si="0">SUM(M30:M33)</f>
        <v>2510.8000000000002</v>
      </c>
      <c r="N34" s="62">
        <f>N30+N31+N32+N33</f>
        <v>3511.5</v>
      </c>
      <c r="O34" s="50">
        <f>O30+O31+O32+O33</f>
        <v>3988.8</v>
      </c>
    </row>
    <row r="35" spans="1:16" s="18" customFormat="1" ht="120.75" customHeight="1">
      <c r="A35" s="35" t="s">
        <v>67</v>
      </c>
      <c r="B35" s="36">
        <v>992</v>
      </c>
      <c r="C35" s="36">
        <v>1</v>
      </c>
      <c r="D35" s="37" t="s">
        <v>56</v>
      </c>
      <c r="E35" s="37" t="s">
        <v>34</v>
      </c>
      <c r="F35" s="37" t="s">
        <v>57</v>
      </c>
      <c r="G35" s="37" t="s">
        <v>39</v>
      </c>
      <c r="H35" s="37" t="s">
        <v>27</v>
      </c>
      <c r="I35" s="37" t="s">
        <v>58</v>
      </c>
      <c r="J35" s="35" t="s">
        <v>54</v>
      </c>
      <c r="K35" s="36" t="s">
        <v>76</v>
      </c>
      <c r="L35" s="61">
        <v>100</v>
      </c>
      <c r="M35" s="48">
        <v>87.1</v>
      </c>
      <c r="N35" s="61">
        <v>100</v>
      </c>
      <c r="O35" s="56">
        <v>130</v>
      </c>
    </row>
    <row r="36" spans="1:16" s="18" customFormat="1" ht="120.75" customHeight="1">
      <c r="A36" s="35" t="s">
        <v>107</v>
      </c>
      <c r="B36" s="36">
        <v>992</v>
      </c>
      <c r="C36" s="36">
        <v>1</v>
      </c>
      <c r="D36" s="37" t="s">
        <v>108</v>
      </c>
      <c r="E36" s="37" t="s">
        <v>25</v>
      </c>
      <c r="F36" s="37" t="s">
        <v>109</v>
      </c>
      <c r="G36" s="37" t="s">
        <v>39</v>
      </c>
      <c r="H36" s="37" t="s">
        <v>27</v>
      </c>
      <c r="I36" s="37" t="s">
        <v>110</v>
      </c>
      <c r="J36" s="35" t="s">
        <v>107</v>
      </c>
      <c r="K36" s="36" t="s">
        <v>76</v>
      </c>
      <c r="L36" s="61">
        <v>2.8</v>
      </c>
      <c r="M36" s="48">
        <v>2.8</v>
      </c>
      <c r="N36" s="61">
        <v>2.8</v>
      </c>
      <c r="O36" s="56">
        <v>0</v>
      </c>
    </row>
    <row r="37" spans="1:16" s="19" customFormat="1" ht="120" customHeight="1">
      <c r="A37" s="41" t="s">
        <v>68</v>
      </c>
      <c r="B37" s="42">
        <v>992</v>
      </c>
      <c r="C37" s="43">
        <v>2</v>
      </c>
      <c r="D37" s="43" t="s">
        <v>25</v>
      </c>
      <c r="E37" s="43" t="s">
        <v>82</v>
      </c>
      <c r="F37" s="43" t="s">
        <v>70</v>
      </c>
      <c r="G37" s="43">
        <v>10</v>
      </c>
      <c r="H37" s="43" t="s">
        <v>27</v>
      </c>
      <c r="I37" s="43" t="s">
        <v>89</v>
      </c>
      <c r="J37" s="41" t="s">
        <v>69</v>
      </c>
      <c r="K37" s="35" t="s">
        <v>76</v>
      </c>
      <c r="L37" s="61">
        <v>2291.1999999999998</v>
      </c>
      <c r="M37" s="48">
        <v>1718.4</v>
      </c>
      <c r="N37" s="61">
        <v>2291.1999999999998</v>
      </c>
      <c r="O37" s="48">
        <v>2291.1999999999998</v>
      </c>
    </row>
    <row r="38" spans="1:16" s="19" customFormat="1" ht="118.5" customHeight="1">
      <c r="A38" s="41" t="s">
        <v>78</v>
      </c>
      <c r="B38" s="42">
        <v>992</v>
      </c>
      <c r="C38" s="43" t="s">
        <v>60</v>
      </c>
      <c r="D38" s="43" t="s">
        <v>25</v>
      </c>
      <c r="E38" s="43" t="s">
        <v>83</v>
      </c>
      <c r="F38" s="43" t="s">
        <v>84</v>
      </c>
      <c r="G38" s="43" t="s">
        <v>39</v>
      </c>
      <c r="H38" s="43" t="s">
        <v>27</v>
      </c>
      <c r="I38" s="45" t="s">
        <v>89</v>
      </c>
      <c r="J38" s="44" t="s">
        <v>71</v>
      </c>
      <c r="K38" s="35" t="s">
        <v>76</v>
      </c>
      <c r="L38" s="61">
        <v>354.7</v>
      </c>
      <c r="M38" s="48">
        <v>265.89999999999998</v>
      </c>
      <c r="N38" s="61">
        <v>354.7</v>
      </c>
      <c r="O38" s="68">
        <v>389.2</v>
      </c>
    </row>
    <row r="39" spans="1:16" s="19" customFormat="1" ht="123.75" customHeight="1">
      <c r="A39" s="41" t="s">
        <v>78</v>
      </c>
      <c r="B39" s="42">
        <v>992</v>
      </c>
      <c r="C39" s="43" t="s">
        <v>60</v>
      </c>
      <c r="D39" s="43" t="s">
        <v>25</v>
      </c>
      <c r="E39" s="43" t="s">
        <v>85</v>
      </c>
      <c r="F39" s="43" t="s">
        <v>62</v>
      </c>
      <c r="G39" s="43" t="s">
        <v>39</v>
      </c>
      <c r="H39" s="43" t="s">
        <v>27</v>
      </c>
      <c r="I39" s="45" t="s">
        <v>89</v>
      </c>
      <c r="J39" s="41" t="s">
        <v>61</v>
      </c>
      <c r="K39" s="35" t="s">
        <v>76</v>
      </c>
      <c r="L39" s="61">
        <v>3.8</v>
      </c>
      <c r="M39" s="48">
        <v>3.8</v>
      </c>
      <c r="N39" s="61">
        <v>3.8</v>
      </c>
      <c r="O39" s="48">
        <v>3.8</v>
      </c>
    </row>
    <row r="40" spans="1:16" s="19" customFormat="1" ht="123.75" customHeight="1">
      <c r="A40" s="41" t="s">
        <v>90</v>
      </c>
      <c r="B40" s="42">
        <v>992</v>
      </c>
      <c r="C40" s="43" t="s">
        <v>60</v>
      </c>
      <c r="D40" s="43" t="s">
        <v>25</v>
      </c>
      <c r="E40" s="43" t="s">
        <v>92</v>
      </c>
      <c r="F40" s="43" t="s">
        <v>59</v>
      </c>
      <c r="G40" s="43" t="s">
        <v>39</v>
      </c>
      <c r="H40" s="43" t="s">
        <v>27</v>
      </c>
      <c r="I40" s="45" t="s">
        <v>89</v>
      </c>
      <c r="J40" s="57" t="s">
        <v>91</v>
      </c>
      <c r="K40" s="35" t="s">
        <v>76</v>
      </c>
      <c r="L40" s="61">
        <v>4361.2</v>
      </c>
      <c r="M40" s="48">
        <v>4361.2</v>
      </c>
      <c r="N40" s="61">
        <v>4361.2</v>
      </c>
      <c r="O40" s="48">
        <v>0</v>
      </c>
    </row>
    <row r="41" spans="1:16" s="19" customFormat="1" ht="123.75" customHeight="1">
      <c r="A41" s="41" t="s">
        <v>111</v>
      </c>
      <c r="B41" s="42">
        <v>992</v>
      </c>
      <c r="C41" s="43" t="s">
        <v>60</v>
      </c>
      <c r="D41" s="43" t="s">
        <v>112</v>
      </c>
      <c r="E41" s="43" t="s">
        <v>34</v>
      </c>
      <c r="F41" s="43" t="s">
        <v>32</v>
      </c>
      <c r="G41" s="43" t="s">
        <v>39</v>
      </c>
      <c r="H41" s="43" t="s">
        <v>27</v>
      </c>
      <c r="I41" s="45" t="s">
        <v>89</v>
      </c>
      <c r="J41" s="41" t="s">
        <v>111</v>
      </c>
      <c r="K41" s="35" t="s">
        <v>76</v>
      </c>
      <c r="L41" s="61">
        <v>39.4</v>
      </c>
      <c r="M41" s="48">
        <v>39.4</v>
      </c>
      <c r="N41" s="61">
        <v>39.4</v>
      </c>
      <c r="O41" s="48">
        <v>0</v>
      </c>
    </row>
    <row r="42" spans="1:16" s="19" customFormat="1" ht="125.25" customHeight="1">
      <c r="A42" s="41" t="s">
        <v>79</v>
      </c>
      <c r="B42" s="42">
        <v>992</v>
      </c>
      <c r="C42" s="43" t="s">
        <v>60</v>
      </c>
      <c r="D42" s="43" t="s">
        <v>63</v>
      </c>
      <c r="E42" s="43" t="s">
        <v>86</v>
      </c>
      <c r="F42" s="43" t="s">
        <v>30</v>
      </c>
      <c r="G42" s="43" t="s">
        <v>39</v>
      </c>
      <c r="H42" s="43" t="s">
        <v>27</v>
      </c>
      <c r="I42" s="45" t="s">
        <v>89</v>
      </c>
      <c r="J42" s="41" t="s">
        <v>87</v>
      </c>
      <c r="K42" s="35" t="s">
        <v>55</v>
      </c>
      <c r="L42" s="61">
        <v>11.1</v>
      </c>
      <c r="M42" s="48">
        <v>11.1</v>
      </c>
      <c r="N42" s="61">
        <v>11.1</v>
      </c>
      <c r="O42" s="48">
        <v>0</v>
      </c>
    </row>
    <row r="43" spans="1:16" s="18" customFormat="1" ht="63" customHeight="1">
      <c r="A43" s="38" t="s">
        <v>80</v>
      </c>
      <c r="B43" s="39"/>
      <c r="C43" s="39"/>
      <c r="D43" s="40"/>
      <c r="E43" s="40"/>
      <c r="F43" s="40"/>
      <c r="G43" s="40"/>
      <c r="H43" s="40"/>
      <c r="I43" s="40"/>
      <c r="J43" s="38"/>
      <c r="K43" s="39"/>
      <c r="L43" s="62">
        <f>L35+L37+L38+L39+L40+L42</f>
        <v>7122</v>
      </c>
      <c r="M43" s="50">
        <f>M35+M37+M38+M39+M40+M42</f>
        <v>6447.5</v>
      </c>
      <c r="N43" s="62">
        <f>N35+N36+N37+N38+N39+N40+N41+N42</f>
        <v>7164.2</v>
      </c>
      <c r="O43" s="50">
        <f>O35+O37+O38+O39+O40+O42</f>
        <v>2814.2</v>
      </c>
    </row>
    <row r="44" spans="1:16" s="18" customFormat="1" ht="63" customHeight="1">
      <c r="A44" s="38" t="s">
        <v>64</v>
      </c>
      <c r="B44" s="39"/>
      <c r="C44" s="39"/>
      <c r="D44" s="40"/>
      <c r="E44" s="40"/>
      <c r="F44" s="40"/>
      <c r="G44" s="40"/>
      <c r="H44" s="40"/>
      <c r="I44" s="40"/>
      <c r="J44" s="38"/>
      <c r="K44" s="39"/>
      <c r="L44" s="62">
        <f>L37+L38+L39+L40+L42</f>
        <v>7022</v>
      </c>
      <c r="M44" s="50">
        <f>M37+M38+M39+M40+M42</f>
        <v>6360.4000000000005</v>
      </c>
      <c r="N44" s="62">
        <f>N37+N38+N39+N40+N41+N42</f>
        <v>7061.4</v>
      </c>
      <c r="O44" s="50">
        <f>O37+O38+O39+O40</f>
        <v>2684.2</v>
      </c>
    </row>
    <row r="45" spans="1:16" s="25" customFormat="1" ht="39.75" customHeight="1">
      <c r="A45" s="26" t="s">
        <v>65</v>
      </c>
      <c r="B45" s="17"/>
      <c r="C45" s="27"/>
      <c r="D45" s="27"/>
      <c r="E45" s="27"/>
      <c r="F45" s="27"/>
      <c r="G45" s="27"/>
      <c r="H45" s="27"/>
      <c r="I45" s="28"/>
      <c r="J45" s="26"/>
      <c r="K45" s="26"/>
      <c r="L45" s="62">
        <f>L29+L34+L43</f>
        <v>27438.3</v>
      </c>
      <c r="M45" s="62">
        <f t="shared" ref="M45:O45" si="1">M29+M34+M43</f>
        <v>20452.8</v>
      </c>
      <c r="N45" s="62">
        <f>N29+N34+N35+N36+N37+N38+N39+N40+N41+N42</f>
        <v>29173.210000000003</v>
      </c>
      <c r="O45" s="62">
        <f t="shared" si="1"/>
        <v>25910.02</v>
      </c>
    </row>
    <row r="46" spans="1:16" s="21" customFormat="1" ht="174" hidden="1" customHeight="1">
      <c r="A46" s="20"/>
      <c r="B46" s="22"/>
      <c r="C46" s="23"/>
      <c r="D46" s="23"/>
      <c r="E46" s="23"/>
      <c r="F46" s="23"/>
      <c r="G46" s="23"/>
      <c r="H46" s="23"/>
      <c r="I46" s="24"/>
      <c r="J46" s="20"/>
      <c r="K46" s="22"/>
      <c r="L46" s="63"/>
      <c r="M46" s="51"/>
      <c r="N46" s="63"/>
      <c r="O46" s="51"/>
      <c r="P46" s="9"/>
    </row>
    <row r="47" spans="1:16" s="21" customFormat="1" ht="21.75" customHeight="1">
      <c r="A47" s="20"/>
      <c r="B47" s="22"/>
      <c r="C47" s="23"/>
      <c r="D47" s="23"/>
      <c r="E47" s="23"/>
      <c r="F47" s="23"/>
      <c r="G47" s="23"/>
      <c r="H47" s="23"/>
      <c r="I47" s="24"/>
      <c r="J47" s="20"/>
      <c r="K47" s="22"/>
      <c r="L47" s="63"/>
      <c r="M47" s="51"/>
      <c r="N47" s="63"/>
      <c r="O47" s="51"/>
      <c r="P47" s="9"/>
    </row>
    <row r="48" spans="1:16" ht="41.25" customHeight="1">
      <c r="A48" s="84" t="s">
        <v>98</v>
      </c>
      <c r="B48" s="84"/>
    </row>
    <row r="49" spans="1:15" ht="21" customHeight="1">
      <c r="A49" s="84"/>
      <c r="B49" s="84"/>
      <c r="C49" s="71" t="s">
        <v>104</v>
      </c>
      <c r="D49" s="71"/>
      <c r="F49" s="71"/>
      <c r="G49" s="71"/>
      <c r="I49" s="71" t="s">
        <v>105</v>
      </c>
      <c r="J49" s="71"/>
    </row>
    <row r="50" spans="1:15" ht="20.25" customHeight="1">
      <c r="C50" s="70" t="s">
        <v>18</v>
      </c>
      <c r="D50" s="70"/>
      <c r="F50" s="70" t="s">
        <v>19</v>
      </c>
      <c r="G50" s="70"/>
      <c r="I50" s="70" t="s">
        <v>20</v>
      </c>
      <c r="J50" s="70"/>
      <c r="L50" s="89" t="s">
        <v>81</v>
      </c>
      <c r="M50" s="89"/>
    </row>
    <row r="51" spans="1:15" ht="24" customHeight="1">
      <c r="A51" s="84" t="s">
        <v>21</v>
      </c>
      <c r="B51" s="84"/>
      <c r="C51" s="71" t="s">
        <v>72</v>
      </c>
      <c r="D51" s="71"/>
      <c r="F51" s="71"/>
      <c r="G51" s="71"/>
      <c r="I51" s="71" t="s">
        <v>106</v>
      </c>
      <c r="J51" s="71"/>
      <c r="L51" s="90"/>
      <c r="M51" s="90"/>
    </row>
    <row r="52" spans="1:15" ht="20.25" customHeight="1">
      <c r="A52" s="84"/>
      <c r="B52" s="84"/>
      <c r="C52" s="70" t="s">
        <v>18</v>
      </c>
      <c r="D52" s="70"/>
      <c r="F52" s="70" t="s">
        <v>19</v>
      </c>
      <c r="G52" s="70"/>
      <c r="I52" s="70" t="s">
        <v>20</v>
      </c>
      <c r="J52" s="70"/>
      <c r="L52" s="88" t="s">
        <v>22</v>
      </c>
      <c r="M52" s="88"/>
    </row>
    <row r="53" spans="1:15" ht="15" customHeight="1">
      <c r="A53" s="6"/>
      <c r="B53" s="6"/>
      <c r="C53" s="6"/>
      <c r="L53" s="60"/>
    </row>
    <row r="54" spans="1:15" ht="15" customHeight="1">
      <c r="A54" s="6"/>
      <c r="B54" s="6"/>
      <c r="C54" s="6"/>
      <c r="L54" s="60"/>
    </row>
    <row r="55" spans="1:15" ht="15" customHeight="1">
      <c r="A55" s="6"/>
      <c r="B55" s="6"/>
      <c r="C55" s="6"/>
      <c r="L55" s="60"/>
    </row>
    <row r="56" spans="1:15" ht="15" customHeight="1">
      <c r="A56" s="6"/>
      <c r="B56" s="6"/>
      <c r="C56" s="6"/>
      <c r="L56" s="60"/>
    </row>
    <row r="57" spans="1:15" ht="22.5" customHeight="1">
      <c r="A57" s="6"/>
      <c r="B57" s="6"/>
      <c r="C57" s="6"/>
      <c r="M57" s="69"/>
      <c r="N57" s="69"/>
      <c r="O57" s="53"/>
    </row>
    <row r="58" spans="1:15" ht="15" customHeight="1">
      <c r="A58" s="6"/>
      <c r="B58" s="6"/>
      <c r="C58" s="6"/>
    </row>
  </sheetData>
  <mergeCells count="48">
    <mergeCell ref="M57:N57"/>
    <mergeCell ref="N18:N20"/>
    <mergeCell ref="I49:J49"/>
    <mergeCell ref="I50:J50"/>
    <mergeCell ref="A51:B51"/>
    <mergeCell ref="C51:D51"/>
    <mergeCell ref="L52:M52"/>
    <mergeCell ref="F51:G51"/>
    <mergeCell ref="I51:J51"/>
    <mergeCell ref="A52:B52"/>
    <mergeCell ref="C52:D52"/>
    <mergeCell ref="F52:G52"/>
    <mergeCell ref="I52:J52"/>
    <mergeCell ref="L50:M51"/>
    <mergeCell ref="A49:B49"/>
    <mergeCell ref="C49:D49"/>
    <mergeCell ref="O18:O20"/>
    <mergeCell ref="B19:B20"/>
    <mergeCell ref="C19:G19"/>
    <mergeCell ref="H19:I19"/>
    <mergeCell ref="A48:B48"/>
    <mergeCell ref="K18:K20"/>
    <mergeCell ref="L18:L20"/>
    <mergeCell ref="M18:M20"/>
    <mergeCell ref="I29:I30"/>
    <mergeCell ref="J29:J30"/>
    <mergeCell ref="K29:K30"/>
    <mergeCell ref="C50:D50"/>
    <mergeCell ref="F49:G49"/>
    <mergeCell ref="F50:G50"/>
    <mergeCell ref="H11:J11"/>
    <mergeCell ref="A13:C13"/>
    <mergeCell ref="A18:A20"/>
    <mergeCell ref="B18:I18"/>
    <mergeCell ref="J18:J20"/>
    <mergeCell ref="A29:A30"/>
    <mergeCell ref="B29:B30"/>
    <mergeCell ref="C29:C30"/>
    <mergeCell ref="D29:D30"/>
    <mergeCell ref="E29:E30"/>
    <mergeCell ref="F29:F30"/>
    <mergeCell ref="G29:G30"/>
    <mergeCell ref="H29:H30"/>
    <mergeCell ref="L7:O7"/>
    <mergeCell ref="L3:O3"/>
    <mergeCell ref="L5:O5"/>
    <mergeCell ref="L4:O4"/>
    <mergeCell ref="D9:M9"/>
  </mergeCells>
  <pageMargins left="0.62992125984251968" right="0.6692913385826772" top="0.59055118110236227" bottom="0.39370078740157483" header="0.31496062992125984" footer="0.31496062992125984"/>
  <pageSetup paperSize="9" scale="42" orientation="landscape" r:id="rId1"/>
  <headerFooter differentFirst="1">
    <oddHeader>&amp;C&amp;P</oddHeader>
  </headerFooter>
  <rowBreaks count="1" manualBreakCount="1">
    <brk id="3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готовый 1 и 2</vt:lpstr>
      <vt:lpstr>'готовый 1 и 2'!Заголовки_для_печати</vt:lpstr>
      <vt:lpstr>'готовый 1 и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Татьяна</cp:lastModifiedBy>
  <cp:lastPrinted>2024-11-05T08:07:01Z</cp:lastPrinted>
  <dcterms:created xsi:type="dcterms:W3CDTF">2016-10-20T11:21:30Z</dcterms:created>
  <dcterms:modified xsi:type="dcterms:W3CDTF">2024-11-06T10:44:46Z</dcterms:modified>
</cp:coreProperties>
</file>