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98206D7-FCFF-49F9-B807-20AC0A106CA8}" xr6:coauthVersionLast="37" xr6:coauthVersionMax="37" xr10:uidLastSave="{00000000-0000-0000-0000-000000000000}"/>
  <bookViews>
    <workbookView xWindow="0" yWindow="0" windowWidth="20400" windowHeight="7545"/>
  </bookViews>
  <sheets>
    <sheet name="ведомственная" sheetId="1" r:id="rId1"/>
  </sheets>
  <definedNames>
    <definedName name="_xlnm._FilterDatabase" localSheetId="0" hidden="1">ведомственная!$D$14:$F$196</definedName>
    <definedName name="_1Excel_BuiltIn_Print_Area_1">ведомственная!$B$1:$H$202</definedName>
    <definedName name="Excel_BuiltIn_Print_Area_1">ведомственная!$B$7:$F$202</definedName>
    <definedName name="Excel_BuiltIn_Print_Titles_1">ведомственная!$B$13:$IV$14</definedName>
    <definedName name="Z_4F3F96C3_7B8B_440F_A7C0_DFFBDC784942_.wvu.FilterData">ведомственная!$B$13:$B$179</definedName>
    <definedName name="Z_6CB88F76_ADF1_43EB_B8FB_32CF6D2656A6_.wvu.Cols">ведомственная!#REF!</definedName>
    <definedName name="Z_6CB88F76_ADF1_43EB_B8FB_32CF6D2656A6_.wvu.FilterData">ведомственная!$B$12:$E$179</definedName>
    <definedName name="Z_6CB88F76_ADF1_43EB_B8FB_32CF6D2656A6_.wvu.PrintArea">ведомственная!#REF!</definedName>
    <definedName name="Z_7BCFB845_C80C_48FE_B4FE_79B4B69115F3_.wvu.FilterData">ведомственная!$B$13:$B$179</definedName>
    <definedName name="Z_7D67130F_5829_47C5_93DE_738E8D41F162_.wvu.FilterData">ведомственная!$B$13:$B$179</definedName>
    <definedName name="Z_8E2E7D81_C767_11D8_A2FD_006098EF8B30_.wvu.Cols">ведомственная!#REF!</definedName>
    <definedName name="Z_8E2E7D81_C767_11D8_A2FD_006098EF8B30_.wvu.FilterData">ведомственная!$B$12:$E$179</definedName>
    <definedName name="Z_8E2E7D81_C767_11D8_A2FD_006098EF8B30_.wvu.PrintArea">ведомственная!#REF!</definedName>
    <definedName name="Z_AAB63AD1_4FE4_4C7A_A62E_5A604C03BF55_.wvu.FilterData">ведомственная!$B$13:$B$179</definedName>
    <definedName name="Z_C231806E_9211_4D8F_9EB3_1A15C537C808_.wvu.FilterData">ведомственная!$B$13:$B$179</definedName>
    <definedName name="Z_D05021AF_1DB5_4AD7_B085_4CD71612CDB6_.wvu.FilterData">ведомственная!$B$13:$B$179</definedName>
    <definedName name="Z_D5E1AF6B_71F1_4B33_880B_72787157ADA9_.wvu.Cols">(ведомственная!#REF!,ведомственная!#REF!)</definedName>
    <definedName name="Z_D5E1AF6B_71F1_4B33_880B_72787157ADA9_.wvu.FilterData">ведомственная!$B$12:$B$179</definedName>
    <definedName name="Z_D5E1AF6B_71F1_4B33_880B_72787157ADA9_.wvu.PrintArea">ведомственная!$B$13:$B$179</definedName>
    <definedName name="Z_E2E14CAC_FED5_4087_B580_6F7DEE9C9BA1_.wvu.FilterData">ведомственная!$B$13:$B$179</definedName>
    <definedName name="Z_EF5A4981_C8E4_11D8_A2FC_006098EF8BA8_.wvu.Cols">ведомственная!#REF!</definedName>
    <definedName name="Z_EF5A4981_C8E4_11D8_A2FC_006098EF8BA8_.wvu.PrintArea">ведомственная!$B$12:$B$179</definedName>
    <definedName name="Z_EF5A4981_C8E4_11D8_A2FC_006098EF8BA8_.wvu.PrintTitles">ведомственная!#REF!</definedName>
    <definedName name="Z_EFA5B1DC_5497_4E2C_A2B5_ED756C88CC7C_.wvu.Cols">ведомственная!#REF!</definedName>
    <definedName name="Z_EFA5B1DC_5497_4E2C_A2B5_ED756C88CC7C_.wvu.FilterData">ведомственная!$B$12:$B$179</definedName>
    <definedName name="_xlnm.Print_Titles" localSheetId="0">ведомственная!$13:$14</definedName>
    <definedName name="_xlnm.Print_Area" localSheetId="0">ведомственная!$B$1:$H$202</definedName>
  </definedNames>
  <calcPr calcId="179021" fullCalcOnLoad="1"/>
</workbook>
</file>

<file path=xl/calcChain.xml><?xml version="1.0" encoding="utf-8"?>
<calcChain xmlns="http://schemas.openxmlformats.org/spreadsheetml/2006/main">
  <c r="H135" i="1" l="1"/>
  <c r="H136" i="1"/>
  <c r="H137" i="1"/>
  <c r="H127" i="1"/>
  <c r="H128" i="1"/>
  <c r="H129" i="1"/>
  <c r="H22" i="1"/>
  <c r="H167" i="1"/>
  <c r="H180" i="1"/>
  <c r="H181" i="1"/>
  <c r="H182" i="1"/>
  <c r="H197" i="1"/>
  <c r="H198" i="1"/>
  <c r="H199" i="1"/>
  <c r="H165" i="1"/>
  <c r="H110" i="1"/>
  <c r="H111" i="1"/>
  <c r="H112" i="1"/>
  <c r="H107" i="1"/>
  <c r="H106" i="1"/>
  <c r="H92" i="1"/>
  <c r="H91" i="1" s="1"/>
  <c r="H95" i="1"/>
  <c r="H51" i="1"/>
  <c r="H48" i="1"/>
  <c r="H44" i="1"/>
  <c r="H160" i="1"/>
  <c r="H159" i="1"/>
  <c r="H131" i="1"/>
  <c r="H132" i="1"/>
  <c r="H133" i="1"/>
  <c r="H75" i="1"/>
  <c r="H76" i="1"/>
  <c r="H77" i="1"/>
  <c r="H63" i="1"/>
  <c r="H64" i="1"/>
  <c r="H65" i="1"/>
  <c r="H60" i="1"/>
  <c r="H61" i="1"/>
  <c r="H30" i="1"/>
  <c r="H31" i="1"/>
  <c r="H32" i="1"/>
  <c r="H21" i="1"/>
  <c r="H35" i="1"/>
  <c r="H34" i="1"/>
  <c r="H164" i="1"/>
  <c r="H163" i="1" s="1"/>
  <c r="H87" i="1"/>
  <c r="H88" i="1"/>
  <c r="H89" i="1"/>
  <c r="H83" i="1"/>
  <c r="H84" i="1"/>
  <c r="H85" i="1"/>
  <c r="H79" i="1"/>
  <c r="H80" i="1"/>
  <c r="H81" i="1"/>
  <c r="H67" i="1"/>
  <c r="H68" i="1"/>
  <c r="H69" i="1"/>
  <c r="H55" i="1"/>
  <c r="H57" i="1"/>
  <c r="H56" i="1"/>
  <c r="H59" i="1"/>
  <c r="H188" i="1"/>
  <c r="H189" i="1"/>
  <c r="H190" i="1"/>
  <c r="H184" i="1"/>
  <c r="H185" i="1"/>
  <c r="H186" i="1"/>
  <c r="H100" i="1"/>
  <c r="H18" i="1"/>
  <c r="H17" i="1"/>
  <c r="H16" i="1"/>
  <c r="H125" i="1"/>
  <c r="H124" i="1" s="1"/>
  <c r="H122" i="1" s="1"/>
  <c r="H28" i="1"/>
  <c r="H27" i="1"/>
  <c r="H20" i="1" s="1"/>
  <c r="H39" i="1"/>
  <c r="H38" i="1"/>
  <c r="H37" i="1"/>
  <c r="H46" i="1"/>
  <c r="H114" i="1"/>
  <c r="H142" i="1"/>
  <c r="H140" i="1"/>
  <c r="H139" i="1" s="1"/>
  <c r="H146" i="1"/>
  <c r="H144" i="1"/>
  <c r="H150" i="1"/>
  <c r="H148" i="1"/>
  <c r="H154" i="1"/>
  <c r="H156" i="1"/>
  <c r="H170" i="1"/>
  <c r="H168" i="1"/>
  <c r="H174" i="1"/>
  <c r="H172" i="1"/>
  <c r="H178" i="1"/>
  <c r="H176" i="1"/>
  <c r="H195" i="1"/>
  <c r="H192" i="1"/>
  <c r="H193" i="1"/>
  <c r="H194" i="1"/>
  <c r="H169" i="1"/>
  <c r="H153" i="1"/>
  <c r="H145" i="1"/>
  <c r="H123" i="1"/>
  <c r="H115" i="1"/>
  <c r="H116" i="1"/>
  <c r="H103" i="1"/>
  <c r="H104" i="1"/>
  <c r="H149" i="1"/>
  <c r="H102" i="1"/>
  <c r="H177" i="1"/>
  <c r="H173" i="1"/>
  <c r="H99" i="1"/>
  <c r="H98" i="1"/>
  <c r="H93" i="1"/>
  <c r="F17" i="1"/>
  <c r="F16" i="1" s="1"/>
  <c r="F22" i="1"/>
  <c r="F21" i="1" s="1"/>
  <c r="F20" i="1" s="1"/>
  <c r="F27" i="1"/>
  <c r="F46" i="1"/>
  <c r="F37" i="1"/>
  <c r="F39" i="1"/>
  <c r="F99" i="1"/>
  <c r="F98" i="1" s="1"/>
  <c r="F97" i="1" s="1"/>
  <c r="F120" i="1"/>
  <c r="F119" i="1"/>
  <c r="F118" i="1" s="1"/>
  <c r="F125" i="1"/>
  <c r="F122" i="1" s="1"/>
  <c r="F160" i="1"/>
  <c r="F158" i="1" s="1"/>
  <c r="F170" i="1"/>
  <c r="F168" i="1" s="1"/>
  <c r="F174" i="1"/>
  <c r="F172" i="1"/>
  <c r="F178" i="1"/>
  <c r="F176" i="1"/>
  <c r="F195" i="1"/>
  <c r="F192" i="1"/>
  <c r="F102" i="1"/>
  <c r="F106" i="1"/>
  <c r="F142" i="1"/>
  <c r="F146" i="1"/>
  <c r="F139" i="1" s="1"/>
  <c r="F150" i="1"/>
  <c r="F156" i="1"/>
  <c r="F15" i="1"/>
  <c r="G15" i="1"/>
  <c r="H158" i="1"/>
  <c r="H152" i="1"/>
  <c r="H141" i="1"/>
  <c r="H49" i="1"/>
  <c r="H43" i="1"/>
  <c r="H42" i="1" s="1"/>
  <c r="H41" i="1" s="1"/>
  <c r="H50" i="1"/>
  <c r="H97" i="1"/>
  <c r="H15" i="1" l="1"/>
</calcChain>
</file>

<file path=xl/comments1.xml><?xml version="1.0" encoding="utf-8"?>
<comments xmlns="http://schemas.openxmlformats.org/spreadsheetml/2006/main">
  <authors>
    <author/>
  </authors>
  <commentList>
    <comment ref="F143" authorId="0" shapeId="0">
      <text>
        <r>
          <rPr>
            <b/>
            <sz val="8"/>
            <color indexed="8"/>
            <rFont val="Tahoma"/>
            <family val="2"/>
            <charset val="204"/>
          </rPr>
          <t xml:space="preserve">Александр:
</t>
        </r>
        <r>
          <rPr>
            <sz val="8"/>
            <color indexed="8"/>
            <rFont val="Tahoma"/>
            <family val="2"/>
            <charset val="204"/>
          </rPr>
          <t>Сверить лимиты</t>
        </r>
      </text>
    </comment>
  </commentList>
</comments>
</file>

<file path=xl/sharedStrings.xml><?xml version="1.0" encoding="utf-8"?>
<sst xmlns="http://schemas.openxmlformats.org/spreadsheetml/2006/main" count="433" uniqueCount="293">
  <si>
    <t>(тысяч рублей)</t>
  </si>
  <si>
    <t>№ п/п</t>
  </si>
  <si>
    <t>Наименование</t>
  </si>
  <si>
    <t>Сумма на год</t>
  </si>
  <si>
    <t>1.</t>
  </si>
  <si>
    <t>Высшее должностное лицо муниципального образования</t>
  </si>
  <si>
    <t>Расходы на обеспечение функций органов местного самоуправления</t>
  </si>
  <si>
    <t>Административные комиссии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</si>
  <si>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</si>
  <si>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Обеспечение деятельности контрольно-счетной палаты</t>
  </si>
  <si>
    <t>Контрольно-счетная палата</t>
  </si>
  <si>
    <t xml:space="preserve">Управление имуществом Новолеушковского сельского поселения Павловского района </t>
  </si>
  <si>
    <t>Мероприятия в рамках управления имуществом Новолеушковского сельского поселения Павловского района</t>
  </si>
  <si>
    <t>Оценка недвижимости, признание прав и регулирование по государственной и муниципальной собственности</t>
  </si>
  <si>
    <t xml:space="preserve">Осуществление первичного воинского учета на территориях, где отсутствуют военные комиссариаты </t>
  </si>
  <si>
    <t>Обеспечение безопасности населения</t>
  </si>
  <si>
    <t>Мероприятия по предупреждению и ликвидации последствий чрезвычайных ситуаций и стихийных бедствий</t>
  </si>
  <si>
    <t>Предупреждение и ликвидация последствий чрезвычайных ситуаций и стихийных бедствий природного и техногенного характера</t>
  </si>
  <si>
    <t>Расходы на обеспечение деятельности (оказание услуг) муниципальных учреждений</t>
  </si>
  <si>
    <t>Мероприятия по пожарной безопасности</t>
  </si>
  <si>
    <t>Транспорт</t>
  </si>
  <si>
    <t>Целевые программы муниципальных образований</t>
  </si>
  <si>
    <t>795 00 00</t>
  </si>
  <si>
    <t>Целевая программа Павловского сельского поселения Павловского района «Развитие транспортного обслуживания населения автомобильными пассажирскими перевозками на маршрутах регулярного сообщения на территории Павловского сельского поселения Павловского района в 2013 году»</t>
  </si>
  <si>
    <t>795 00 06</t>
  </si>
  <si>
    <t>Субсидии юридическим лицам (кроме государственных учреждений) и физическим лицам - производителям товаров, работ, услуг</t>
  </si>
  <si>
    <t>810</t>
  </si>
  <si>
    <t>Дорожное хозяйство (дорожные фонды)</t>
  </si>
  <si>
    <t>Уличное освещение</t>
  </si>
  <si>
    <t>Благоустройство и озеленение</t>
  </si>
  <si>
    <t>Организация благоустройства и озеленения территории поселения</t>
  </si>
  <si>
    <t>Организация и содержание мест захоронения</t>
  </si>
  <si>
    <t>Содержание мест захоронения</t>
  </si>
  <si>
    <t>Организация сбора и вывоза бытовых отходов и мусора</t>
  </si>
  <si>
    <t>Организация обустройства мест массового отдыха населения</t>
  </si>
  <si>
    <t xml:space="preserve">Развитие молодежной политики в сельском поселении </t>
  </si>
  <si>
    <t>Дворцы и дома культуры, другие учреждения культуры и средств массовой информации</t>
  </si>
  <si>
    <t>Библиотеки</t>
  </si>
  <si>
    <t>Сохранение, использование и популяризация объектов культурного наследия</t>
  </si>
  <si>
    <t>Развитие физической культуры  в Новолеушковском сельском поселении Павловского района</t>
  </si>
  <si>
    <t>Мероприятия  по обеспечению безопасности людей на водных объектах</t>
  </si>
  <si>
    <t>Строительство, реконструкция, капитальный, ремонт и содержание уличного освещения Новолеушковского сельского поселения Павловского района</t>
  </si>
  <si>
    <t xml:space="preserve">Прочие мероприятия по благоустройству территории Новолеушковского сельского поселения Павловского района </t>
  </si>
  <si>
    <t>Финансовое обеспечение непредвиденных расходов</t>
  </si>
  <si>
    <t>Резервный фонд администрации Новолеушковского сельского поселения Павловского района</t>
  </si>
  <si>
    <t xml:space="preserve">Обеспечение деятельности высшего органа исполнительной власти Новолеушковского сельского поселения Павловского района </t>
  </si>
  <si>
    <t xml:space="preserve">Обеспечение деятельности администрации Новолеушковского сельского поселения Павловского района </t>
  </si>
  <si>
    <t xml:space="preserve">Обеспечение функционирования администрации Новолеушковского сельского поселения Павловского района </t>
  </si>
  <si>
    <t xml:space="preserve">Руководство и управление  в  сфере  установленных функций
</t>
  </si>
  <si>
    <t>Обеспечение первичных мер пожарной безопасности в границах населенных пунктов  поселения</t>
  </si>
  <si>
    <t>Организационно-воспитательная работа с молодежью</t>
  </si>
  <si>
    <t>Безопасность людей на водных объектах</t>
  </si>
  <si>
    <t>50 0 00 00000</t>
  </si>
  <si>
    <t>50 1 00 00000</t>
  </si>
  <si>
    <t>50 1 00 00190</t>
  </si>
  <si>
    <t>51 0 00 00000</t>
  </si>
  <si>
    <t>51 1 00 00000</t>
  </si>
  <si>
    <t>51 1 00 00190</t>
  </si>
  <si>
    <t>51 2 00 00000</t>
  </si>
  <si>
    <t>51 2 00 60190</t>
  </si>
  <si>
    <t>68 0 00 00000</t>
  </si>
  <si>
    <t>68 1 00 00000</t>
  </si>
  <si>
    <t>68 1 00 00190</t>
  </si>
  <si>
    <t>51 3 00 00000</t>
  </si>
  <si>
    <t>51 3 01 00000</t>
  </si>
  <si>
    <t>Формирование резервного фонда администрации Новолеушковского сельского поселения Павловского района</t>
  </si>
  <si>
    <t>51 3 01 20590</t>
  </si>
  <si>
    <t>52 0 00 00000</t>
  </si>
  <si>
    <t>52 1 00 00000</t>
  </si>
  <si>
    <t>52 1 01 00000</t>
  </si>
  <si>
    <t>Расходы связанные с содержанием и управлением имуществом</t>
  </si>
  <si>
    <t>52 1 01 10010</t>
  </si>
  <si>
    <t>59 0 00 00000</t>
  </si>
  <si>
    <t>59 1 00 00000</t>
  </si>
  <si>
    <t>59 1 00 51180</t>
  </si>
  <si>
    <t>62 0 00 00000</t>
  </si>
  <si>
    <t>62 1 00 00000</t>
  </si>
  <si>
    <t>62 1  01 10100</t>
  </si>
  <si>
    <t>62 1 01 10100</t>
  </si>
  <si>
    <t>62 2 01 00000</t>
  </si>
  <si>
    <t>62 3 01 10240</t>
  </si>
  <si>
    <t>62 3  01 10240</t>
  </si>
  <si>
    <t>53 0 00 00000</t>
  </si>
  <si>
    <t>53 1 00 00000</t>
  </si>
  <si>
    <t>53 1 01 10080</t>
  </si>
  <si>
    <t>53 1 01 00000</t>
  </si>
  <si>
    <t>67 0 00 00000</t>
  </si>
  <si>
    <t>67 1 00 00000</t>
  </si>
  <si>
    <t>67 1 01 00000</t>
  </si>
  <si>
    <t>67 1 01 10170</t>
  </si>
  <si>
    <t>67 2 00 00000</t>
  </si>
  <si>
    <t>67 2 01 00000</t>
  </si>
  <si>
    <t>67 2 01 10180</t>
  </si>
  <si>
    <t>67 3 01 00000</t>
  </si>
  <si>
    <t>67 3 01 10190</t>
  </si>
  <si>
    <t>67 3 00 00000</t>
  </si>
  <si>
    <t>67 4 00 00000</t>
  </si>
  <si>
    <t>67 4 01 00000</t>
  </si>
  <si>
    <t>67 4 01 10200</t>
  </si>
  <si>
    <t>67 4 01 10210</t>
  </si>
  <si>
    <t>70 0 00 00000</t>
  </si>
  <si>
    <t>60 0 00 00000</t>
  </si>
  <si>
    <t>60 1 00 00000</t>
  </si>
  <si>
    <t>60 1 01 00000</t>
  </si>
  <si>
    <t>60 1 01 00590</t>
  </si>
  <si>
    <t>60 3 00 00000</t>
  </si>
  <si>
    <t>60 3 01 00000</t>
  </si>
  <si>
    <t>60 3 01 00590</t>
  </si>
  <si>
    <t>60 4  01 00000</t>
  </si>
  <si>
    <t>60 4  00 00000</t>
  </si>
  <si>
    <t>60 4 01 10220</t>
  </si>
  <si>
    <t>69 0  00 00000</t>
  </si>
  <si>
    <t>69 1 01 00000</t>
  </si>
  <si>
    <t>69 1 01 10270</t>
  </si>
  <si>
    <t>52 1 01 10020</t>
  </si>
  <si>
    <t>Содержание и обслуживание казны Новолеушковского сельского поселения Павловского района</t>
  </si>
  <si>
    <t xml:space="preserve">Содержание первичного воинского учета на территориях, где отсутствуют военные комиссариаты </t>
  </si>
  <si>
    <t>62 1  01 00000</t>
  </si>
  <si>
    <t xml:space="preserve">Участие в предупреждении и ликвидации последствий чрезвычайных ситуаций </t>
  </si>
  <si>
    <t>62 2 00 00000</t>
  </si>
  <si>
    <t>Финансовое обеспечение и оснащение новыми средствами пожаротушения и оповещения населения в поселении</t>
  </si>
  <si>
    <t>62 3 01 00000</t>
  </si>
  <si>
    <t>62 3 00 00000</t>
  </si>
  <si>
    <t>Обеспечение безопасности людей</t>
  </si>
  <si>
    <t>62 2 01 10120</t>
  </si>
  <si>
    <t>Поддержка дорожного хозяйства</t>
  </si>
  <si>
    <t xml:space="preserve">Мероприятия в части проектирования, строительства, реконструкции, капитального ремонта и содержания дорожной сети </t>
  </si>
  <si>
    <t>Строительство, реконструкция, капитальный ремонт, ремонт и содержание автомобильных дорог общего пользования местного значения Новолеушковского сельского поселения Павловского района</t>
  </si>
  <si>
    <t>Благоустройство территории Новолеушковского сельского поселения Павловского района</t>
  </si>
  <si>
    <t>Организация освещения улиц на территории Новолеушковского сельского поселения Павловского района</t>
  </si>
  <si>
    <t>Озеленение и благоустройство территории сельского поселения</t>
  </si>
  <si>
    <t>Благоустройство и содержание мест захоронения</t>
  </si>
  <si>
    <t>Повышение уровня благоустройства населенных пунктов Новолеушковского сельского поселения Павловского района</t>
  </si>
  <si>
    <t>70 1 00 00000</t>
  </si>
  <si>
    <t>Мероприятия по развитию и оздоровению молодежи в Новолеушковском сельском поселении Павловского района</t>
  </si>
  <si>
    <t>Культура Новолеушковского сельского поселения Павловского района</t>
  </si>
  <si>
    <t xml:space="preserve">Содержание, организация и поддержка </t>
  </si>
  <si>
    <t>Содержание, организация и поддержка муниципальных учреждений культуры Новолеушковского сельского поселения Павловского района</t>
  </si>
  <si>
    <t>Реализация мероприятий в области сохранения, использования, популяризации и охраны объектов культурного наследия</t>
  </si>
  <si>
    <t>Содержание (памятников истории и культуры), находящихся в собственности поселения</t>
  </si>
  <si>
    <t>Проведение спортивных мероприятий в области физической культуры</t>
  </si>
  <si>
    <t xml:space="preserve">Физкультурно-оздоровительная работа </t>
  </si>
  <si>
    <t>69 1 00 00000</t>
  </si>
  <si>
    <t>Физическое воспитание и развитие граждан</t>
  </si>
  <si>
    <t>82 0 00 00000</t>
  </si>
  <si>
    <t>82 0 01 00000</t>
  </si>
  <si>
    <t>82 0 01 10070</t>
  </si>
  <si>
    <t xml:space="preserve">82 0 01 10070 </t>
  </si>
  <si>
    <t>Повышение эффективности местного самоуправления на территории Новолеушковского сельского поселения за счет внедрения информационных и коммуникационных технологий</t>
  </si>
  <si>
    <t>Реализация мероприятий ведомственной целевой программы</t>
  </si>
  <si>
    <t>Создание условий для полноценной и бесперебойной работы работников администрации Новолеушковского сельского поселения Павловского района</t>
  </si>
  <si>
    <t>56 0 00 00000</t>
  </si>
  <si>
    <t>56 1 01 10070</t>
  </si>
  <si>
    <t>57 0 00 00000</t>
  </si>
  <si>
    <t>56 0 01 00000</t>
  </si>
  <si>
    <t>56 0 01 10070</t>
  </si>
  <si>
    <t>57 0 01 00000</t>
  </si>
  <si>
    <t>57 0 01 10070</t>
  </si>
  <si>
    <t>71 0 00 00000</t>
  </si>
  <si>
    <t>71 0 01 00000</t>
  </si>
  <si>
    <t>71 0 01 10070</t>
  </si>
  <si>
    <t>Компенсационные выплаты руководителям  территориального общественного самоуправления</t>
  </si>
  <si>
    <t>Организационное обеспечение реализации молодежной политики, формирование ценностей здорового образа жизни, создание условий для воспитания, развития и занятости молодежи</t>
  </si>
  <si>
    <t>Реализация ведомственной целевой программы</t>
  </si>
  <si>
    <t>100</t>
  </si>
  <si>
    <t xml:space="preserve">Расходы на выплаты персоналу в целях обеспечения выполнения функций государственными (муници-пальными) органами, казенными учреждениями, органами управления государственными внебюджетными фондами
</t>
  </si>
  <si>
    <t>200</t>
  </si>
  <si>
    <t>800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</si>
  <si>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</si>
  <si>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</si>
  <si>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Межбюджетные трансферты</t>
  </si>
  <si>
    <t>500</t>
  </si>
  <si>
    <t>Расходы на выплаты персоналу в целях обеспечения выполнения функций государственными (муници-пальными) органами, казенными учреждениями, органами управления государственными внебюджетными фондами</t>
  </si>
  <si>
    <t>600</t>
  </si>
  <si>
    <t>93 0 00 00000</t>
  </si>
  <si>
    <t>93 0 01 00000</t>
  </si>
  <si>
    <t>93 0 01 10070</t>
  </si>
  <si>
    <t>78 0 00 00000</t>
  </si>
  <si>
    <t>78 0 01 00000</t>
  </si>
  <si>
    <t>78 0 01 10070</t>
  </si>
  <si>
    <t>72 0 00 00000</t>
  </si>
  <si>
    <t>72 0 01 00000</t>
  </si>
  <si>
    <t>72 0 01 10070</t>
  </si>
  <si>
    <t xml:space="preserve">Подготовка архивных документов поселения для передачи на постоянное хранение в архив Павловского района </t>
  </si>
  <si>
    <t>66 0 00 00000</t>
  </si>
  <si>
    <t>66 0 01 00000</t>
  </si>
  <si>
    <t>66 0 01 10070</t>
  </si>
  <si>
    <t>Повышение результативности и эффективности профессиональной служебной деятельности муниципальных служащих и главы Новолеушковского сельского поселения Павловского района</t>
  </si>
  <si>
    <t>55 0 00 00000</t>
  </si>
  <si>
    <t>55 0 01 00000</t>
  </si>
  <si>
    <t>55 0 01 10070</t>
  </si>
  <si>
    <t>77 0 00 00000</t>
  </si>
  <si>
    <t>77 0 01 00000</t>
  </si>
  <si>
    <t>77 0 01 10070</t>
  </si>
  <si>
    <t>Обеспечение беспрепятственного передвижения инвалидов к объектам социальной, транспортной, инженерной инфраструктур, информации и связи на территории Новолеушковского сельского поселения Павловского района</t>
  </si>
  <si>
    <t>Ведомственная целевая программа «Обустройство здания администрации Новолеушковского сельского поселения для беспрепятственного доступа маломобильных групп населения» на 2017-2019 годы</t>
  </si>
  <si>
    <t>81 0 00 00000</t>
  </si>
  <si>
    <t>Организация проведения мероприятий на территории Новолеушковского сельского поселения Павловского района по празднованию государственных праздников, памятных дат и исторических событий, юбилейных дат предприятий, организаций, граждан, внесших значимый вклад в развитие России, Кубани и Новолеушковского сельского поселения Павловского района</t>
  </si>
  <si>
    <t>81 0 01 00000</t>
  </si>
  <si>
    <t>81 0 01 10070</t>
  </si>
  <si>
    <t>84 0 00 00000</t>
  </si>
  <si>
    <t>Опубликование информации в средства массовой информации</t>
  </si>
  <si>
    <t>84 0 01 00000</t>
  </si>
  <si>
    <t>84 0 01 10070</t>
  </si>
  <si>
    <t>Ведомственная целевая программа «Информационное обеспечение населения по вопросам, требующим опубликования и освещения в средствах массовой информации» на 2018-2020 годы</t>
  </si>
  <si>
    <t>92 0 00 00000</t>
  </si>
  <si>
    <t>Организация проведения работ по уточнению записей в книгах похозяйственного учета</t>
  </si>
  <si>
    <t>92 0 01 10070</t>
  </si>
  <si>
    <t xml:space="preserve"> 92 0 01 00000</t>
  </si>
  <si>
    <t>51 4 00 00000</t>
  </si>
  <si>
    <t>51 4 00 10050</t>
  </si>
  <si>
    <t>Прочие обязательства муниципального образования</t>
  </si>
  <si>
    <t>Реализация муниципальных функций, связанных с муниципальным управлением</t>
  </si>
  <si>
    <t>Создание условий для участия членов казачьих обществ в охране общественного порядка</t>
  </si>
  <si>
    <t>Предоставление субсидий бюджетным, автономным учреждениям и иным некоммерческим организациям</t>
  </si>
  <si>
    <t>Поддержка  жилищно-коммунального хозяйства</t>
  </si>
  <si>
    <t>Меры по поддержке лиц, замещавших муниципальные должности муниципальной службы Новолеушковского сельского поселения Павловского района</t>
  </si>
  <si>
    <t>Социальное обеспечение и иные выплаты населению</t>
  </si>
  <si>
    <t>Оказание поддержки социально-ориентированным некоммерческим общественным организациям в Новолеушковском сельском поселении Павловского района</t>
  </si>
  <si>
    <t>Ведомственная целевая программа «Поддержка социально-ориентированных некоммерческих общественных организаций "</t>
  </si>
  <si>
    <t>86 0 00 00000</t>
  </si>
  <si>
    <t>86 0 01 00000</t>
  </si>
  <si>
    <t>86 0 01 10070</t>
  </si>
  <si>
    <t>3</t>
  </si>
  <si>
    <t>4</t>
  </si>
  <si>
    <t>ВСЕГО</t>
  </si>
  <si>
    <t>В.А. Белан</t>
  </si>
  <si>
    <t>ПРИЛОЖЕНИЕ № 5</t>
  </si>
  <si>
    <t>Новолеушковского сельского</t>
  </si>
  <si>
    <t>поселения Павловского района</t>
  </si>
  <si>
    <t xml:space="preserve"> 51 1 00 00190 </t>
  </si>
  <si>
    <t>ЦСР</t>
  </si>
  <si>
    <t>ВР</t>
  </si>
  <si>
    <t xml:space="preserve">Предоставление субсидий бюджетным, автономным учреждениям и иным некоммерческим организациям </t>
  </si>
  <si>
    <t>Ведомственная целевая программа «Подготовка и проведение на территории Новолеушковского сельского поселения Павловского района мероприятий, посвященных юбилейным и праздничным датам в 2019-2020 годах»</t>
  </si>
  <si>
    <t>300</t>
  </si>
  <si>
    <t>70 1 01 10260</t>
  </si>
  <si>
    <t xml:space="preserve">Распределение бюджетных ассигнований по целевым статьям, группам видов расходов классификации расходов бюджета Новолеушковского сельского поселения Павловского района                 на 2020 год </t>
  </si>
  <si>
    <t>58 0 00 00000</t>
  </si>
  <si>
    <t>58 4 00 00000</t>
  </si>
  <si>
    <t>58 4 01 00000</t>
  </si>
  <si>
    <t>58 4 01 00590</t>
  </si>
  <si>
    <t>Обеспечение деятельности муниципального казенного учреждения «Учреждение по обеспечению деятельности органов местного самоуправления Новолеушковского сельского поселения Павловского района»</t>
  </si>
  <si>
    <t>Расходы на обеспечение деятельности подведомственных  учреждений администрации Новолеушковского сельского поселения Павловского района</t>
  </si>
  <si>
    <t>Организация по обеспечению  деятельности органов местного самоуправления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</si>
  <si>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</si>
  <si>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Ведомственная Целевая программа  "Развитие и укрепление материально-технической базы архива администрации Новолеушковского сельского поселения Павловского района" на 2020 год</t>
  </si>
  <si>
    <t>Ведомственная Целевая программа «Информатизация и связь органов местного самоуправления  Новолеушковского сельского поселения Павловского района на 2020 год»</t>
  </si>
  <si>
    <t>Ведомственная Целевая программа «Укрепление материально-технической базы и создание условий для обеспечения стабильной деятельности администрации Новолеушковского сельского поселения Павловского района в 2020 году»</t>
  </si>
  <si>
    <t>Ведомственная целевая программа «Повышение квалификации, профессиональная переподготовка муниципальных служащих и главы Новолеушковского сельского поселения Павловского района на 2020 год»</t>
  </si>
  <si>
    <t>Ведомственная целевая программа «Поддержка и развитие территориального общественного самоуправления в Новолеушковском сельском поселении Павловского района на 2020 год»</t>
  </si>
  <si>
    <t>Ведомственная целевая программа «О проведении в 2020 году работ по уточнению записей похозяйственного учета»</t>
  </si>
  <si>
    <t>59 1 00 81180</t>
  </si>
  <si>
    <t>Осуществление первичного воинского учета на территориях, где отсутствуют военные комиссариаты, за счет местного бюджета</t>
  </si>
  <si>
    <t>96 0 00 00000</t>
  </si>
  <si>
    <t>96 0 01 00000</t>
  </si>
  <si>
    <t>96 0 01 10070</t>
  </si>
  <si>
    <t>Ведомственная целевая программа «Пожарная безопасность на территории Новолеушковского сельского поселения Павловского района на 2020 год»</t>
  </si>
  <si>
    <t>Создание и обеспечение условий для повышения пожарной безопасности</t>
  </si>
  <si>
    <t>Ведомственная целевая программа «Поддержка казачьих обществ на территории Новолеушковского сельского поселения Павловского района на 2020 год»</t>
  </si>
  <si>
    <t>Ведомственная целевая программа «Развитие жилищно-коммунального хозяйства в Новолеушковском сельском поселении Павловского района на 2020 год»</t>
  </si>
  <si>
    <t>Ведомственная целевая программа "Молодежь" Новолеушковского сельского поселения Павловского района на 2020 год</t>
  </si>
  <si>
    <t>Ведомственная целевая программа «Пенсионное обеспечение лиц, замещавших выборные муниципальные должности и должности муниципальной службы в Новолеушковском сельском поселении Павловского района на 2020 год»</t>
  </si>
  <si>
    <t>400</t>
  </si>
  <si>
    <t>Ведомственная целевая программа «Развитие физической культуры и спорта на территории Новолеушковского сельского поселения Павловского района на 2020 год»</t>
  </si>
  <si>
    <t>Реализация мероприятий в рамках строительства малобюджетного спортивного зала в шаговой доступности</t>
  </si>
  <si>
    <t>Капитальные вложения в объекты недвижимого имущества гомударственной (муниципальной собственности)</t>
  </si>
  <si>
    <t>Ведомственная целевая программа «Поддержка клубных учреждений в Новолеушковском сельском поселении Павловского района на 2020 год»</t>
  </si>
  <si>
    <t>Приобретение одежды сцены для МБУ «ДК Новолеушковского сп»</t>
  </si>
  <si>
    <t>к решению Совета</t>
  </si>
  <si>
    <t>95 0 00 00000</t>
  </si>
  <si>
    <t>95 0 01 00000</t>
  </si>
  <si>
    <t>95 0 01 S2620</t>
  </si>
  <si>
    <t>Обеспечение условий для развития на территориях муниципальных образований физической культуры и массового спорта</t>
  </si>
  <si>
    <t>Глава Новолеушковского сельского поселения                            Павловского района</t>
  </si>
  <si>
    <t>85 0 01 00000</t>
  </si>
  <si>
    <t>85 0 01 R4670</t>
  </si>
  <si>
    <t>Обеспечение развития и укрепления материально-технической базы домов культуры в населенных пунктов с численностью жителей до 50 тыс.человек</t>
  </si>
  <si>
    <t>85 0 00 00000</t>
  </si>
  <si>
    <t>Ведомственная целевая программа «Капитальный ремонт и ремонт автомобильных дорог местного значения Новолеушковского сельского поселения Павловского района на 2020 год»</t>
  </si>
  <si>
    <t>Реализация мероприятий в рамках государственной целевой программы Краснодарского края «Развитие сети автомобильных дорог Краснодарского края» подпрограммы «Строительство, реконструкция, капитальный ремонт и ремонт автомобильных дорог общего пользования местного значения на территории Краснодарского края»</t>
  </si>
  <si>
    <t>Капитальный ремонт и ремонт автомобильных дорог общего пользования местного значения</t>
  </si>
  <si>
    <t>73 0 00 00000</t>
  </si>
  <si>
    <t>73 0 01 00000</t>
  </si>
  <si>
    <t>73 0 01 S2440</t>
  </si>
  <si>
    <t>75 0 00 00000</t>
  </si>
  <si>
    <t>75 0 01 00000</t>
  </si>
  <si>
    <t>Ведомственная целевая программа «Устойчивое развитие территории Новолеушковского сельского поселения Павловского района на 2020 год»</t>
  </si>
  <si>
    <t xml:space="preserve">Развитие газификации в Новолеушковском сельском поселении </t>
  </si>
  <si>
    <t xml:space="preserve">Подземный газопровод среднего давленния по ул.Школьной от жилого дома №22 до жилого дома №26. ШРП. Подземный газопровод низкого давления от ШРП до границы участка жилого дома №28 в хуторе Первомайском Павловского района Краснодарского края </t>
  </si>
  <si>
    <t>Капитальные вложения в объекты недвижимого имущества государственной (муниципальной собственности)</t>
  </si>
  <si>
    <t>75 0 01 L5672</t>
  </si>
  <si>
    <t>от 19.12.2019 № 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</si>
</sst>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.0"/>
    <numFmt numFmtId="177" formatCode="000000"/>
  </numFmts>
  <fonts count="8" x14ac:knownFonts="1"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sz val="8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/>
    </xf>
    <xf numFmtId="0" fontId="1" fillId="0" borderId="0" xfId="0" applyFont="1" applyFill="1"/>
    <xf numFmtId="172" fontId="1" fillId="0" borderId="0" xfId="0" applyNumberFormat="1" applyFont="1" applyFill="1"/>
    <xf numFmtId="0" fontId="2" fillId="0" borderId="0" xfId="0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172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2" borderId="0" xfId="0" applyFont="1" applyFill="1"/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Alignment="1"/>
    <xf numFmtId="0" fontId="2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0" xfId="0" applyNumberFormat="1" applyFont="1" applyAlignment="1"/>
    <xf numFmtId="49" fontId="2" fillId="0" borderId="1" xfId="0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justify" vertical="top" wrapText="1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172" fontId="3" fillId="2" borderId="1" xfId="0" applyNumberFormat="1" applyFont="1" applyFill="1" applyBorder="1" applyAlignment="1">
      <alignment horizontal="right"/>
    </xf>
    <xf numFmtId="172" fontId="2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/>
    </xf>
    <xf numFmtId="172" fontId="2" fillId="2" borderId="1" xfId="0" applyNumberFormat="1" applyFont="1" applyFill="1" applyBorder="1"/>
    <xf numFmtId="0" fontId="2" fillId="0" borderId="1" xfId="0" applyFont="1" applyFill="1" applyBorder="1"/>
    <xf numFmtId="2" fontId="2" fillId="0" borderId="1" xfId="0" applyNumberFormat="1" applyFont="1" applyFill="1" applyBorder="1"/>
    <xf numFmtId="172" fontId="2" fillId="0" borderId="1" xfId="0" applyNumberFormat="1" applyFont="1" applyFill="1" applyBorder="1"/>
    <xf numFmtId="177" fontId="2" fillId="2" borderId="1" xfId="0" applyNumberFormat="1" applyFont="1" applyFill="1" applyBorder="1" applyAlignment="1">
      <alignment horizontal="justify" vertical="top" wrapText="1"/>
    </xf>
    <xf numFmtId="49" fontId="2" fillId="5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justify" vertical="top" wrapText="1"/>
    </xf>
    <xf numFmtId="172" fontId="2" fillId="4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/>
    <xf numFmtId="0" fontId="2" fillId="0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justify" vertical="top" wrapText="1"/>
    </xf>
    <xf numFmtId="0" fontId="2" fillId="5" borderId="3" xfId="0" applyFont="1" applyFill="1" applyBorder="1" applyAlignment="1">
      <alignment horizontal="justify" vertical="top" wrapText="1"/>
    </xf>
    <xf numFmtId="172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justify" vertical="top" wrapText="1"/>
    </xf>
    <xf numFmtId="172" fontId="2" fillId="2" borderId="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justify"/>
    </xf>
    <xf numFmtId="49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1:IP204"/>
  <sheetViews>
    <sheetView tabSelected="1" view="pageBreakPreview" zoomScale="89" zoomScaleNormal="89" zoomScaleSheetLayoutView="89" workbookViewId="0">
      <selection activeCell="J8" sqref="J8"/>
    </sheetView>
  </sheetViews>
  <sheetFormatPr defaultRowHeight="15.75" x14ac:dyDescent="0.25"/>
  <cols>
    <col min="1" max="1" width="7.28515625" customWidth="1"/>
    <col min="2" max="2" width="5.85546875" style="1" customWidth="1"/>
    <col min="3" max="3" width="77.5703125" style="2" customWidth="1"/>
    <col min="4" max="4" width="18.140625" style="3" customWidth="1"/>
    <col min="5" max="5" width="10.42578125" style="3" customWidth="1"/>
    <col min="6" max="6" width="0" style="4" hidden="1" customWidth="1"/>
    <col min="7" max="7" width="0" style="3" hidden="1" customWidth="1"/>
    <col min="8" max="8" width="15.5703125" style="3" customWidth="1"/>
    <col min="9" max="16384" width="9.140625" style="3"/>
  </cols>
  <sheetData>
    <row r="1" spans="2:250" s="5" customFormat="1" ht="18.75" x14ac:dyDescent="0.3">
      <c r="B1" s="15"/>
      <c r="C1" s="15"/>
      <c r="D1" s="7"/>
      <c r="E1" s="6"/>
      <c r="F1" s="8"/>
      <c r="G1" s="9"/>
      <c r="H1" s="9"/>
      <c r="I1" s="9"/>
      <c r="J1" s="9"/>
      <c r="K1" s="9"/>
      <c r="L1"/>
      <c r="M1"/>
      <c r="IP1" s="3"/>
    </row>
    <row r="2" spans="2:250" s="5" customFormat="1" ht="12.75" customHeight="1" x14ac:dyDescent="0.3">
      <c r="B2" s="15"/>
      <c r="C2" s="15"/>
      <c r="D2" s="20"/>
      <c r="E2" s="20"/>
      <c r="F2" s="20"/>
      <c r="G2" s="20"/>
      <c r="H2" s="20"/>
      <c r="I2" s="9"/>
      <c r="J2" s="9"/>
      <c r="K2" s="9"/>
      <c r="L2"/>
      <c r="M2"/>
      <c r="IP2" s="3"/>
    </row>
    <row r="3" spans="2:250" s="5" customFormat="1" ht="21.75" customHeight="1" x14ac:dyDescent="0.3">
      <c r="B3" s="15"/>
      <c r="C3" s="15"/>
      <c r="D3" s="63" t="s">
        <v>227</v>
      </c>
      <c r="E3" s="63"/>
      <c r="F3" s="63"/>
      <c r="G3" s="63"/>
      <c r="H3" s="63"/>
      <c r="I3" s="9"/>
      <c r="J3" s="9"/>
      <c r="K3" s="9"/>
      <c r="L3"/>
      <c r="M3"/>
      <c r="IP3" s="3"/>
    </row>
    <row r="4" spans="2:250" s="5" customFormat="1" ht="15.95" customHeight="1" x14ac:dyDescent="0.3">
      <c r="B4" s="15"/>
      <c r="C4" s="15"/>
      <c r="D4" s="63" t="s">
        <v>269</v>
      </c>
      <c r="E4" s="63"/>
      <c r="F4" s="63"/>
      <c r="G4" s="63"/>
      <c r="H4" s="63"/>
      <c r="I4" s="9"/>
      <c r="J4" s="21"/>
      <c r="K4" s="9"/>
      <c r="L4"/>
      <c r="M4"/>
      <c r="IP4" s="3"/>
    </row>
    <row r="5" spans="2:250" s="5" customFormat="1" ht="17.850000000000001" customHeight="1" x14ac:dyDescent="0.3">
      <c r="B5" s="15"/>
      <c r="C5" s="15"/>
      <c r="D5" s="63" t="s">
        <v>228</v>
      </c>
      <c r="E5" s="63"/>
      <c r="F5" s="63"/>
      <c r="G5" s="63"/>
      <c r="H5" s="63"/>
      <c r="I5" s="9"/>
      <c r="J5" s="9"/>
      <c r="K5" s="9"/>
      <c r="L5"/>
      <c r="M5"/>
      <c r="IP5" s="3"/>
    </row>
    <row r="6" spans="2:250" s="5" customFormat="1" ht="15.75" customHeight="1" x14ac:dyDescent="0.3">
      <c r="B6" s="15"/>
      <c r="C6" s="15"/>
      <c r="D6" s="63" t="s">
        <v>229</v>
      </c>
      <c r="E6" s="63"/>
      <c r="F6" s="63"/>
      <c r="G6" s="63"/>
      <c r="H6" s="63"/>
      <c r="I6" s="9"/>
      <c r="J6" s="9"/>
      <c r="K6" s="9"/>
      <c r="L6"/>
      <c r="M6"/>
      <c r="IP6" s="3"/>
    </row>
    <row r="7" spans="2:250" s="5" customFormat="1" ht="18.75" x14ac:dyDescent="0.3">
      <c r="B7" s="15"/>
      <c r="C7" s="15"/>
      <c r="D7" s="63" t="s">
        <v>292</v>
      </c>
      <c r="E7" s="63"/>
      <c r="F7" s="63"/>
      <c r="G7" s="63"/>
      <c r="H7" s="63"/>
      <c r="I7" s="9"/>
      <c r="J7" s="9"/>
      <c r="K7" s="9"/>
      <c r="L7"/>
      <c r="M7"/>
      <c r="IP7" s="3"/>
    </row>
    <row r="8" spans="2:250" s="5" customFormat="1" ht="18.75" customHeight="1" x14ac:dyDescent="0.3">
      <c r="B8" s="15"/>
      <c r="C8" s="15"/>
      <c r="D8" s="20"/>
      <c r="E8" s="20"/>
      <c r="F8" s="20"/>
      <c r="G8" s="20"/>
      <c r="H8" s="20"/>
      <c r="I8" s="9"/>
      <c r="J8" s="9"/>
      <c r="K8" s="9"/>
      <c r="L8"/>
      <c r="M8"/>
      <c r="IP8" s="3"/>
    </row>
    <row r="9" spans="2:250" s="5" customFormat="1" ht="18.75" x14ac:dyDescent="0.3">
      <c r="B9" s="15"/>
      <c r="C9" s="15"/>
      <c r="D9" s="19"/>
      <c r="E9" s="19"/>
      <c r="F9" s="19"/>
      <c r="G9" s="19"/>
      <c r="H9" s="19"/>
      <c r="I9" s="9"/>
      <c r="J9" s="9"/>
      <c r="K9" s="9"/>
      <c r="L9"/>
      <c r="M9"/>
      <c r="IP9" s="3"/>
    </row>
    <row r="10" spans="2:250" s="5" customFormat="1" ht="59.25" customHeight="1" x14ac:dyDescent="0.3">
      <c r="B10" s="66" t="s">
        <v>237</v>
      </c>
      <c r="C10" s="66"/>
      <c r="D10" s="66"/>
      <c r="E10" s="66"/>
      <c r="F10" s="66"/>
      <c r="G10" s="66"/>
      <c r="H10" s="66"/>
      <c r="L10"/>
      <c r="M10"/>
      <c r="IP10" s="3"/>
    </row>
    <row r="11" spans="2:250" s="5" customFormat="1" ht="15.75" customHeight="1" x14ac:dyDescent="0.3">
      <c r="B11" s="26"/>
      <c r="C11" s="26"/>
      <c r="D11" s="10"/>
      <c r="E11" s="10"/>
      <c r="F11" s="10"/>
      <c r="L11"/>
      <c r="M11"/>
      <c r="IP11" s="3"/>
    </row>
    <row r="12" spans="2:250" ht="15.75" customHeight="1" x14ac:dyDescent="0.3">
      <c r="B12" s="26"/>
      <c r="C12" s="26"/>
      <c r="D12" s="67" t="s">
        <v>0</v>
      </c>
      <c r="E12" s="67"/>
      <c r="F12" s="67"/>
      <c r="G12" s="67"/>
      <c r="H12" s="67"/>
    </row>
    <row r="13" spans="2:250" s="11" customFormat="1" ht="52.9" customHeight="1" x14ac:dyDescent="0.25">
      <c r="B13" s="27" t="s">
        <v>1</v>
      </c>
      <c r="C13" s="28" t="s">
        <v>2</v>
      </c>
      <c r="D13" s="29" t="s">
        <v>231</v>
      </c>
      <c r="E13" s="29" t="s">
        <v>232</v>
      </c>
      <c r="F13" s="30" t="s">
        <v>3</v>
      </c>
      <c r="G13" s="31"/>
      <c r="H13" s="31" t="s">
        <v>3</v>
      </c>
      <c r="IP13" s="3"/>
    </row>
    <row r="14" spans="2:250" s="11" customFormat="1" x14ac:dyDescent="0.25">
      <c r="B14" s="27">
        <v>1</v>
      </c>
      <c r="C14" s="32">
        <v>2</v>
      </c>
      <c r="D14" s="29" t="s">
        <v>223</v>
      </c>
      <c r="E14" s="29" t="s">
        <v>224</v>
      </c>
      <c r="F14" s="33">
        <v>8</v>
      </c>
      <c r="G14" s="31"/>
      <c r="H14" s="31">
        <v>5</v>
      </c>
      <c r="IP14" s="3"/>
    </row>
    <row r="15" spans="2:250" s="11" customFormat="1" ht="18.75" x14ac:dyDescent="0.3">
      <c r="B15" s="34" t="s">
        <v>4</v>
      </c>
      <c r="C15" s="35" t="s">
        <v>225</v>
      </c>
      <c r="D15" s="36"/>
      <c r="E15" s="36"/>
      <c r="F15" s="37" t="e">
        <f>#REF!+#REF!+#REF!+#REF!+#REF!+#REF!+#REF!+#REF!+#REF!+#REF!</f>
        <v>#REF!</v>
      </c>
      <c r="G15" s="38" t="e">
        <f>81975.4-F15</f>
        <v>#REF!</v>
      </c>
      <c r="H15" s="39">
        <f>H16+H20+H37+H41+H48+H55+H59+H63+H67+H71+H76+H79+H83+H87+H91+H97+H110+H114+H122+H127+H131+H135+H139+H158+H163+H167+H180+H184+H188+H192+H197</f>
        <v>47974.400000000009</v>
      </c>
      <c r="IP15" s="3"/>
    </row>
    <row r="16" spans="2:250" ht="54.75" customHeight="1" x14ac:dyDescent="0.3">
      <c r="B16" s="22"/>
      <c r="C16" s="16" t="s">
        <v>45</v>
      </c>
      <c r="D16" s="40" t="s">
        <v>52</v>
      </c>
      <c r="E16" s="40"/>
      <c r="F16" s="41">
        <f>F17</f>
        <v>0</v>
      </c>
      <c r="G16" s="42"/>
      <c r="H16" s="43">
        <f>H17</f>
        <v>748.6</v>
      </c>
    </row>
    <row r="17" spans="2:8" ht="22.5" customHeight="1" x14ac:dyDescent="0.3">
      <c r="B17" s="22"/>
      <c r="C17" s="16" t="s">
        <v>5</v>
      </c>
      <c r="D17" s="40" t="s">
        <v>53</v>
      </c>
      <c r="E17" s="40"/>
      <c r="F17" s="41">
        <f>F19</f>
        <v>0</v>
      </c>
      <c r="G17" s="42"/>
      <c r="H17" s="43">
        <f>H18</f>
        <v>748.6</v>
      </c>
    </row>
    <row r="18" spans="2:8" ht="37.5" x14ac:dyDescent="0.3">
      <c r="B18" s="22"/>
      <c r="C18" s="16" t="s">
        <v>6</v>
      </c>
      <c r="D18" s="40" t="s">
        <v>54</v>
      </c>
      <c r="E18" s="40"/>
      <c r="F18" s="41"/>
      <c r="G18" s="42"/>
      <c r="H18" s="43">
        <f>H19</f>
        <v>748.6</v>
      </c>
    </row>
    <row r="19" spans="2:8" ht="77.25" customHeight="1" x14ac:dyDescent="0.3">
      <c r="B19" s="22"/>
      <c r="C19" s="16" t="s">
        <v>165</v>
      </c>
      <c r="D19" s="40" t="s">
        <v>54</v>
      </c>
      <c r="E19" s="40" t="s">
        <v>164</v>
      </c>
      <c r="F19" s="41"/>
      <c r="G19" s="42"/>
      <c r="H19" s="43">
        <v>748.6</v>
      </c>
    </row>
    <row r="20" spans="2:8" ht="47.25" customHeight="1" x14ac:dyDescent="0.3">
      <c r="B20" s="22"/>
      <c r="C20" s="16" t="s">
        <v>46</v>
      </c>
      <c r="D20" s="40" t="s">
        <v>55</v>
      </c>
      <c r="E20" s="40"/>
      <c r="F20" s="41">
        <f>F21+F27</f>
        <v>0</v>
      </c>
      <c r="G20" s="42"/>
      <c r="H20" s="43">
        <f>H21+H27+H30+H34</f>
        <v>5215.7</v>
      </c>
    </row>
    <row r="21" spans="2:8" ht="42.75" customHeight="1" x14ac:dyDescent="0.3">
      <c r="B21" s="22"/>
      <c r="C21" s="16" t="s">
        <v>47</v>
      </c>
      <c r="D21" s="40" t="s">
        <v>56</v>
      </c>
      <c r="E21" s="40"/>
      <c r="F21" s="41">
        <f>F22</f>
        <v>0</v>
      </c>
      <c r="G21" s="42"/>
      <c r="H21" s="43">
        <f>H22</f>
        <v>5080.7999999999993</v>
      </c>
    </row>
    <row r="22" spans="2:8" ht="39.75" customHeight="1" x14ac:dyDescent="0.3">
      <c r="B22" s="22"/>
      <c r="C22" s="16" t="s">
        <v>6</v>
      </c>
      <c r="D22" s="40" t="s">
        <v>57</v>
      </c>
      <c r="E22" s="40"/>
      <c r="F22" s="41">
        <f>SUBTOTAL(9,F23:F26)</f>
        <v>0</v>
      </c>
      <c r="G22" s="42"/>
      <c r="H22" s="43">
        <f>H23+H24+H25+H26</f>
        <v>5080.7999999999993</v>
      </c>
    </row>
    <row r="23" spans="2:8" ht="81.75" customHeight="1" x14ac:dyDescent="0.3">
      <c r="B23" s="22"/>
      <c r="C23" s="16" t="s">
        <v>165</v>
      </c>
      <c r="D23" s="40" t="s">
        <v>57</v>
      </c>
      <c r="E23" s="40" t="s">
        <v>164</v>
      </c>
      <c r="F23" s="41"/>
      <c r="G23" s="42"/>
      <c r="H23" s="43">
        <v>4947.3999999999996</v>
      </c>
    </row>
    <row r="24" spans="2:8" ht="45" customHeight="1" x14ac:dyDescent="0.3">
      <c r="B24" s="22"/>
      <c r="C24" s="16" t="s">
        <v>168</v>
      </c>
      <c r="D24" s="40" t="s">
        <v>230</v>
      </c>
      <c r="E24" s="40" t="s">
        <v>166</v>
      </c>
      <c r="F24" s="41"/>
      <c r="G24" s="42"/>
      <c r="H24" s="43">
        <v>0</v>
      </c>
    </row>
    <row r="25" spans="2:8" ht="18.75" x14ac:dyDescent="0.3">
      <c r="B25" s="22"/>
      <c r="C25" s="16" t="s">
        <v>170</v>
      </c>
      <c r="D25" s="40" t="s">
        <v>57</v>
      </c>
      <c r="E25" s="40" t="s">
        <v>171</v>
      </c>
      <c r="F25" s="41"/>
      <c r="G25" s="42"/>
      <c r="H25" s="43">
        <v>56.9</v>
      </c>
    </row>
    <row r="26" spans="2:8" ht="18.75" x14ac:dyDescent="0.3">
      <c r="B26" s="22"/>
      <c r="C26" s="16" t="s">
        <v>169</v>
      </c>
      <c r="D26" s="40" t="s">
        <v>57</v>
      </c>
      <c r="E26" s="40" t="s">
        <v>167</v>
      </c>
      <c r="F26" s="41"/>
      <c r="G26" s="42"/>
      <c r="H26" s="43">
        <v>76.5</v>
      </c>
    </row>
    <row r="27" spans="2:8" ht="18.75" x14ac:dyDescent="0.3">
      <c r="B27" s="22"/>
      <c r="C27" s="16" t="s">
        <v>7</v>
      </c>
      <c r="D27" s="40" t="s">
        <v>58</v>
      </c>
      <c r="E27" s="40"/>
      <c r="F27" s="41">
        <f>SUBTOTAL(9,F29:F29)</f>
        <v>0</v>
      </c>
      <c r="G27" s="42"/>
      <c r="H27" s="43">
        <f>H28</f>
        <v>3.8</v>
      </c>
    </row>
    <row r="28" spans="2:8" ht="64.5" customHeight="1" x14ac:dyDescent="0.3">
      <c r="B28" s="22"/>
      <c r="C28" s="16" t="s">
        <v>8</v>
      </c>
      <c r="D28" s="40" t="s">
        <v>59</v>
      </c>
      <c r="E28" s="40"/>
      <c r="F28" s="41"/>
      <c r="G28" s="42"/>
      <c r="H28" s="43">
        <f>H29</f>
        <v>3.8</v>
      </c>
    </row>
    <row r="29" spans="2:8" ht="40.5" customHeight="1" x14ac:dyDescent="0.3">
      <c r="B29" s="22"/>
      <c r="C29" s="16" t="s">
        <v>168</v>
      </c>
      <c r="D29" s="40" t="s">
        <v>59</v>
      </c>
      <c r="E29" s="40" t="s">
        <v>166</v>
      </c>
      <c r="F29" s="41"/>
      <c r="G29" s="42"/>
      <c r="H29" s="43">
        <v>3.8</v>
      </c>
    </row>
    <row r="30" spans="2:8" ht="21" customHeight="1" x14ac:dyDescent="0.3">
      <c r="B30" s="22"/>
      <c r="C30" s="16" t="s">
        <v>43</v>
      </c>
      <c r="D30" s="40" t="s">
        <v>63</v>
      </c>
      <c r="E30" s="40"/>
      <c r="F30" s="41"/>
      <c r="G30" s="42"/>
      <c r="H30" s="43">
        <f>H33</f>
        <v>106.3</v>
      </c>
    </row>
    <row r="31" spans="2:8" ht="56.25" customHeight="1" x14ac:dyDescent="0.3">
      <c r="B31" s="22"/>
      <c r="C31" s="16" t="s">
        <v>65</v>
      </c>
      <c r="D31" s="40" t="s">
        <v>64</v>
      </c>
      <c r="E31" s="40"/>
      <c r="F31" s="41"/>
      <c r="G31" s="42"/>
      <c r="H31" s="43">
        <f>H33</f>
        <v>106.3</v>
      </c>
    </row>
    <row r="32" spans="2:8" ht="36.75" customHeight="1" x14ac:dyDescent="0.3">
      <c r="B32" s="22"/>
      <c r="C32" s="16" t="s">
        <v>44</v>
      </c>
      <c r="D32" s="40" t="s">
        <v>66</v>
      </c>
      <c r="E32" s="40"/>
      <c r="F32" s="41"/>
      <c r="G32" s="42"/>
      <c r="H32" s="43">
        <f>H33</f>
        <v>106.3</v>
      </c>
    </row>
    <row r="33" spans="2:250" ht="18.75" x14ac:dyDescent="0.3">
      <c r="B33" s="22"/>
      <c r="C33" s="16" t="s">
        <v>169</v>
      </c>
      <c r="D33" s="40" t="s">
        <v>66</v>
      </c>
      <c r="E33" s="40" t="s">
        <v>167</v>
      </c>
      <c r="F33" s="41"/>
      <c r="G33" s="42"/>
      <c r="H33" s="43">
        <v>106.3</v>
      </c>
    </row>
    <row r="34" spans="2:250" ht="43.5" customHeight="1" x14ac:dyDescent="0.3">
      <c r="B34" s="22"/>
      <c r="C34" s="16" t="s">
        <v>212</v>
      </c>
      <c r="D34" s="40" t="s">
        <v>209</v>
      </c>
      <c r="E34" s="40"/>
      <c r="F34" s="41"/>
      <c r="G34" s="42"/>
      <c r="H34" s="43">
        <f>H36</f>
        <v>24.8</v>
      </c>
    </row>
    <row r="35" spans="2:250" ht="25.5" customHeight="1" x14ac:dyDescent="0.3">
      <c r="B35" s="22"/>
      <c r="C35" s="23" t="s">
        <v>211</v>
      </c>
      <c r="D35" s="40" t="s">
        <v>210</v>
      </c>
      <c r="E35" s="40"/>
      <c r="F35" s="41"/>
      <c r="G35" s="42"/>
      <c r="H35" s="43">
        <f>H36</f>
        <v>24.8</v>
      </c>
    </row>
    <row r="36" spans="2:250" ht="37.5" x14ac:dyDescent="0.3">
      <c r="B36" s="22"/>
      <c r="C36" s="16" t="s">
        <v>168</v>
      </c>
      <c r="D36" s="40" t="s">
        <v>210</v>
      </c>
      <c r="E36" s="40" t="s">
        <v>166</v>
      </c>
      <c r="F36" s="41"/>
      <c r="G36" s="42"/>
      <c r="H36" s="43">
        <v>24.8</v>
      </c>
    </row>
    <row r="37" spans="2:250" ht="24.75" customHeight="1" x14ac:dyDescent="0.3">
      <c r="B37" s="22"/>
      <c r="C37" s="16" t="s">
        <v>9</v>
      </c>
      <c r="D37" s="40" t="s">
        <v>60</v>
      </c>
      <c r="E37" s="40"/>
      <c r="F37" s="41" t="e">
        <f>#REF!</f>
        <v>#REF!</v>
      </c>
      <c r="G37" s="42"/>
      <c r="H37" s="43">
        <f>H38</f>
        <v>70.599999999999994</v>
      </c>
    </row>
    <row r="38" spans="2:250" ht="18.75" x14ac:dyDescent="0.3">
      <c r="B38" s="22"/>
      <c r="C38" s="16" t="s">
        <v>10</v>
      </c>
      <c r="D38" s="40" t="s">
        <v>61</v>
      </c>
      <c r="E38" s="40"/>
      <c r="F38" s="41"/>
      <c r="G38" s="42"/>
      <c r="H38" s="43">
        <f>H39</f>
        <v>70.599999999999994</v>
      </c>
    </row>
    <row r="39" spans="2:250" ht="43.5" customHeight="1" x14ac:dyDescent="0.3">
      <c r="B39" s="22"/>
      <c r="C39" s="16" t="s">
        <v>6</v>
      </c>
      <c r="D39" s="40" t="s">
        <v>62</v>
      </c>
      <c r="E39" s="40"/>
      <c r="F39" s="44">
        <f>F40</f>
        <v>0</v>
      </c>
      <c r="G39" s="42"/>
      <c r="H39" s="43">
        <f>H40</f>
        <v>70.599999999999994</v>
      </c>
    </row>
    <row r="40" spans="2:250" ht="24" customHeight="1" x14ac:dyDescent="0.3">
      <c r="B40" s="22"/>
      <c r="C40" s="16" t="s">
        <v>170</v>
      </c>
      <c r="D40" s="40" t="s">
        <v>62</v>
      </c>
      <c r="E40" s="40" t="s">
        <v>171</v>
      </c>
      <c r="F40" s="41">
        <v>0</v>
      </c>
      <c r="G40" s="42"/>
      <c r="H40" s="43">
        <v>70.599999999999994</v>
      </c>
    </row>
    <row r="41" spans="2:250" ht="45" customHeight="1" x14ac:dyDescent="0.3">
      <c r="B41" s="22"/>
      <c r="C41" s="45" t="s">
        <v>11</v>
      </c>
      <c r="D41" s="40" t="s">
        <v>67</v>
      </c>
      <c r="E41" s="40"/>
      <c r="F41" s="41"/>
      <c r="G41" s="42"/>
      <c r="H41" s="43">
        <f>H42</f>
        <v>93</v>
      </c>
    </row>
    <row r="42" spans="2:250" ht="39.75" customHeight="1" x14ac:dyDescent="0.3">
      <c r="B42" s="22"/>
      <c r="C42" s="45" t="s">
        <v>12</v>
      </c>
      <c r="D42" s="40" t="s">
        <v>68</v>
      </c>
      <c r="E42" s="40"/>
      <c r="F42" s="41"/>
      <c r="G42" s="42"/>
      <c r="H42" s="43">
        <f>H43</f>
        <v>93</v>
      </c>
    </row>
    <row r="43" spans="2:250" ht="29.25" customHeight="1" x14ac:dyDescent="0.3">
      <c r="B43" s="22"/>
      <c r="C43" s="45" t="s">
        <v>70</v>
      </c>
      <c r="D43" s="40" t="s">
        <v>69</v>
      </c>
      <c r="E43" s="40"/>
      <c r="F43" s="41"/>
      <c r="G43" s="42"/>
      <c r="H43" s="43">
        <f>H44+H46</f>
        <v>93</v>
      </c>
    </row>
    <row r="44" spans="2:250" ht="40.5" customHeight="1" x14ac:dyDescent="0.3">
      <c r="B44" s="22"/>
      <c r="C44" s="45" t="s">
        <v>115</v>
      </c>
      <c r="D44" s="40" t="s">
        <v>71</v>
      </c>
      <c r="E44" s="40"/>
      <c r="F44" s="41"/>
      <c r="G44" s="42"/>
      <c r="H44" s="43">
        <f>H45</f>
        <v>18</v>
      </c>
    </row>
    <row r="45" spans="2:250" ht="42.75" customHeight="1" x14ac:dyDescent="0.3">
      <c r="B45" s="22"/>
      <c r="C45" s="16" t="s">
        <v>168</v>
      </c>
      <c r="D45" s="40" t="s">
        <v>71</v>
      </c>
      <c r="E45" s="40" t="s">
        <v>166</v>
      </c>
      <c r="F45" s="41"/>
      <c r="G45" s="42"/>
      <c r="H45" s="43">
        <v>18</v>
      </c>
    </row>
    <row r="46" spans="2:250" ht="44.25" customHeight="1" x14ac:dyDescent="0.3">
      <c r="B46" s="22"/>
      <c r="C46" s="16" t="s">
        <v>13</v>
      </c>
      <c r="D46" s="40" t="s">
        <v>114</v>
      </c>
      <c r="E46" s="40"/>
      <c r="F46" s="41">
        <f>F47</f>
        <v>0</v>
      </c>
      <c r="G46" s="42"/>
      <c r="H46" s="43">
        <f>H47</f>
        <v>75</v>
      </c>
    </row>
    <row r="47" spans="2:250" ht="37.5" customHeight="1" x14ac:dyDescent="0.3">
      <c r="B47" s="22"/>
      <c r="C47" s="16" t="s">
        <v>168</v>
      </c>
      <c r="D47" s="40" t="s">
        <v>114</v>
      </c>
      <c r="E47" s="40" t="s">
        <v>166</v>
      </c>
      <c r="F47" s="41"/>
      <c r="G47" s="42"/>
      <c r="H47" s="43">
        <v>75</v>
      </c>
      <c r="IP47" s="12"/>
    </row>
    <row r="48" spans="2:250" ht="78" customHeight="1" x14ac:dyDescent="0.3">
      <c r="B48" s="22"/>
      <c r="C48" s="23" t="s">
        <v>242</v>
      </c>
      <c r="D48" s="40" t="s">
        <v>238</v>
      </c>
      <c r="E48" s="40"/>
      <c r="F48" s="41"/>
      <c r="G48" s="42"/>
      <c r="H48" s="43">
        <f>H51</f>
        <v>3178.5</v>
      </c>
      <c r="IP48" s="12"/>
    </row>
    <row r="49" spans="2:250" ht="54.75" customHeight="1" thickBot="1" x14ac:dyDescent="0.35">
      <c r="B49" s="22"/>
      <c r="C49" s="57" t="s">
        <v>243</v>
      </c>
      <c r="D49" s="40" t="s">
        <v>239</v>
      </c>
      <c r="E49" s="40"/>
      <c r="F49" s="41"/>
      <c r="G49" s="42"/>
      <c r="H49" s="43">
        <f>H51</f>
        <v>3178.5</v>
      </c>
      <c r="IP49" s="12"/>
    </row>
    <row r="50" spans="2:250" ht="39" customHeight="1" x14ac:dyDescent="0.3">
      <c r="B50" s="22"/>
      <c r="C50" s="58" t="s">
        <v>244</v>
      </c>
      <c r="D50" s="40" t="s">
        <v>240</v>
      </c>
      <c r="E50" s="40"/>
      <c r="F50" s="41"/>
      <c r="G50" s="42"/>
      <c r="H50" s="43">
        <f>H51</f>
        <v>3178.5</v>
      </c>
      <c r="IP50" s="12"/>
    </row>
    <row r="51" spans="2:250" ht="39.75" customHeight="1" x14ac:dyDescent="0.3">
      <c r="B51" s="22"/>
      <c r="C51" s="23" t="s">
        <v>18</v>
      </c>
      <c r="D51" s="40" t="s">
        <v>241</v>
      </c>
      <c r="E51" s="40"/>
      <c r="F51" s="41"/>
      <c r="G51" s="42"/>
      <c r="H51" s="43">
        <f>H52+H53+H54</f>
        <v>3178.5</v>
      </c>
      <c r="IP51" s="12"/>
    </row>
    <row r="52" spans="2:250" ht="90.75" customHeight="1" x14ac:dyDescent="0.3">
      <c r="B52" s="22"/>
      <c r="C52" s="23" t="s">
        <v>245</v>
      </c>
      <c r="D52" s="40" t="s">
        <v>241</v>
      </c>
      <c r="E52" s="40" t="s">
        <v>164</v>
      </c>
      <c r="F52" s="41"/>
      <c r="G52" s="42"/>
      <c r="H52" s="43">
        <v>2818.5</v>
      </c>
      <c r="IP52" s="12"/>
    </row>
    <row r="53" spans="2:250" ht="41.25" customHeight="1" x14ac:dyDescent="0.3">
      <c r="B53" s="22"/>
      <c r="C53" s="23" t="s">
        <v>168</v>
      </c>
      <c r="D53" s="40" t="s">
        <v>241</v>
      </c>
      <c r="E53" s="40" t="s">
        <v>166</v>
      </c>
      <c r="F53" s="41"/>
      <c r="G53" s="42"/>
      <c r="H53" s="43">
        <v>350</v>
      </c>
      <c r="IP53" s="12"/>
    </row>
    <row r="54" spans="2:250" ht="22.5" customHeight="1" thickBot="1" x14ac:dyDescent="0.35">
      <c r="B54" s="22"/>
      <c r="C54" s="57" t="s">
        <v>169</v>
      </c>
      <c r="D54" s="40" t="s">
        <v>241</v>
      </c>
      <c r="E54" s="40" t="s">
        <v>167</v>
      </c>
      <c r="F54" s="41"/>
      <c r="G54" s="42"/>
      <c r="H54" s="43">
        <v>10</v>
      </c>
      <c r="IP54" s="12"/>
    </row>
    <row r="55" spans="2:250" ht="83.25" customHeight="1" x14ac:dyDescent="0.3">
      <c r="B55" s="22"/>
      <c r="C55" s="16" t="s">
        <v>246</v>
      </c>
      <c r="D55" s="40" t="s">
        <v>188</v>
      </c>
      <c r="E55" s="40"/>
      <c r="F55" s="41"/>
      <c r="G55" s="42"/>
      <c r="H55" s="43">
        <f>H58</f>
        <v>20</v>
      </c>
      <c r="IP55" s="12"/>
    </row>
    <row r="56" spans="2:250" ht="43.5" customHeight="1" x14ac:dyDescent="0.3">
      <c r="B56" s="22"/>
      <c r="C56" s="16" t="s">
        <v>183</v>
      </c>
      <c r="D56" s="40" t="s">
        <v>189</v>
      </c>
      <c r="E56" s="40"/>
      <c r="F56" s="41"/>
      <c r="G56" s="42"/>
      <c r="H56" s="43">
        <f>H57</f>
        <v>20</v>
      </c>
      <c r="IP56" s="12"/>
    </row>
    <row r="57" spans="2:250" ht="18.75" x14ac:dyDescent="0.3">
      <c r="B57" s="22"/>
      <c r="C57" s="18" t="s">
        <v>149</v>
      </c>
      <c r="D57" s="40" t="s">
        <v>190</v>
      </c>
      <c r="E57" s="40"/>
      <c r="F57" s="41"/>
      <c r="G57" s="42"/>
      <c r="H57" s="43">
        <f>H58</f>
        <v>20</v>
      </c>
      <c r="IP57" s="12"/>
    </row>
    <row r="58" spans="2:250" ht="42.75" customHeight="1" x14ac:dyDescent="0.3">
      <c r="B58" s="22"/>
      <c r="C58" s="18" t="s">
        <v>168</v>
      </c>
      <c r="D58" s="40" t="s">
        <v>190</v>
      </c>
      <c r="E58" s="40" t="s">
        <v>166</v>
      </c>
      <c r="F58" s="41"/>
      <c r="G58" s="42"/>
      <c r="H58" s="43">
        <v>20</v>
      </c>
      <c r="IP58" s="12"/>
    </row>
    <row r="59" spans="2:250" ht="55.5" customHeight="1" x14ac:dyDescent="0.3">
      <c r="B59" s="22"/>
      <c r="C59" s="18" t="s">
        <v>247</v>
      </c>
      <c r="D59" s="40" t="s">
        <v>151</v>
      </c>
      <c r="E59" s="40"/>
      <c r="F59" s="41"/>
      <c r="G59" s="42"/>
      <c r="H59" s="43">
        <f>H62</f>
        <v>261.5</v>
      </c>
      <c r="IP59" s="12"/>
    </row>
    <row r="60" spans="2:250" ht="64.5" customHeight="1" x14ac:dyDescent="0.3">
      <c r="B60" s="22"/>
      <c r="C60" s="18" t="s">
        <v>148</v>
      </c>
      <c r="D60" s="40" t="s">
        <v>154</v>
      </c>
      <c r="E60" s="40"/>
      <c r="F60" s="41"/>
      <c r="G60" s="42"/>
      <c r="H60" s="43">
        <f>H62</f>
        <v>261.5</v>
      </c>
      <c r="IP60" s="12"/>
    </row>
    <row r="61" spans="2:250" ht="41.25" customHeight="1" x14ac:dyDescent="0.3">
      <c r="B61" s="22"/>
      <c r="C61" s="18" t="s">
        <v>149</v>
      </c>
      <c r="D61" s="40" t="s">
        <v>155</v>
      </c>
      <c r="E61" s="40"/>
      <c r="F61" s="41"/>
      <c r="G61" s="42"/>
      <c r="H61" s="43">
        <f>H62</f>
        <v>261.5</v>
      </c>
      <c r="IP61" s="12"/>
    </row>
    <row r="62" spans="2:250" ht="43.5" customHeight="1" x14ac:dyDescent="0.3">
      <c r="B62" s="22"/>
      <c r="C62" s="18" t="s">
        <v>168</v>
      </c>
      <c r="D62" s="40" t="s">
        <v>152</v>
      </c>
      <c r="E62" s="40" t="s">
        <v>166</v>
      </c>
      <c r="F62" s="41"/>
      <c r="G62" s="42"/>
      <c r="H62" s="43">
        <v>261.5</v>
      </c>
      <c r="IP62" s="12"/>
    </row>
    <row r="63" spans="2:250" ht="77.25" customHeight="1" x14ac:dyDescent="0.3">
      <c r="B63" s="22"/>
      <c r="C63" s="18" t="s">
        <v>248</v>
      </c>
      <c r="D63" s="40" t="s">
        <v>153</v>
      </c>
      <c r="E63" s="40"/>
      <c r="F63" s="41"/>
      <c r="G63" s="42"/>
      <c r="H63" s="43">
        <f>H66</f>
        <v>719.2</v>
      </c>
      <c r="IP63" s="12"/>
    </row>
    <row r="64" spans="2:250" ht="55.5" customHeight="1" x14ac:dyDescent="0.3">
      <c r="B64" s="22"/>
      <c r="C64" s="18" t="s">
        <v>150</v>
      </c>
      <c r="D64" s="40" t="s">
        <v>156</v>
      </c>
      <c r="E64" s="40"/>
      <c r="F64" s="41"/>
      <c r="G64" s="42"/>
      <c r="H64" s="43">
        <f>H66</f>
        <v>719.2</v>
      </c>
      <c r="IP64" s="12"/>
    </row>
    <row r="65" spans="2:250" ht="18.75" x14ac:dyDescent="0.3">
      <c r="B65" s="22"/>
      <c r="C65" s="18" t="s">
        <v>149</v>
      </c>
      <c r="D65" s="40" t="s">
        <v>157</v>
      </c>
      <c r="E65" s="40"/>
      <c r="F65" s="41"/>
      <c r="G65" s="42"/>
      <c r="H65" s="43">
        <f>H66</f>
        <v>719.2</v>
      </c>
      <c r="IP65" s="12"/>
    </row>
    <row r="66" spans="2:250" ht="37.5" customHeight="1" x14ac:dyDescent="0.3">
      <c r="B66" s="22"/>
      <c r="C66" s="18" t="s">
        <v>168</v>
      </c>
      <c r="D66" s="40" t="s">
        <v>157</v>
      </c>
      <c r="E66" s="40" t="s">
        <v>166</v>
      </c>
      <c r="F66" s="41"/>
      <c r="G66" s="42"/>
      <c r="H66" s="43">
        <v>719.2</v>
      </c>
      <c r="IP66" s="12"/>
    </row>
    <row r="67" spans="2:250" ht="82.5" customHeight="1" x14ac:dyDescent="0.3">
      <c r="B67" s="22"/>
      <c r="C67" s="23" t="s">
        <v>249</v>
      </c>
      <c r="D67" s="40" t="s">
        <v>184</v>
      </c>
      <c r="E67" s="40"/>
      <c r="F67" s="41"/>
      <c r="G67" s="42"/>
      <c r="H67" s="43">
        <f>H70</f>
        <v>30</v>
      </c>
      <c r="IP67" s="12"/>
    </row>
    <row r="68" spans="2:250" ht="78.75" customHeight="1" x14ac:dyDescent="0.3">
      <c r="B68" s="22"/>
      <c r="C68" s="23" t="s">
        <v>187</v>
      </c>
      <c r="D68" s="40" t="s">
        <v>185</v>
      </c>
      <c r="E68" s="40"/>
      <c r="F68" s="41"/>
      <c r="G68" s="42"/>
      <c r="H68" s="43">
        <f>H70</f>
        <v>30</v>
      </c>
      <c r="IP68" s="12"/>
    </row>
    <row r="69" spans="2:250" ht="24" customHeight="1" x14ac:dyDescent="0.3">
      <c r="B69" s="22"/>
      <c r="C69" s="18" t="s">
        <v>149</v>
      </c>
      <c r="D69" s="40" t="s">
        <v>186</v>
      </c>
      <c r="E69" s="40"/>
      <c r="F69" s="41"/>
      <c r="G69" s="42"/>
      <c r="H69" s="43">
        <f>H70</f>
        <v>30</v>
      </c>
      <c r="IP69" s="12"/>
    </row>
    <row r="70" spans="2:250" ht="45" customHeight="1" x14ac:dyDescent="0.3">
      <c r="B70" s="22"/>
      <c r="C70" s="18" t="s">
        <v>168</v>
      </c>
      <c r="D70" s="40" t="s">
        <v>186</v>
      </c>
      <c r="E70" s="40" t="s">
        <v>166</v>
      </c>
      <c r="F70" s="41"/>
      <c r="G70" s="42"/>
      <c r="H70" s="43">
        <v>30</v>
      </c>
      <c r="IP70" s="12"/>
    </row>
    <row r="71" spans="2:250" ht="80.25" customHeight="1" x14ac:dyDescent="0.3">
      <c r="B71" s="22"/>
      <c r="C71" s="18" t="s">
        <v>250</v>
      </c>
      <c r="D71" s="40" t="s">
        <v>158</v>
      </c>
      <c r="E71" s="40"/>
      <c r="F71" s="41"/>
      <c r="G71" s="42"/>
      <c r="H71" s="43">
        <v>42</v>
      </c>
      <c r="IP71" s="12"/>
    </row>
    <row r="72" spans="2:250" ht="42.75" customHeight="1" x14ac:dyDescent="0.3">
      <c r="B72" s="22"/>
      <c r="C72" s="18" t="s">
        <v>161</v>
      </c>
      <c r="D72" s="40" t="s">
        <v>159</v>
      </c>
      <c r="E72" s="40"/>
      <c r="F72" s="41"/>
      <c r="G72" s="42"/>
      <c r="H72" s="43">
        <v>42</v>
      </c>
      <c r="IP72" s="12"/>
    </row>
    <row r="73" spans="2:250" ht="30" customHeight="1" x14ac:dyDescent="0.3">
      <c r="B73" s="22"/>
      <c r="C73" s="18" t="s">
        <v>149</v>
      </c>
      <c r="D73" s="40" t="s">
        <v>160</v>
      </c>
      <c r="E73" s="40"/>
      <c r="F73" s="41"/>
      <c r="G73" s="42"/>
      <c r="H73" s="43">
        <v>42</v>
      </c>
      <c r="IP73" s="12"/>
    </row>
    <row r="74" spans="2:250" ht="83.25" customHeight="1" x14ac:dyDescent="0.3">
      <c r="B74" s="22"/>
      <c r="C74" s="18" t="s">
        <v>172</v>
      </c>
      <c r="D74" s="40" t="s">
        <v>160</v>
      </c>
      <c r="E74" s="40" t="s">
        <v>164</v>
      </c>
      <c r="F74" s="41"/>
      <c r="G74" s="42"/>
      <c r="H74" s="43">
        <v>42</v>
      </c>
      <c r="IP74" s="12"/>
    </row>
    <row r="75" spans="2:250" ht="77.25" customHeight="1" x14ac:dyDescent="0.3">
      <c r="B75" s="22"/>
      <c r="C75" s="23" t="s">
        <v>195</v>
      </c>
      <c r="D75" s="40" t="s">
        <v>191</v>
      </c>
      <c r="E75" s="40"/>
      <c r="F75" s="41"/>
      <c r="G75" s="42"/>
      <c r="H75" s="43">
        <f>H78</f>
        <v>76.3</v>
      </c>
      <c r="IP75" s="12"/>
    </row>
    <row r="76" spans="2:250" ht="82.5" customHeight="1" x14ac:dyDescent="0.3">
      <c r="B76" s="22"/>
      <c r="C76" s="23" t="s">
        <v>194</v>
      </c>
      <c r="D76" s="40" t="s">
        <v>192</v>
      </c>
      <c r="E76" s="40"/>
      <c r="F76" s="41"/>
      <c r="G76" s="42"/>
      <c r="H76" s="43">
        <f>H78</f>
        <v>76.3</v>
      </c>
      <c r="IP76" s="12"/>
    </row>
    <row r="77" spans="2:250" ht="28.5" customHeight="1" x14ac:dyDescent="0.3">
      <c r="B77" s="22"/>
      <c r="C77" s="23" t="s">
        <v>149</v>
      </c>
      <c r="D77" s="40" t="s">
        <v>193</v>
      </c>
      <c r="E77" s="40"/>
      <c r="F77" s="41"/>
      <c r="G77" s="42"/>
      <c r="H77" s="43">
        <f>H78</f>
        <v>76.3</v>
      </c>
      <c r="IP77" s="12"/>
    </row>
    <row r="78" spans="2:250" ht="41.25" customHeight="1" x14ac:dyDescent="0.3">
      <c r="B78" s="22"/>
      <c r="C78" s="18" t="s">
        <v>168</v>
      </c>
      <c r="D78" s="40" t="s">
        <v>193</v>
      </c>
      <c r="E78" s="40" t="s">
        <v>166</v>
      </c>
      <c r="F78" s="41"/>
      <c r="G78" s="42"/>
      <c r="H78" s="43">
        <v>76.3</v>
      </c>
      <c r="IP78" s="12"/>
    </row>
    <row r="79" spans="2:250" ht="79.5" customHeight="1" x14ac:dyDescent="0.3">
      <c r="B79" s="22"/>
      <c r="C79" s="23" t="s">
        <v>234</v>
      </c>
      <c r="D79" s="24" t="s">
        <v>196</v>
      </c>
      <c r="E79" s="24"/>
      <c r="F79" s="41"/>
      <c r="G79" s="42"/>
      <c r="H79" s="43">
        <f>H82</f>
        <v>80</v>
      </c>
      <c r="IP79" s="12"/>
    </row>
    <row r="80" spans="2:250" ht="138.75" customHeight="1" x14ac:dyDescent="0.3">
      <c r="B80" s="22"/>
      <c r="C80" s="23" t="s">
        <v>197</v>
      </c>
      <c r="D80" s="24" t="s">
        <v>198</v>
      </c>
      <c r="E80" s="24"/>
      <c r="F80" s="41"/>
      <c r="G80" s="42"/>
      <c r="H80" s="43">
        <f>H82</f>
        <v>80</v>
      </c>
      <c r="IP80" s="12"/>
    </row>
    <row r="81" spans="2:250" ht="28.5" customHeight="1" x14ac:dyDescent="0.3">
      <c r="B81" s="22"/>
      <c r="C81" s="23" t="s">
        <v>149</v>
      </c>
      <c r="D81" s="24" t="s">
        <v>199</v>
      </c>
      <c r="E81" s="24"/>
      <c r="F81" s="41"/>
      <c r="G81" s="42"/>
      <c r="H81" s="43">
        <f>H82</f>
        <v>80</v>
      </c>
      <c r="IP81" s="12"/>
    </row>
    <row r="82" spans="2:250" ht="42.75" customHeight="1" x14ac:dyDescent="0.3">
      <c r="B82" s="22"/>
      <c r="C82" s="23" t="s">
        <v>168</v>
      </c>
      <c r="D82" s="24" t="s">
        <v>199</v>
      </c>
      <c r="E82" s="24">
        <v>200</v>
      </c>
      <c r="F82" s="41"/>
      <c r="G82" s="42"/>
      <c r="H82" s="43">
        <v>80</v>
      </c>
      <c r="IP82" s="12"/>
    </row>
    <row r="83" spans="2:250" ht="81" customHeight="1" x14ac:dyDescent="0.3">
      <c r="B83" s="22"/>
      <c r="C83" s="23" t="s">
        <v>204</v>
      </c>
      <c r="D83" s="24" t="s">
        <v>200</v>
      </c>
      <c r="E83" s="24"/>
      <c r="F83" s="41"/>
      <c r="G83" s="42"/>
      <c r="H83" s="43">
        <f>H86</f>
        <v>45</v>
      </c>
      <c r="IP83" s="12"/>
    </row>
    <row r="84" spans="2:250" ht="30" customHeight="1" x14ac:dyDescent="0.3">
      <c r="B84" s="22"/>
      <c r="C84" s="23" t="s">
        <v>201</v>
      </c>
      <c r="D84" s="24" t="s">
        <v>202</v>
      </c>
      <c r="E84" s="24"/>
      <c r="F84" s="41"/>
      <c r="G84" s="42"/>
      <c r="H84" s="43">
        <f>H86</f>
        <v>45</v>
      </c>
      <c r="IP84" s="12"/>
    </row>
    <row r="85" spans="2:250" ht="29.25" customHeight="1" x14ac:dyDescent="0.3">
      <c r="B85" s="22"/>
      <c r="C85" s="23" t="s">
        <v>149</v>
      </c>
      <c r="D85" s="24" t="s">
        <v>203</v>
      </c>
      <c r="E85" s="24"/>
      <c r="F85" s="41"/>
      <c r="G85" s="42"/>
      <c r="H85" s="43">
        <f>H86</f>
        <v>45</v>
      </c>
      <c r="IP85" s="12"/>
    </row>
    <row r="86" spans="2:250" ht="47.25" customHeight="1" x14ac:dyDescent="0.3">
      <c r="B86" s="22"/>
      <c r="C86" s="23" t="s">
        <v>168</v>
      </c>
      <c r="D86" s="24" t="s">
        <v>203</v>
      </c>
      <c r="E86" s="24">
        <v>200</v>
      </c>
      <c r="F86" s="41"/>
      <c r="G86" s="42"/>
      <c r="H86" s="43">
        <v>45</v>
      </c>
      <c r="IP86" s="12"/>
    </row>
    <row r="87" spans="2:250" ht="45.75" customHeight="1" x14ac:dyDescent="0.3">
      <c r="B87" s="22"/>
      <c r="C87" s="23" t="s">
        <v>251</v>
      </c>
      <c r="D87" s="24" t="s">
        <v>205</v>
      </c>
      <c r="E87" s="24"/>
      <c r="F87" s="41"/>
      <c r="G87" s="42"/>
      <c r="H87" s="43">
        <f>H90</f>
        <v>110</v>
      </c>
      <c r="IP87" s="12"/>
    </row>
    <row r="88" spans="2:250" ht="39" customHeight="1" x14ac:dyDescent="0.3">
      <c r="B88" s="22"/>
      <c r="C88" s="23" t="s">
        <v>206</v>
      </c>
      <c r="D88" s="46" t="s">
        <v>208</v>
      </c>
      <c r="E88" s="24"/>
      <c r="F88" s="41"/>
      <c r="G88" s="42"/>
      <c r="H88" s="43">
        <f>H90</f>
        <v>110</v>
      </c>
      <c r="IP88" s="12"/>
    </row>
    <row r="89" spans="2:250" ht="27" customHeight="1" x14ac:dyDescent="0.3">
      <c r="B89" s="22"/>
      <c r="C89" s="23" t="s">
        <v>149</v>
      </c>
      <c r="D89" s="24" t="s">
        <v>207</v>
      </c>
      <c r="E89" s="24"/>
      <c r="F89" s="41"/>
      <c r="G89" s="42"/>
      <c r="H89" s="43">
        <f>H90</f>
        <v>110</v>
      </c>
      <c r="IP89" s="12"/>
    </row>
    <row r="90" spans="2:250" ht="42" customHeight="1" x14ac:dyDescent="0.3">
      <c r="B90" s="22"/>
      <c r="C90" s="23" t="s">
        <v>168</v>
      </c>
      <c r="D90" s="24" t="s">
        <v>207</v>
      </c>
      <c r="E90" s="24">
        <v>200</v>
      </c>
      <c r="F90" s="41"/>
      <c r="G90" s="42"/>
      <c r="H90" s="43">
        <v>110</v>
      </c>
      <c r="IP90" s="12"/>
    </row>
    <row r="91" spans="2:250" ht="24.75" customHeight="1" x14ac:dyDescent="0.3">
      <c r="B91" s="22"/>
      <c r="C91" s="16" t="s">
        <v>48</v>
      </c>
      <c r="D91" s="40" t="s">
        <v>72</v>
      </c>
      <c r="E91" s="40"/>
      <c r="F91" s="41"/>
      <c r="G91" s="42"/>
      <c r="H91" s="43">
        <f>H92</f>
        <v>237.3</v>
      </c>
    </row>
    <row r="92" spans="2:250" ht="41.25" customHeight="1" x14ac:dyDescent="0.3">
      <c r="B92" s="22"/>
      <c r="C92" s="16" t="s">
        <v>116</v>
      </c>
      <c r="D92" s="40" t="s">
        <v>73</v>
      </c>
      <c r="E92" s="40"/>
      <c r="F92" s="41"/>
      <c r="G92" s="42"/>
      <c r="H92" s="43">
        <f>H94+H96</f>
        <v>237.3</v>
      </c>
    </row>
    <row r="93" spans="2:250" ht="45.75" customHeight="1" x14ac:dyDescent="0.3">
      <c r="B93" s="22"/>
      <c r="C93" s="16" t="s">
        <v>14</v>
      </c>
      <c r="D93" s="40" t="s">
        <v>74</v>
      </c>
      <c r="E93" s="40"/>
      <c r="F93" s="41"/>
      <c r="G93" s="42"/>
      <c r="H93" s="43">
        <f>H94</f>
        <v>212.3</v>
      </c>
    </row>
    <row r="94" spans="2:250" ht="80.25" customHeight="1" x14ac:dyDescent="0.3">
      <c r="B94" s="22"/>
      <c r="C94" s="16" t="s">
        <v>165</v>
      </c>
      <c r="D94" s="40" t="s">
        <v>74</v>
      </c>
      <c r="E94" s="40" t="s">
        <v>164</v>
      </c>
      <c r="F94" s="41"/>
      <c r="G94" s="42"/>
      <c r="H94" s="43">
        <v>212.3</v>
      </c>
    </row>
    <row r="95" spans="2:250" ht="43.5" customHeight="1" x14ac:dyDescent="0.3">
      <c r="B95" s="22"/>
      <c r="C95" s="16" t="s">
        <v>253</v>
      </c>
      <c r="D95" s="40" t="s">
        <v>252</v>
      </c>
      <c r="E95" s="40"/>
      <c r="F95" s="41"/>
      <c r="G95" s="42"/>
      <c r="H95" s="43">
        <f>H96</f>
        <v>25</v>
      </c>
    </row>
    <row r="96" spans="2:250" ht="85.5" customHeight="1" x14ac:dyDescent="0.3">
      <c r="B96" s="22"/>
      <c r="C96" s="16" t="s">
        <v>172</v>
      </c>
      <c r="D96" s="40" t="s">
        <v>252</v>
      </c>
      <c r="E96" s="40" t="s">
        <v>164</v>
      </c>
      <c r="F96" s="41"/>
      <c r="G96" s="42"/>
      <c r="H96" s="43">
        <v>25</v>
      </c>
    </row>
    <row r="97" spans="2:250" ht="24.75" customHeight="1" x14ac:dyDescent="0.3">
      <c r="B97" s="22"/>
      <c r="C97" s="16" t="s">
        <v>15</v>
      </c>
      <c r="D97" s="40" t="s">
        <v>75</v>
      </c>
      <c r="E97" s="40"/>
      <c r="F97" s="41" t="e">
        <f>F98+#REF!+#REF!</f>
        <v>#REF!</v>
      </c>
      <c r="G97" s="42"/>
      <c r="H97" s="43">
        <f>H98+H102+H106</f>
        <v>90</v>
      </c>
    </row>
    <row r="98" spans="2:250" ht="42.75" customHeight="1" x14ac:dyDescent="0.3">
      <c r="B98" s="22"/>
      <c r="C98" s="16" t="s">
        <v>16</v>
      </c>
      <c r="D98" s="40" t="s">
        <v>76</v>
      </c>
      <c r="E98" s="40"/>
      <c r="F98" s="41">
        <f>F99</f>
        <v>0</v>
      </c>
      <c r="G98" s="42"/>
      <c r="H98" s="43">
        <f>H99</f>
        <v>49.4</v>
      </c>
      <c r="IP98" s="12"/>
    </row>
    <row r="99" spans="2:250" ht="44.25" customHeight="1" x14ac:dyDescent="0.3">
      <c r="B99" s="22"/>
      <c r="C99" s="16" t="s">
        <v>118</v>
      </c>
      <c r="D99" s="40" t="s">
        <v>117</v>
      </c>
      <c r="E99" s="40"/>
      <c r="F99" s="41">
        <f>F101</f>
        <v>0</v>
      </c>
      <c r="G99" s="42"/>
      <c r="H99" s="43">
        <f>H101</f>
        <v>49.4</v>
      </c>
    </row>
    <row r="100" spans="2:250" ht="60.75" customHeight="1" x14ac:dyDescent="0.3">
      <c r="B100" s="22"/>
      <c r="C100" s="16" t="s">
        <v>17</v>
      </c>
      <c r="D100" s="40" t="s">
        <v>77</v>
      </c>
      <c r="E100" s="40"/>
      <c r="F100" s="41"/>
      <c r="G100" s="42"/>
      <c r="H100" s="43">
        <f>H101</f>
        <v>49.4</v>
      </c>
    </row>
    <row r="101" spans="2:250" ht="45" customHeight="1" x14ac:dyDescent="0.3">
      <c r="B101" s="22"/>
      <c r="C101" s="16" t="s">
        <v>168</v>
      </c>
      <c r="D101" s="40" t="s">
        <v>78</v>
      </c>
      <c r="E101" s="40" t="s">
        <v>166</v>
      </c>
      <c r="F101" s="41"/>
      <c r="G101" s="42"/>
      <c r="H101" s="43">
        <v>49.4</v>
      </c>
    </row>
    <row r="102" spans="2:250" ht="29.25" customHeight="1" x14ac:dyDescent="0.3">
      <c r="B102" s="22"/>
      <c r="C102" s="16" t="s">
        <v>19</v>
      </c>
      <c r="D102" s="40" t="s">
        <v>119</v>
      </c>
      <c r="E102" s="40"/>
      <c r="F102" s="41" t="e">
        <f>#REF!</f>
        <v>#REF!</v>
      </c>
      <c r="G102" s="42"/>
      <c r="H102" s="43">
        <f>H105</f>
        <v>35</v>
      </c>
    </row>
    <row r="103" spans="2:250" ht="43.5" customHeight="1" x14ac:dyDescent="0.3">
      <c r="B103" s="22"/>
      <c r="C103" s="16" t="s">
        <v>120</v>
      </c>
      <c r="D103" s="40" t="s">
        <v>79</v>
      </c>
      <c r="E103" s="40"/>
      <c r="F103" s="41"/>
      <c r="G103" s="42"/>
      <c r="H103" s="43">
        <f>H105</f>
        <v>35</v>
      </c>
    </row>
    <row r="104" spans="2:250" ht="41.25" customHeight="1" x14ac:dyDescent="0.3">
      <c r="B104" s="22"/>
      <c r="C104" s="16" t="s">
        <v>49</v>
      </c>
      <c r="D104" s="40" t="s">
        <v>124</v>
      </c>
      <c r="E104" s="40"/>
      <c r="F104" s="41"/>
      <c r="G104" s="42"/>
      <c r="H104" s="43">
        <f>H105</f>
        <v>35</v>
      </c>
    </row>
    <row r="105" spans="2:250" ht="41.25" customHeight="1" x14ac:dyDescent="0.3">
      <c r="B105" s="22"/>
      <c r="C105" s="16" t="s">
        <v>168</v>
      </c>
      <c r="D105" s="40" t="s">
        <v>124</v>
      </c>
      <c r="E105" s="40" t="s">
        <v>166</v>
      </c>
      <c r="F105" s="41"/>
      <c r="G105" s="42"/>
      <c r="H105" s="43">
        <v>35</v>
      </c>
    </row>
    <row r="106" spans="2:250" ht="39.75" customHeight="1" x14ac:dyDescent="0.3">
      <c r="B106" s="22"/>
      <c r="C106" s="16" t="s">
        <v>40</v>
      </c>
      <c r="D106" s="40" t="s">
        <v>122</v>
      </c>
      <c r="E106" s="40"/>
      <c r="F106" s="41">
        <f>F107</f>
        <v>0</v>
      </c>
      <c r="G106" s="42"/>
      <c r="H106" s="43">
        <f>H107</f>
        <v>5.6</v>
      </c>
    </row>
    <row r="107" spans="2:250" ht="20.25" customHeight="1" x14ac:dyDescent="0.3">
      <c r="B107" s="22"/>
      <c r="C107" s="16" t="s">
        <v>123</v>
      </c>
      <c r="D107" s="40" t="s">
        <v>121</v>
      </c>
      <c r="E107" s="40"/>
      <c r="F107" s="41"/>
      <c r="G107" s="42"/>
      <c r="H107" s="43">
        <f>H108</f>
        <v>5.6</v>
      </c>
    </row>
    <row r="108" spans="2:250" ht="24.75" customHeight="1" x14ac:dyDescent="0.3">
      <c r="B108" s="22"/>
      <c r="C108" s="16" t="s">
        <v>51</v>
      </c>
      <c r="D108" s="40" t="s">
        <v>80</v>
      </c>
      <c r="E108" s="40"/>
      <c r="F108" s="41"/>
      <c r="G108" s="42"/>
      <c r="H108" s="43">
        <v>5.6</v>
      </c>
    </row>
    <row r="109" spans="2:250" ht="44.25" customHeight="1" x14ac:dyDescent="0.3">
      <c r="B109" s="22"/>
      <c r="C109" s="16" t="s">
        <v>168</v>
      </c>
      <c r="D109" s="40" t="s">
        <v>81</v>
      </c>
      <c r="E109" s="40" t="s">
        <v>166</v>
      </c>
      <c r="F109" s="41"/>
      <c r="G109" s="42"/>
      <c r="H109" s="43">
        <v>5.6</v>
      </c>
    </row>
    <row r="110" spans="2:250" ht="59.25" customHeight="1" x14ac:dyDescent="0.3">
      <c r="B110" s="22"/>
      <c r="C110" s="23" t="s">
        <v>257</v>
      </c>
      <c r="D110" s="40" t="s">
        <v>254</v>
      </c>
      <c r="E110" s="40"/>
      <c r="F110" s="41"/>
      <c r="G110" s="42"/>
      <c r="H110" s="43">
        <f>H113</f>
        <v>20</v>
      </c>
    </row>
    <row r="111" spans="2:250" ht="42.75" customHeight="1" x14ac:dyDescent="0.3">
      <c r="B111" s="22"/>
      <c r="C111" s="23" t="s">
        <v>258</v>
      </c>
      <c r="D111" s="40" t="s">
        <v>255</v>
      </c>
      <c r="E111" s="40"/>
      <c r="F111" s="41"/>
      <c r="G111" s="42"/>
      <c r="H111" s="43">
        <f>H113</f>
        <v>20</v>
      </c>
    </row>
    <row r="112" spans="2:250" ht="23.25" customHeight="1" x14ac:dyDescent="0.3">
      <c r="B112" s="22"/>
      <c r="C112" s="23" t="s">
        <v>149</v>
      </c>
      <c r="D112" s="40" t="s">
        <v>256</v>
      </c>
      <c r="E112" s="40"/>
      <c r="F112" s="41"/>
      <c r="G112" s="42"/>
      <c r="H112" s="43">
        <f>H113</f>
        <v>20</v>
      </c>
    </row>
    <row r="113" spans="2:8" ht="44.25" customHeight="1" x14ac:dyDescent="0.3">
      <c r="B113" s="22"/>
      <c r="C113" s="16" t="s">
        <v>168</v>
      </c>
      <c r="D113" s="40" t="s">
        <v>256</v>
      </c>
      <c r="E113" s="40" t="s">
        <v>166</v>
      </c>
      <c r="F113" s="41"/>
      <c r="G113" s="42"/>
      <c r="H113" s="43">
        <v>20</v>
      </c>
    </row>
    <row r="114" spans="2:8" ht="64.5" customHeight="1" x14ac:dyDescent="0.3">
      <c r="B114" s="22"/>
      <c r="C114" s="23" t="s">
        <v>259</v>
      </c>
      <c r="D114" s="40" t="s">
        <v>174</v>
      </c>
      <c r="E114" s="40"/>
      <c r="F114" s="41"/>
      <c r="G114" s="42"/>
      <c r="H114" s="43">
        <f>H117</f>
        <v>143.5</v>
      </c>
    </row>
    <row r="115" spans="2:8" ht="39.75" customHeight="1" x14ac:dyDescent="0.3">
      <c r="B115" s="22"/>
      <c r="C115" s="23" t="s">
        <v>213</v>
      </c>
      <c r="D115" s="40" t="s">
        <v>175</v>
      </c>
      <c r="E115" s="40"/>
      <c r="F115" s="41"/>
      <c r="G115" s="42"/>
      <c r="H115" s="43">
        <f>H117</f>
        <v>143.5</v>
      </c>
    </row>
    <row r="116" spans="2:8" ht="24" customHeight="1" x14ac:dyDescent="0.3">
      <c r="B116" s="22"/>
      <c r="C116" s="23" t="s">
        <v>149</v>
      </c>
      <c r="D116" s="40" t="s">
        <v>176</v>
      </c>
      <c r="E116" s="40"/>
      <c r="F116" s="41"/>
      <c r="G116" s="42"/>
      <c r="H116" s="43">
        <f>H117</f>
        <v>143.5</v>
      </c>
    </row>
    <row r="117" spans="2:8" ht="45.75" customHeight="1" x14ac:dyDescent="0.3">
      <c r="B117" s="22"/>
      <c r="C117" s="16" t="s">
        <v>214</v>
      </c>
      <c r="D117" s="40" t="s">
        <v>176</v>
      </c>
      <c r="E117" s="40" t="s">
        <v>173</v>
      </c>
      <c r="F117" s="41"/>
      <c r="G117" s="42"/>
      <c r="H117" s="43">
        <v>143.5</v>
      </c>
    </row>
    <row r="118" spans="2:8" ht="18.75" hidden="1" x14ac:dyDescent="0.3">
      <c r="B118" s="22"/>
      <c r="C118" s="47" t="s">
        <v>20</v>
      </c>
      <c r="D118" s="40"/>
      <c r="E118" s="40"/>
      <c r="F118" s="48">
        <f>F119</f>
        <v>0</v>
      </c>
      <c r="G118" s="42"/>
      <c r="H118" s="42"/>
    </row>
    <row r="119" spans="2:8" ht="18.75" hidden="1" x14ac:dyDescent="0.3">
      <c r="B119" s="22"/>
      <c r="C119" s="47" t="s">
        <v>21</v>
      </c>
      <c r="D119" s="40" t="s">
        <v>22</v>
      </c>
      <c r="E119" s="40"/>
      <c r="F119" s="48">
        <f>F120</f>
        <v>0</v>
      </c>
      <c r="G119" s="42"/>
      <c r="H119" s="42"/>
    </row>
    <row r="120" spans="2:8" ht="149.25" hidden="1" customHeight="1" x14ac:dyDescent="0.3">
      <c r="B120" s="22"/>
      <c r="C120" s="47" t="s">
        <v>23</v>
      </c>
      <c r="D120" s="40" t="s">
        <v>24</v>
      </c>
      <c r="E120" s="40"/>
      <c r="F120" s="48">
        <f>F121</f>
        <v>0</v>
      </c>
      <c r="G120" s="42"/>
      <c r="H120" s="42"/>
    </row>
    <row r="121" spans="2:8" ht="56.25" hidden="1" x14ac:dyDescent="0.3">
      <c r="B121" s="22"/>
      <c r="C121" s="47" t="s">
        <v>25</v>
      </c>
      <c r="D121" s="40" t="s">
        <v>24</v>
      </c>
      <c r="E121" s="40" t="s">
        <v>26</v>
      </c>
      <c r="F121" s="48"/>
      <c r="G121" s="42"/>
      <c r="H121" s="42"/>
    </row>
    <row r="122" spans="2:8" ht="18" customHeight="1" x14ac:dyDescent="0.3">
      <c r="B122" s="22"/>
      <c r="C122" s="16" t="s">
        <v>125</v>
      </c>
      <c r="D122" s="40" t="s">
        <v>82</v>
      </c>
      <c r="E122" s="40"/>
      <c r="F122" s="41">
        <f>F125</f>
        <v>0</v>
      </c>
      <c r="G122" s="42"/>
      <c r="H122" s="42">
        <f>H124</f>
        <v>5206.6000000000004</v>
      </c>
    </row>
    <row r="123" spans="2:8" ht="26.25" customHeight="1" x14ac:dyDescent="0.3">
      <c r="B123" s="22"/>
      <c r="C123" s="16" t="s">
        <v>27</v>
      </c>
      <c r="D123" s="40" t="s">
        <v>83</v>
      </c>
      <c r="E123" s="40"/>
      <c r="F123" s="41"/>
      <c r="G123" s="42"/>
      <c r="H123" s="42">
        <f>H126</f>
        <v>5206.6000000000004</v>
      </c>
    </row>
    <row r="124" spans="2:8" ht="62.25" customHeight="1" x14ac:dyDescent="0.3">
      <c r="B124" s="22"/>
      <c r="C124" s="16" t="s">
        <v>126</v>
      </c>
      <c r="D124" s="40" t="s">
        <v>85</v>
      </c>
      <c r="E124" s="40"/>
      <c r="F124" s="41"/>
      <c r="G124" s="42"/>
      <c r="H124" s="42">
        <f>H125</f>
        <v>5206.6000000000004</v>
      </c>
    </row>
    <row r="125" spans="2:8" ht="75" customHeight="1" x14ac:dyDescent="0.3">
      <c r="B125" s="22"/>
      <c r="C125" s="16" t="s">
        <v>127</v>
      </c>
      <c r="D125" s="40" t="s">
        <v>84</v>
      </c>
      <c r="E125" s="40"/>
      <c r="F125" s="41">
        <f>F126</f>
        <v>0</v>
      </c>
      <c r="G125" s="42"/>
      <c r="H125" s="42">
        <f>H126</f>
        <v>5206.6000000000004</v>
      </c>
    </row>
    <row r="126" spans="2:8" ht="43.5" customHeight="1" x14ac:dyDescent="0.3">
      <c r="B126" s="22"/>
      <c r="C126" s="16" t="s">
        <v>168</v>
      </c>
      <c r="D126" s="40" t="s">
        <v>84</v>
      </c>
      <c r="E126" s="40" t="s">
        <v>166</v>
      </c>
      <c r="F126" s="41"/>
      <c r="G126" s="42"/>
      <c r="H126" s="42">
        <v>5206.6000000000004</v>
      </c>
    </row>
    <row r="127" spans="2:8" ht="80.25" customHeight="1" x14ac:dyDescent="0.3">
      <c r="B127" s="22"/>
      <c r="C127" s="23" t="s">
        <v>279</v>
      </c>
      <c r="D127" s="60" t="s">
        <v>282</v>
      </c>
      <c r="E127" s="40"/>
      <c r="F127" s="41"/>
      <c r="G127" s="42"/>
      <c r="H127" s="42">
        <f>H130</f>
        <v>8665.5</v>
      </c>
    </row>
    <row r="128" spans="2:8" ht="123" customHeight="1" x14ac:dyDescent="0.3">
      <c r="B128" s="22"/>
      <c r="C128" s="23" t="s">
        <v>280</v>
      </c>
      <c r="D128" s="60" t="s">
        <v>283</v>
      </c>
      <c r="E128" s="40"/>
      <c r="F128" s="41"/>
      <c r="G128" s="42"/>
      <c r="H128" s="42">
        <f>H130</f>
        <v>8665.5</v>
      </c>
    </row>
    <row r="129" spans="2:250" ht="43.5" customHeight="1" x14ac:dyDescent="0.3">
      <c r="B129" s="22"/>
      <c r="C129" s="23" t="s">
        <v>281</v>
      </c>
      <c r="D129" s="60" t="s">
        <v>284</v>
      </c>
      <c r="E129" s="40"/>
      <c r="F129" s="41"/>
      <c r="G129" s="42"/>
      <c r="H129" s="42">
        <f>H130</f>
        <v>8665.5</v>
      </c>
    </row>
    <row r="130" spans="2:250" ht="43.5" customHeight="1" x14ac:dyDescent="0.3">
      <c r="B130" s="22"/>
      <c r="C130" s="61" t="s">
        <v>168</v>
      </c>
      <c r="D130" s="60" t="s">
        <v>284</v>
      </c>
      <c r="E130" s="40" t="s">
        <v>166</v>
      </c>
      <c r="F130" s="41"/>
      <c r="G130" s="42"/>
      <c r="H130" s="42">
        <v>8665.5</v>
      </c>
    </row>
    <row r="131" spans="2:250" s="12" customFormat="1" ht="57" customHeight="1" x14ac:dyDescent="0.3">
      <c r="B131" s="49"/>
      <c r="C131" s="23" t="s">
        <v>260</v>
      </c>
      <c r="D131" s="59" t="s">
        <v>177</v>
      </c>
      <c r="E131" s="41"/>
      <c r="F131" s="41"/>
      <c r="G131" s="42"/>
      <c r="H131" s="43">
        <f>H134</f>
        <v>436.4</v>
      </c>
      <c r="IP131" s="3"/>
    </row>
    <row r="132" spans="2:250" s="12" customFormat="1" ht="26.25" customHeight="1" x14ac:dyDescent="0.3">
      <c r="B132" s="49"/>
      <c r="C132" s="23" t="s">
        <v>215</v>
      </c>
      <c r="D132" s="59" t="s">
        <v>178</v>
      </c>
      <c r="E132" s="41"/>
      <c r="F132" s="41"/>
      <c r="G132" s="42"/>
      <c r="H132" s="43">
        <f>H134</f>
        <v>436.4</v>
      </c>
      <c r="IP132" s="3"/>
    </row>
    <row r="133" spans="2:250" s="12" customFormat="1" ht="30.75" customHeight="1" x14ac:dyDescent="0.3">
      <c r="B133" s="49"/>
      <c r="C133" s="23" t="s">
        <v>149</v>
      </c>
      <c r="D133" s="59" t="s">
        <v>179</v>
      </c>
      <c r="E133" s="41"/>
      <c r="F133" s="41"/>
      <c r="G133" s="42"/>
      <c r="H133" s="43">
        <f>H134</f>
        <v>436.4</v>
      </c>
      <c r="IP133" s="3"/>
    </row>
    <row r="134" spans="2:250" s="12" customFormat="1" ht="18.75" x14ac:dyDescent="0.3">
      <c r="B134" s="49"/>
      <c r="C134" s="23" t="s">
        <v>169</v>
      </c>
      <c r="D134" s="59" t="s">
        <v>179</v>
      </c>
      <c r="E134" s="56">
        <v>800</v>
      </c>
      <c r="F134" s="41"/>
      <c r="G134" s="42"/>
      <c r="H134" s="43">
        <v>436.4</v>
      </c>
      <c r="IP134" s="3"/>
    </row>
    <row r="135" spans="2:250" s="12" customFormat="1" ht="56.25" x14ac:dyDescent="0.3">
      <c r="B135" s="49"/>
      <c r="C135" s="23" t="s">
        <v>287</v>
      </c>
      <c r="D135" s="59" t="s">
        <v>285</v>
      </c>
      <c r="E135" s="56"/>
      <c r="F135" s="41"/>
      <c r="G135" s="42"/>
      <c r="H135" s="43">
        <f>H138</f>
        <v>339</v>
      </c>
      <c r="IP135" s="3"/>
    </row>
    <row r="136" spans="2:250" s="12" customFormat="1" ht="24.75" customHeight="1" x14ac:dyDescent="0.3">
      <c r="B136" s="49"/>
      <c r="C136" s="23" t="s">
        <v>288</v>
      </c>
      <c r="D136" s="59" t="s">
        <v>286</v>
      </c>
      <c r="E136" s="56"/>
      <c r="F136" s="41"/>
      <c r="G136" s="42"/>
      <c r="H136" s="43">
        <f>H138</f>
        <v>339</v>
      </c>
      <c r="IP136" s="3"/>
    </row>
    <row r="137" spans="2:250" s="12" customFormat="1" ht="93.75" x14ac:dyDescent="0.3">
      <c r="B137" s="49"/>
      <c r="C137" s="23" t="s">
        <v>289</v>
      </c>
      <c r="D137" s="62" t="s">
        <v>291</v>
      </c>
      <c r="E137" s="56"/>
      <c r="F137" s="41"/>
      <c r="G137" s="42"/>
      <c r="H137" s="43">
        <f>H138</f>
        <v>339</v>
      </c>
      <c r="IP137" s="3"/>
    </row>
    <row r="138" spans="2:250" s="12" customFormat="1" ht="37.5" x14ac:dyDescent="0.3">
      <c r="B138" s="49"/>
      <c r="C138" s="23" t="s">
        <v>290</v>
      </c>
      <c r="D138" s="62" t="s">
        <v>291</v>
      </c>
      <c r="E138" s="56">
        <v>400</v>
      </c>
      <c r="F138" s="41"/>
      <c r="G138" s="42"/>
      <c r="H138" s="43">
        <v>339</v>
      </c>
      <c r="IP138" s="3"/>
    </row>
    <row r="139" spans="2:250" ht="38.25" customHeight="1" x14ac:dyDescent="0.3">
      <c r="B139" s="22"/>
      <c r="C139" s="16" t="s">
        <v>128</v>
      </c>
      <c r="D139" s="40" t="s">
        <v>86</v>
      </c>
      <c r="E139" s="40"/>
      <c r="F139" s="41">
        <f>F142+F146+F150+F151+F156</f>
        <v>0</v>
      </c>
      <c r="G139" s="42"/>
      <c r="H139" s="43">
        <f>H140+H144+H148+H152</f>
        <v>877.2</v>
      </c>
    </row>
    <row r="140" spans="2:250" ht="18.75" x14ac:dyDescent="0.3">
      <c r="B140" s="22"/>
      <c r="C140" s="50" t="s">
        <v>28</v>
      </c>
      <c r="D140" s="40" t="s">
        <v>87</v>
      </c>
      <c r="E140" s="40"/>
      <c r="F140" s="41"/>
      <c r="G140" s="42"/>
      <c r="H140" s="43">
        <f>H142</f>
        <v>150.5</v>
      </c>
    </row>
    <row r="141" spans="2:250" ht="43.5" customHeight="1" x14ac:dyDescent="0.3">
      <c r="B141" s="22"/>
      <c r="C141" s="50" t="s">
        <v>129</v>
      </c>
      <c r="D141" s="40" t="s">
        <v>88</v>
      </c>
      <c r="E141" s="40"/>
      <c r="F141" s="41"/>
      <c r="G141" s="42"/>
      <c r="H141" s="43">
        <f>H142</f>
        <v>150.5</v>
      </c>
    </row>
    <row r="142" spans="2:250" ht="57" customHeight="1" x14ac:dyDescent="0.3">
      <c r="B142" s="22"/>
      <c r="C142" s="16" t="s">
        <v>41</v>
      </c>
      <c r="D142" s="40" t="s">
        <v>89</v>
      </c>
      <c r="E142" s="40"/>
      <c r="F142" s="41">
        <f>SUM(F143:F143)</f>
        <v>0</v>
      </c>
      <c r="G142" s="42"/>
      <c r="H142" s="43">
        <f>H143</f>
        <v>150.5</v>
      </c>
    </row>
    <row r="143" spans="2:250" ht="36.75" customHeight="1" x14ac:dyDescent="0.3">
      <c r="B143" s="22"/>
      <c r="C143" s="16" t="s">
        <v>168</v>
      </c>
      <c r="D143" s="40" t="s">
        <v>89</v>
      </c>
      <c r="E143" s="40" t="s">
        <v>166</v>
      </c>
      <c r="F143" s="41"/>
      <c r="G143" s="42"/>
      <c r="H143" s="43">
        <v>150.5</v>
      </c>
    </row>
    <row r="144" spans="2:250" ht="18.75" x14ac:dyDescent="0.3">
      <c r="B144" s="22"/>
      <c r="C144" s="16" t="s">
        <v>29</v>
      </c>
      <c r="D144" s="40" t="s">
        <v>90</v>
      </c>
      <c r="E144" s="40"/>
      <c r="F144" s="41"/>
      <c r="G144" s="42"/>
      <c r="H144" s="43">
        <f>H146</f>
        <v>208.5</v>
      </c>
    </row>
    <row r="145" spans="2:8" ht="27.75" customHeight="1" x14ac:dyDescent="0.3">
      <c r="B145" s="22"/>
      <c r="C145" s="16" t="s">
        <v>130</v>
      </c>
      <c r="D145" s="40" t="s">
        <v>91</v>
      </c>
      <c r="E145" s="40"/>
      <c r="F145" s="41"/>
      <c r="G145" s="42"/>
      <c r="H145" s="43">
        <f>H147</f>
        <v>208.5</v>
      </c>
    </row>
    <row r="146" spans="2:8" ht="42" customHeight="1" x14ac:dyDescent="0.3">
      <c r="B146" s="22"/>
      <c r="C146" s="16" t="s">
        <v>30</v>
      </c>
      <c r="D146" s="40" t="s">
        <v>92</v>
      </c>
      <c r="E146" s="40"/>
      <c r="F146" s="41">
        <f>F147</f>
        <v>0</v>
      </c>
      <c r="G146" s="42"/>
      <c r="H146" s="43">
        <f>H147</f>
        <v>208.5</v>
      </c>
    </row>
    <row r="147" spans="2:8" ht="45" customHeight="1" x14ac:dyDescent="0.3">
      <c r="B147" s="22"/>
      <c r="C147" s="16" t="s">
        <v>168</v>
      </c>
      <c r="D147" s="40" t="s">
        <v>92</v>
      </c>
      <c r="E147" s="40" t="s">
        <v>166</v>
      </c>
      <c r="F147" s="41"/>
      <c r="G147" s="42"/>
      <c r="H147" s="43">
        <v>208.5</v>
      </c>
    </row>
    <row r="148" spans="2:8" ht="27.75" customHeight="1" x14ac:dyDescent="0.3">
      <c r="B148" s="22"/>
      <c r="C148" s="16" t="s">
        <v>31</v>
      </c>
      <c r="D148" s="40" t="s">
        <v>95</v>
      </c>
      <c r="E148" s="40"/>
      <c r="F148" s="41"/>
      <c r="G148" s="42"/>
      <c r="H148" s="43">
        <f>H150</f>
        <v>110</v>
      </c>
    </row>
    <row r="149" spans="2:8" ht="30" customHeight="1" x14ac:dyDescent="0.3">
      <c r="B149" s="22"/>
      <c r="C149" s="16" t="s">
        <v>131</v>
      </c>
      <c r="D149" s="40" t="s">
        <v>93</v>
      </c>
      <c r="E149" s="40"/>
      <c r="F149" s="41"/>
      <c r="G149" s="42"/>
      <c r="H149" s="43">
        <f>H151</f>
        <v>110</v>
      </c>
    </row>
    <row r="150" spans="2:8" ht="18.75" x14ac:dyDescent="0.3">
      <c r="B150" s="22"/>
      <c r="C150" s="16" t="s">
        <v>32</v>
      </c>
      <c r="D150" s="40" t="s">
        <v>94</v>
      </c>
      <c r="E150" s="40"/>
      <c r="F150" s="41">
        <f>F155</f>
        <v>0</v>
      </c>
      <c r="G150" s="42"/>
      <c r="H150" s="43">
        <f>H151</f>
        <v>110</v>
      </c>
    </row>
    <row r="151" spans="2:8" ht="42" customHeight="1" x14ac:dyDescent="0.3">
      <c r="B151" s="22"/>
      <c r="C151" s="16" t="s">
        <v>168</v>
      </c>
      <c r="D151" s="40" t="s">
        <v>94</v>
      </c>
      <c r="E151" s="40" t="s">
        <v>166</v>
      </c>
      <c r="F151" s="44">
        <v>0</v>
      </c>
      <c r="G151" s="42"/>
      <c r="H151" s="43">
        <v>110</v>
      </c>
    </row>
    <row r="152" spans="2:8" ht="45.75" customHeight="1" x14ac:dyDescent="0.3">
      <c r="B152" s="22"/>
      <c r="C152" s="16" t="s">
        <v>42</v>
      </c>
      <c r="D152" s="40" t="s">
        <v>96</v>
      </c>
      <c r="E152" s="40"/>
      <c r="F152" s="44"/>
      <c r="G152" s="42"/>
      <c r="H152" s="43">
        <f>H154+H156</f>
        <v>408.20000000000005</v>
      </c>
    </row>
    <row r="153" spans="2:8" ht="40.5" customHeight="1" x14ac:dyDescent="0.3">
      <c r="B153" s="22"/>
      <c r="C153" s="16" t="s">
        <v>132</v>
      </c>
      <c r="D153" s="40" t="s">
        <v>97</v>
      </c>
      <c r="E153" s="40"/>
      <c r="F153" s="44"/>
      <c r="G153" s="42"/>
      <c r="H153" s="43">
        <f>H155+H157</f>
        <v>408.20000000000005</v>
      </c>
    </row>
    <row r="154" spans="2:8" ht="25.5" customHeight="1" x14ac:dyDescent="0.3">
      <c r="B154" s="22"/>
      <c r="C154" s="51" t="s">
        <v>33</v>
      </c>
      <c r="D154" s="40" t="s">
        <v>98</v>
      </c>
      <c r="E154" s="40"/>
      <c r="F154" s="44"/>
      <c r="G154" s="42"/>
      <c r="H154" s="43">
        <f>H155</f>
        <v>202.4</v>
      </c>
    </row>
    <row r="155" spans="2:8" ht="47.25" customHeight="1" x14ac:dyDescent="0.3">
      <c r="B155" s="22"/>
      <c r="C155" s="16" t="s">
        <v>168</v>
      </c>
      <c r="D155" s="40" t="s">
        <v>98</v>
      </c>
      <c r="E155" s="40" t="s">
        <v>166</v>
      </c>
      <c r="F155" s="41"/>
      <c r="G155" s="42"/>
      <c r="H155" s="43">
        <v>202.4</v>
      </c>
    </row>
    <row r="156" spans="2:8" ht="33" customHeight="1" x14ac:dyDescent="0.3">
      <c r="B156" s="22"/>
      <c r="C156" s="16" t="s">
        <v>34</v>
      </c>
      <c r="D156" s="40" t="s">
        <v>99</v>
      </c>
      <c r="E156" s="40"/>
      <c r="F156" s="41">
        <f>F157</f>
        <v>0</v>
      </c>
      <c r="G156" s="42"/>
      <c r="H156" s="43">
        <f>H157</f>
        <v>205.8</v>
      </c>
    </row>
    <row r="157" spans="2:8" ht="44.25" customHeight="1" x14ac:dyDescent="0.3">
      <c r="B157" s="22"/>
      <c r="C157" s="16" t="s">
        <v>168</v>
      </c>
      <c r="D157" s="40" t="s">
        <v>99</v>
      </c>
      <c r="E157" s="40" t="s">
        <v>166</v>
      </c>
      <c r="F157" s="41"/>
      <c r="G157" s="42"/>
      <c r="H157" s="43">
        <v>205.8</v>
      </c>
    </row>
    <row r="158" spans="2:8" ht="38.25" customHeight="1" x14ac:dyDescent="0.3">
      <c r="B158" s="52"/>
      <c r="C158" s="17" t="s">
        <v>134</v>
      </c>
      <c r="D158" s="40" t="s">
        <v>100</v>
      </c>
      <c r="E158" s="40"/>
      <c r="F158" s="41">
        <f>F160</f>
        <v>0</v>
      </c>
      <c r="G158" s="42"/>
      <c r="H158" s="43">
        <f>H160</f>
        <v>114.5</v>
      </c>
    </row>
    <row r="159" spans="2:8" ht="25.5" customHeight="1" x14ac:dyDescent="0.3">
      <c r="B159" s="52"/>
      <c r="C159" s="16" t="s">
        <v>35</v>
      </c>
      <c r="D159" s="40" t="s">
        <v>133</v>
      </c>
      <c r="E159" s="40"/>
      <c r="F159" s="41"/>
      <c r="G159" s="42"/>
      <c r="H159" s="43">
        <f>H160</f>
        <v>114.5</v>
      </c>
    </row>
    <row r="160" spans="2:8" s="13" customFormat="1" ht="21" customHeight="1" x14ac:dyDescent="0.3">
      <c r="B160" s="52"/>
      <c r="C160" s="16" t="s">
        <v>50</v>
      </c>
      <c r="D160" s="40" t="s">
        <v>236</v>
      </c>
      <c r="E160" s="40"/>
      <c r="F160" s="41">
        <f>F161</f>
        <v>0</v>
      </c>
      <c r="G160" s="53"/>
      <c r="H160" s="43">
        <f>H161+H162</f>
        <v>114.5</v>
      </c>
    </row>
    <row r="161" spans="2:250" ht="42" customHeight="1" x14ac:dyDescent="0.3">
      <c r="B161" s="52"/>
      <c r="C161" s="16" t="s">
        <v>168</v>
      </c>
      <c r="D161" s="40" t="s">
        <v>236</v>
      </c>
      <c r="E161" s="40" t="s">
        <v>166</v>
      </c>
      <c r="F161" s="41"/>
      <c r="G161" s="42"/>
      <c r="H161" s="43">
        <v>105.5</v>
      </c>
    </row>
    <row r="162" spans="2:250" ht="22.5" customHeight="1" x14ac:dyDescent="0.3">
      <c r="B162" s="52"/>
      <c r="C162" s="16" t="s">
        <v>217</v>
      </c>
      <c r="D162" s="40" t="s">
        <v>236</v>
      </c>
      <c r="E162" s="40" t="s">
        <v>235</v>
      </c>
      <c r="F162" s="41"/>
      <c r="G162" s="42"/>
      <c r="H162" s="43">
        <v>9</v>
      </c>
    </row>
    <row r="163" spans="2:250" ht="62.25" customHeight="1" x14ac:dyDescent="0.3">
      <c r="B163" s="52"/>
      <c r="C163" s="16" t="s">
        <v>261</v>
      </c>
      <c r="D163" s="40" t="s">
        <v>144</v>
      </c>
      <c r="E163" s="40"/>
      <c r="F163" s="41"/>
      <c r="G163" s="42"/>
      <c r="H163" s="43">
        <f>H164</f>
        <v>43.3</v>
      </c>
    </row>
    <row r="164" spans="2:250" ht="81.75" customHeight="1" x14ac:dyDescent="0.3">
      <c r="B164" s="52"/>
      <c r="C164" s="16" t="s">
        <v>162</v>
      </c>
      <c r="D164" s="40" t="s">
        <v>145</v>
      </c>
      <c r="E164" s="40"/>
      <c r="F164" s="41"/>
      <c r="G164" s="42"/>
      <c r="H164" s="43">
        <f>H165</f>
        <v>43.3</v>
      </c>
    </row>
    <row r="165" spans="2:250" ht="23.25" customHeight="1" x14ac:dyDescent="0.3">
      <c r="B165" s="52"/>
      <c r="C165" s="16" t="s">
        <v>163</v>
      </c>
      <c r="D165" s="40" t="s">
        <v>146</v>
      </c>
      <c r="E165" s="40"/>
      <c r="F165" s="41"/>
      <c r="G165" s="42"/>
      <c r="H165" s="43">
        <f>H166</f>
        <v>43.3</v>
      </c>
    </row>
    <row r="166" spans="2:250" ht="42" customHeight="1" x14ac:dyDescent="0.3">
      <c r="B166" s="52"/>
      <c r="C166" s="16" t="s">
        <v>168</v>
      </c>
      <c r="D166" s="40" t="s">
        <v>147</v>
      </c>
      <c r="E166" s="40" t="s">
        <v>166</v>
      </c>
      <c r="F166" s="41"/>
      <c r="G166" s="42"/>
      <c r="H166" s="43">
        <v>43.3</v>
      </c>
    </row>
    <row r="167" spans="2:250" ht="45.75" customHeight="1" x14ac:dyDescent="0.3">
      <c r="B167" s="22"/>
      <c r="C167" s="16" t="s">
        <v>135</v>
      </c>
      <c r="D167" s="40" t="s">
        <v>101</v>
      </c>
      <c r="E167" s="40"/>
      <c r="F167" s="41"/>
      <c r="G167" s="42"/>
      <c r="H167" s="43">
        <f>H171+H175+H179</f>
        <v>10898.3</v>
      </c>
    </row>
    <row r="168" spans="2:250" ht="42.75" customHeight="1" x14ac:dyDescent="0.3">
      <c r="B168" s="22"/>
      <c r="C168" s="16" t="s">
        <v>36</v>
      </c>
      <c r="D168" s="40" t="s">
        <v>102</v>
      </c>
      <c r="E168" s="40"/>
      <c r="F168" s="41" t="e">
        <f>F170+#REF!+F172</f>
        <v>#REF!</v>
      </c>
      <c r="G168" s="42"/>
      <c r="H168" s="43">
        <f>H170</f>
        <v>7300</v>
      </c>
    </row>
    <row r="169" spans="2:250" ht="57.75" customHeight="1" x14ac:dyDescent="0.3">
      <c r="B169" s="22"/>
      <c r="C169" s="16" t="s">
        <v>137</v>
      </c>
      <c r="D169" s="40" t="s">
        <v>103</v>
      </c>
      <c r="E169" s="40"/>
      <c r="F169" s="41"/>
      <c r="G169" s="42"/>
      <c r="H169" s="43">
        <f>H171</f>
        <v>7300</v>
      </c>
    </row>
    <row r="170" spans="2:250" ht="48.75" customHeight="1" x14ac:dyDescent="0.3">
      <c r="B170" s="22"/>
      <c r="C170" s="16" t="s">
        <v>18</v>
      </c>
      <c r="D170" s="40" t="s">
        <v>104</v>
      </c>
      <c r="E170" s="40"/>
      <c r="F170" s="41">
        <f>SUBTOTAL(9,F171:F171)</f>
        <v>0</v>
      </c>
      <c r="G170" s="42"/>
      <c r="H170" s="43">
        <f>H171</f>
        <v>7300</v>
      </c>
    </row>
    <row r="171" spans="2:250" ht="44.25" customHeight="1" x14ac:dyDescent="0.3">
      <c r="B171" s="22"/>
      <c r="C171" s="16" t="s">
        <v>214</v>
      </c>
      <c r="D171" s="40" t="s">
        <v>104</v>
      </c>
      <c r="E171" s="40" t="s">
        <v>173</v>
      </c>
      <c r="F171" s="41"/>
      <c r="G171" s="42"/>
      <c r="H171" s="43">
        <v>7300</v>
      </c>
    </row>
    <row r="172" spans="2:250" ht="21.75" customHeight="1" x14ac:dyDescent="0.3">
      <c r="B172" s="22"/>
      <c r="C172" s="16" t="s">
        <v>37</v>
      </c>
      <c r="D172" s="40" t="s">
        <v>105</v>
      </c>
      <c r="E172" s="40"/>
      <c r="F172" s="41">
        <f>F174</f>
        <v>0</v>
      </c>
      <c r="G172" s="42"/>
      <c r="H172" s="43">
        <f>H174</f>
        <v>3316</v>
      </c>
    </row>
    <row r="173" spans="2:250" ht="21.75" customHeight="1" x14ac:dyDescent="0.3">
      <c r="B173" s="22"/>
      <c r="C173" s="16" t="s">
        <v>136</v>
      </c>
      <c r="D173" s="40" t="s">
        <v>106</v>
      </c>
      <c r="E173" s="40"/>
      <c r="F173" s="41"/>
      <c r="G173" s="42"/>
      <c r="H173" s="43">
        <f>H175</f>
        <v>3316</v>
      </c>
    </row>
    <row r="174" spans="2:250" s="12" customFormat="1" ht="48" customHeight="1" x14ac:dyDescent="0.3">
      <c r="B174" s="49"/>
      <c r="C174" s="16" t="s">
        <v>18</v>
      </c>
      <c r="D174" s="40" t="s">
        <v>107</v>
      </c>
      <c r="E174" s="40"/>
      <c r="F174" s="41">
        <f>F175</f>
        <v>0</v>
      </c>
      <c r="G174" s="42"/>
      <c r="H174" s="43">
        <f>H175</f>
        <v>3316</v>
      </c>
      <c r="IP174" s="3"/>
    </row>
    <row r="175" spans="2:250" ht="45" customHeight="1" x14ac:dyDescent="0.3">
      <c r="B175" s="22"/>
      <c r="C175" s="16" t="s">
        <v>233</v>
      </c>
      <c r="D175" s="40" t="s">
        <v>107</v>
      </c>
      <c r="E175" s="40" t="s">
        <v>173</v>
      </c>
      <c r="F175" s="41"/>
      <c r="G175" s="42"/>
      <c r="H175" s="43">
        <v>3316</v>
      </c>
    </row>
    <row r="176" spans="2:250" ht="43.5" customHeight="1" x14ac:dyDescent="0.3">
      <c r="B176" s="22"/>
      <c r="C176" s="16" t="s">
        <v>38</v>
      </c>
      <c r="D176" s="40" t="s">
        <v>109</v>
      </c>
      <c r="E176" s="40"/>
      <c r="F176" s="41">
        <f>F178</f>
        <v>0</v>
      </c>
      <c r="G176" s="42"/>
      <c r="H176" s="43">
        <f>H178</f>
        <v>282.3</v>
      </c>
    </row>
    <row r="177" spans="2:8" ht="40.5" customHeight="1" x14ac:dyDescent="0.3">
      <c r="B177" s="22"/>
      <c r="C177" s="16" t="s">
        <v>138</v>
      </c>
      <c r="D177" s="40" t="s">
        <v>108</v>
      </c>
      <c r="E177" s="40"/>
      <c r="F177" s="41"/>
      <c r="G177" s="42"/>
      <c r="H177" s="43">
        <f>H179</f>
        <v>282.3</v>
      </c>
    </row>
    <row r="178" spans="2:8" ht="43.5" customHeight="1" x14ac:dyDescent="0.3">
      <c r="B178" s="22"/>
      <c r="C178" s="16" t="s">
        <v>139</v>
      </c>
      <c r="D178" s="40" t="s">
        <v>110</v>
      </c>
      <c r="E178" s="40"/>
      <c r="F178" s="41">
        <f>F179</f>
        <v>0</v>
      </c>
      <c r="G178" s="42"/>
      <c r="H178" s="43">
        <f>H179</f>
        <v>282.3</v>
      </c>
    </row>
    <row r="179" spans="2:8" ht="45.75" customHeight="1" x14ac:dyDescent="0.3">
      <c r="B179" s="22"/>
      <c r="C179" s="16" t="s">
        <v>168</v>
      </c>
      <c r="D179" s="40" t="s">
        <v>110</v>
      </c>
      <c r="E179" s="40" t="s">
        <v>166</v>
      </c>
      <c r="F179" s="41"/>
      <c r="G179" s="42"/>
      <c r="H179" s="43">
        <v>282.3</v>
      </c>
    </row>
    <row r="180" spans="2:8" ht="59.25" customHeight="1" x14ac:dyDescent="0.3">
      <c r="B180" s="22"/>
      <c r="C180" s="23" t="s">
        <v>267</v>
      </c>
      <c r="D180" s="40" t="s">
        <v>278</v>
      </c>
      <c r="E180" s="40"/>
      <c r="F180" s="41"/>
      <c r="G180" s="42"/>
      <c r="H180" s="43">
        <f>H183</f>
        <v>1021.5</v>
      </c>
    </row>
    <row r="181" spans="2:8" ht="61.5" customHeight="1" x14ac:dyDescent="0.3">
      <c r="B181" s="22"/>
      <c r="C181" s="23" t="s">
        <v>277</v>
      </c>
      <c r="D181" s="40" t="s">
        <v>275</v>
      </c>
      <c r="E181" s="40"/>
      <c r="F181" s="41"/>
      <c r="G181" s="42"/>
      <c r="H181" s="43">
        <f>H183</f>
        <v>1021.5</v>
      </c>
    </row>
    <row r="182" spans="2:8" ht="36.75" customHeight="1" x14ac:dyDescent="0.3">
      <c r="B182" s="22"/>
      <c r="C182" s="23" t="s">
        <v>268</v>
      </c>
      <c r="D182" s="60" t="s">
        <v>276</v>
      </c>
      <c r="E182" s="40"/>
      <c r="F182" s="41"/>
      <c r="G182" s="42"/>
      <c r="H182" s="43">
        <f>H183</f>
        <v>1021.5</v>
      </c>
    </row>
    <row r="183" spans="2:8" ht="41.25" customHeight="1" x14ac:dyDescent="0.3">
      <c r="B183" s="22"/>
      <c r="C183" s="23" t="s">
        <v>214</v>
      </c>
      <c r="D183" s="60" t="s">
        <v>276</v>
      </c>
      <c r="E183" s="40" t="s">
        <v>166</v>
      </c>
      <c r="F183" s="41"/>
      <c r="G183" s="42"/>
      <c r="H183" s="43">
        <v>1021.5</v>
      </c>
    </row>
    <row r="184" spans="2:8" ht="72.75" customHeight="1" x14ac:dyDescent="0.3">
      <c r="B184" s="22"/>
      <c r="C184" s="25" t="s">
        <v>262</v>
      </c>
      <c r="D184" s="24" t="s">
        <v>180</v>
      </c>
      <c r="E184" s="24"/>
      <c r="F184" s="41"/>
      <c r="G184" s="42"/>
      <c r="H184" s="43">
        <f>H187</f>
        <v>125</v>
      </c>
    </row>
    <row r="185" spans="2:8" ht="61.5" customHeight="1" x14ac:dyDescent="0.3">
      <c r="B185" s="22"/>
      <c r="C185" s="23" t="s">
        <v>216</v>
      </c>
      <c r="D185" s="24" t="s">
        <v>181</v>
      </c>
      <c r="E185" s="24"/>
      <c r="F185" s="41"/>
      <c r="G185" s="42"/>
      <c r="H185" s="43">
        <f>H187</f>
        <v>125</v>
      </c>
    </row>
    <row r="186" spans="2:8" ht="25.5" customHeight="1" x14ac:dyDescent="0.3">
      <c r="B186" s="22"/>
      <c r="C186" s="23" t="s">
        <v>149</v>
      </c>
      <c r="D186" s="24" t="s">
        <v>182</v>
      </c>
      <c r="E186" s="24"/>
      <c r="F186" s="41"/>
      <c r="G186" s="42"/>
      <c r="H186" s="43">
        <f>H187</f>
        <v>125</v>
      </c>
    </row>
    <row r="187" spans="2:8" ht="22.5" customHeight="1" x14ac:dyDescent="0.3">
      <c r="B187" s="22"/>
      <c r="C187" s="23" t="s">
        <v>217</v>
      </c>
      <c r="D187" s="24" t="s">
        <v>182</v>
      </c>
      <c r="E187" s="24">
        <v>300</v>
      </c>
      <c r="F187" s="41"/>
      <c r="G187" s="42"/>
      <c r="H187" s="43">
        <v>125</v>
      </c>
    </row>
    <row r="188" spans="2:8" ht="40.5" customHeight="1" x14ac:dyDescent="0.3">
      <c r="B188" s="22"/>
      <c r="C188" s="23" t="s">
        <v>219</v>
      </c>
      <c r="D188" s="40" t="s">
        <v>220</v>
      </c>
      <c r="E188" s="40"/>
      <c r="F188" s="41"/>
      <c r="G188" s="42"/>
      <c r="H188" s="43">
        <f>H191</f>
        <v>31.3</v>
      </c>
    </row>
    <row r="189" spans="2:8" ht="55.5" customHeight="1" x14ac:dyDescent="0.3">
      <c r="B189" s="22"/>
      <c r="C189" s="23" t="s">
        <v>218</v>
      </c>
      <c r="D189" s="40" t="s">
        <v>221</v>
      </c>
      <c r="E189" s="40"/>
      <c r="F189" s="41"/>
      <c r="G189" s="42"/>
      <c r="H189" s="43">
        <f>H191</f>
        <v>31.3</v>
      </c>
    </row>
    <row r="190" spans="2:8" ht="24.75" customHeight="1" x14ac:dyDescent="0.3">
      <c r="B190" s="22"/>
      <c r="C190" s="23" t="s">
        <v>149</v>
      </c>
      <c r="D190" s="40" t="s">
        <v>222</v>
      </c>
      <c r="E190" s="40"/>
      <c r="F190" s="41"/>
      <c r="G190" s="42"/>
      <c r="H190" s="43">
        <f>H191</f>
        <v>31.3</v>
      </c>
    </row>
    <row r="191" spans="2:8" ht="43.5" customHeight="1" x14ac:dyDescent="0.3">
      <c r="B191" s="22"/>
      <c r="C191" s="23" t="s">
        <v>214</v>
      </c>
      <c r="D191" s="40" t="s">
        <v>222</v>
      </c>
      <c r="E191" s="40" t="s">
        <v>173</v>
      </c>
      <c r="F191" s="41"/>
      <c r="G191" s="42"/>
      <c r="H191" s="43">
        <v>31.3</v>
      </c>
    </row>
    <row r="192" spans="2:8" ht="43.5" customHeight="1" x14ac:dyDescent="0.3">
      <c r="B192" s="54"/>
      <c r="C192" s="16" t="s">
        <v>39</v>
      </c>
      <c r="D192" s="40" t="s">
        <v>111</v>
      </c>
      <c r="E192" s="40"/>
      <c r="F192" s="41">
        <f>F195</f>
        <v>0</v>
      </c>
      <c r="G192" s="42"/>
      <c r="H192" s="43">
        <f>H195</f>
        <v>124.8</v>
      </c>
    </row>
    <row r="193" spans="1:8" ht="24" customHeight="1" x14ac:dyDescent="0.3">
      <c r="B193" s="54"/>
      <c r="C193" s="16" t="s">
        <v>143</v>
      </c>
      <c r="D193" s="40" t="s">
        <v>142</v>
      </c>
      <c r="E193" s="40"/>
      <c r="F193" s="41"/>
      <c r="G193" s="42"/>
      <c r="H193" s="43">
        <f>H196</f>
        <v>124.8</v>
      </c>
    </row>
    <row r="194" spans="1:8" ht="37.5" x14ac:dyDescent="0.3">
      <c r="B194" s="54"/>
      <c r="C194" s="16" t="s">
        <v>140</v>
      </c>
      <c r="D194" s="40" t="s">
        <v>112</v>
      </c>
      <c r="E194" s="40"/>
      <c r="F194" s="41"/>
      <c r="G194" s="42"/>
      <c r="H194" s="43">
        <f>H196</f>
        <v>124.8</v>
      </c>
    </row>
    <row r="195" spans="1:8" ht="26.25" customHeight="1" x14ac:dyDescent="0.3">
      <c r="B195" s="22"/>
      <c r="C195" s="16" t="s">
        <v>141</v>
      </c>
      <c r="D195" s="40" t="s">
        <v>113</v>
      </c>
      <c r="E195" s="40"/>
      <c r="F195" s="41">
        <f>F196</f>
        <v>0</v>
      </c>
      <c r="G195" s="42"/>
      <c r="H195" s="43">
        <f>H196</f>
        <v>124.8</v>
      </c>
    </row>
    <row r="196" spans="1:8" ht="42.75" customHeight="1" x14ac:dyDescent="0.3">
      <c r="B196" s="54"/>
      <c r="C196" s="16" t="s">
        <v>168</v>
      </c>
      <c r="D196" s="40" t="s">
        <v>113</v>
      </c>
      <c r="E196" s="40" t="s">
        <v>166</v>
      </c>
      <c r="F196" s="41"/>
      <c r="G196" s="42"/>
      <c r="H196" s="43">
        <v>124.8</v>
      </c>
    </row>
    <row r="197" spans="1:8" ht="60" customHeight="1" x14ac:dyDescent="0.3">
      <c r="B197" s="54"/>
      <c r="C197" s="23" t="s">
        <v>264</v>
      </c>
      <c r="D197" s="40" t="s">
        <v>270</v>
      </c>
      <c r="E197" s="40"/>
      <c r="F197" s="41"/>
      <c r="G197" s="42"/>
      <c r="H197" s="43">
        <f>H200</f>
        <v>8909.7999999999993</v>
      </c>
    </row>
    <row r="198" spans="1:8" ht="41.25" customHeight="1" x14ac:dyDescent="0.3">
      <c r="B198" s="54"/>
      <c r="C198" s="23" t="s">
        <v>265</v>
      </c>
      <c r="D198" s="40" t="s">
        <v>271</v>
      </c>
      <c r="E198" s="40"/>
      <c r="F198" s="41"/>
      <c r="G198" s="42"/>
      <c r="H198" s="43">
        <f>H200</f>
        <v>8909.7999999999993</v>
      </c>
    </row>
    <row r="199" spans="1:8" ht="56.25" customHeight="1" x14ac:dyDescent="0.3">
      <c r="B199" s="54"/>
      <c r="C199" s="23" t="s">
        <v>273</v>
      </c>
      <c r="D199" s="40" t="s">
        <v>272</v>
      </c>
      <c r="E199" s="40"/>
      <c r="F199" s="41"/>
      <c r="G199" s="42"/>
      <c r="H199" s="43">
        <f>H200</f>
        <v>8909.7999999999993</v>
      </c>
    </row>
    <row r="200" spans="1:8" ht="42.75" customHeight="1" x14ac:dyDescent="0.3">
      <c r="B200" s="54"/>
      <c r="C200" s="55" t="s">
        <v>266</v>
      </c>
      <c r="D200" s="40" t="s">
        <v>272</v>
      </c>
      <c r="E200" s="40" t="s">
        <v>263</v>
      </c>
      <c r="F200" s="41"/>
      <c r="G200" s="42"/>
      <c r="H200" s="43">
        <v>8909.7999999999993</v>
      </c>
    </row>
    <row r="201" spans="1:8" ht="18.75" x14ac:dyDescent="0.3">
      <c r="C201" s="64" t="s">
        <v>274</v>
      </c>
      <c r="D201" s="14"/>
      <c r="E201" s="14"/>
    </row>
    <row r="202" spans="1:8" ht="37.35" customHeight="1" x14ac:dyDescent="0.3">
      <c r="C202" s="64"/>
      <c r="D202" s="65" t="s">
        <v>226</v>
      </c>
      <c r="E202" s="65"/>
      <c r="F202" s="65"/>
      <c r="G202" s="65"/>
      <c r="H202" s="65"/>
    </row>
    <row r="203" spans="1:8" x14ac:dyDescent="0.25">
      <c r="A203" s="3"/>
      <c r="C203" s="13"/>
    </row>
    <row r="204" spans="1:8" x14ac:dyDescent="0.25">
      <c r="A204" s="3"/>
      <c r="C204" s="13"/>
    </row>
  </sheetData>
  <sheetProtection selectLockedCells="1" selectUnlockedCells="1"/>
  <autoFilter ref="D14:F196"/>
  <mergeCells count="9">
    <mergeCell ref="D3:H3"/>
    <mergeCell ref="D4:H4"/>
    <mergeCell ref="C201:C202"/>
    <mergeCell ref="D202:H202"/>
    <mergeCell ref="B10:H10"/>
    <mergeCell ref="D12:H12"/>
    <mergeCell ref="D5:H5"/>
    <mergeCell ref="D6:H6"/>
    <mergeCell ref="D7:H7"/>
  </mergeCells>
  <phoneticPr fontId="7" type="noConversion"/>
  <pageMargins left="0.59027777777777779" right="0.39374999999999999" top="0.51180555555555551" bottom="0.27569444444444446" header="0.51180555555555551" footer="0.51180555555555551"/>
  <pageSetup paperSize="9" scale="74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ведомственная</vt:lpstr>
      <vt:lpstr>Excel_BuiltIn_Print_Area 1</vt:lpstr>
      <vt:lpstr>Excel_BuiltIn_Print_Area_1</vt:lpstr>
      <vt:lpstr>Excel_BuiltIn_Print_Titles_1</vt:lpstr>
      <vt:lpstr>Z_4F3F96C3_7B8B_440F_A7C0_DFFBDC784942_.wvu.FilterData</vt:lpstr>
      <vt:lpstr>Z_6CB88F76_ADF1_43EB_B8FB_32CF6D2656A6_.wvu.FilterData</vt:lpstr>
      <vt:lpstr>Z_7BCFB845_C80C_48FE_B4FE_79B4B69115F3_.wvu.FilterData</vt:lpstr>
      <vt:lpstr>Z_7D67130F_5829_47C5_93DE_738E8D41F162_.wvu.FilterData</vt:lpstr>
      <vt:lpstr>Z_8E2E7D81_C767_11D8_A2FD_006098EF8B30_.wvu.FilterData</vt:lpstr>
      <vt:lpstr>Z_AAB63AD1_4FE4_4C7A_A62E_5A604C03BF55_.wvu.FilterData</vt:lpstr>
      <vt:lpstr>Z_C231806E_9211_4D8F_9EB3_1A15C537C808_.wvu.FilterData</vt:lpstr>
      <vt:lpstr>Z_D05021AF_1DB5_4AD7_B085_4CD71612CDB6_.wvu.FilterData</vt:lpstr>
      <vt:lpstr>Z_D5E1AF6B_71F1_4B33_880B_72787157ADA9_.wvu.FilterData</vt:lpstr>
      <vt:lpstr>Z_D5E1AF6B_71F1_4B33_880B_72787157ADA9_.wvu.PrintArea</vt:lpstr>
      <vt:lpstr>Z_E2E14CAC_FED5_4087_B580_6F7DEE9C9BA1_.wvu.FilterData</vt:lpstr>
      <vt:lpstr>Z_EF5A4981_C8E4_11D8_A2FC_006098EF8BA8_.wvu.PrintArea</vt:lpstr>
      <vt:lpstr>Z_EFA5B1DC_5497_4E2C_A2B5_ED756C88CC7C_.wvu.FilterData</vt:lpstr>
      <vt:lpstr>ведомственная!Заголовки_для_печати</vt:lpstr>
      <vt:lpstr>ведомственная!Область_печати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2019-11-13T07:13:32Z</cp:lastPrinted>
  <dcterms:created xsi:type="dcterms:W3CDTF">2019-12-24T07:29:59Z</dcterms:created>
  <dcterms:modified xsi:type="dcterms:W3CDTF">2019-12-24T07:30:32Z</dcterms:modified>
</cp:coreProperties>
</file>