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23040" windowHeight="7635" activeTab="5"/>
  </bookViews>
  <sheets>
    <sheet name="1 Д 1 Н" sheetId="1" r:id="rId1"/>
    <sheet name="2Д 1Н" sheetId="2" r:id="rId2"/>
    <sheet name="3Д 1Н" sheetId="3" r:id="rId3"/>
    <sheet name="4Д 1Н" sheetId="4" r:id="rId4"/>
    <sheet name="5Д 1Н" sheetId="5" r:id="rId5"/>
    <sheet name="1Д 2Н" sheetId="6" r:id="rId6"/>
    <sheet name="2Д 2Н" sheetId="7" r:id="rId7"/>
    <sheet name="3Д 2Н" sheetId="8" r:id="rId8"/>
    <sheet name="4 Д 2Н" sheetId="9" r:id="rId9"/>
    <sheet name="5 Д2Н" sheetId="10" r:id="rId10"/>
  </sheets>
  <calcPr calcId="124519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2" i="3"/>
  <c r="D47" i="10" l="1"/>
  <c r="E47"/>
  <c r="C47"/>
  <c r="D40"/>
  <c r="E40"/>
  <c r="C40"/>
  <c r="D27"/>
  <c r="E27"/>
  <c r="C27"/>
  <c r="D47" i="9"/>
  <c r="E47"/>
  <c r="C47"/>
  <c r="D39"/>
  <c r="E39"/>
  <c r="C39"/>
  <c r="D26"/>
  <c r="E26"/>
  <c r="C26"/>
  <c r="D38" i="8"/>
  <c r="E38"/>
  <c r="C38"/>
  <c r="D26"/>
  <c r="E26"/>
  <c r="C26"/>
  <c r="D38" i="7"/>
  <c r="E38"/>
  <c r="C38"/>
  <c r="D26"/>
  <c r="C26"/>
  <c r="D24" i="6"/>
  <c r="E24"/>
  <c r="D46"/>
  <c r="C46"/>
  <c r="D37"/>
  <c r="E37"/>
  <c r="C37"/>
  <c r="C24"/>
  <c r="D25" i="5"/>
  <c r="E25"/>
  <c r="C25"/>
  <c r="D37"/>
  <c r="E37"/>
  <c r="C37"/>
  <c r="E45"/>
  <c r="D21" i="3"/>
  <c r="E40"/>
  <c r="E21" i="1" l="1"/>
  <c r="D18" l="1"/>
  <c r="D16"/>
  <c r="D21" s="1"/>
  <c r="C21"/>
  <c r="E38" i="4" l="1"/>
  <c r="E26" i="7" l="1"/>
  <c r="E25" i="4"/>
  <c r="E32" i="3"/>
  <c r="E21" l="1"/>
  <c r="E35" i="2" l="1"/>
  <c r="E22"/>
  <c r="E33" i="1"/>
  <c r="E43" i="8" l="1"/>
  <c r="E43" i="7"/>
  <c r="E46" s="1"/>
  <c r="E46" i="6"/>
  <c r="E45" i="4"/>
  <c r="E38" i="1"/>
  <c r="E41" l="1"/>
  <c r="D4" i="10" l="1"/>
  <c r="D4" i="9"/>
  <c r="D4" i="8"/>
  <c r="D4" i="7"/>
  <c r="D4" i="6"/>
  <c r="D2" i="5"/>
  <c r="D2" i="10" s="1"/>
  <c r="D3" i="5"/>
  <c r="D3" i="9" s="1"/>
  <c r="D1" i="5"/>
  <c r="D1" i="10" s="1"/>
  <c r="C2" i="4"/>
  <c r="C3"/>
  <c r="D1"/>
  <c r="C2" i="3"/>
  <c r="C3"/>
  <c r="C4"/>
  <c r="C4" i="2"/>
  <c r="C3"/>
  <c r="C2"/>
  <c r="D1" i="6" l="1"/>
  <c r="D1" i="7"/>
  <c r="D1" i="8"/>
  <c r="D1" i="9"/>
  <c r="D3" i="10"/>
  <c r="D3" i="6"/>
  <c r="D3" i="7"/>
  <c r="D3" i="8"/>
  <c r="D2" i="6"/>
  <c r="D2" i="7"/>
  <c r="D2" i="8"/>
  <c r="D2" i="9"/>
  <c r="A49" i="10"/>
  <c r="A50" i="9"/>
  <c r="A48" i="8"/>
  <c r="A49" i="7"/>
  <c r="A48" i="6"/>
  <c r="A49" i="5"/>
  <c r="A47" i="4"/>
  <c r="A41" i="3"/>
  <c r="A45" i="2"/>
  <c r="A4" i="10" l="1"/>
  <c r="A3"/>
  <c r="A2"/>
  <c r="A1"/>
  <c r="A4" i="9"/>
  <c r="A3"/>
  <c r="A2"/>
  <c r="A1"/>
  <c r="A4" i="8"/>
  <c r="A3"/>
  <c r="A2"/>
  <c r="A1"/>
  <c r="A4" i="7"/>
  <c r="A3"/>
  <c r="A2"/>
  <c r="A1"/>
  <c r="A4" i="6"/>
  <c r="A3"/>
  <c r="A2"/>
  <c r="A1"/>
  <c r="A4" i="4"/>
  <c r="A3"/>
  <c r="A2"/>
  <c r="A1"/>
  <c r="A4" i="5"/>
  <c r="A3"/>
  <c r="A2"/>
  <c r="A1"/>
</calcChain>
</file>

<file path=xl/sharedStrings.xml><?xml version="1.0" encoding="utf-8"?>
<sst xmlns="http://schemas.openxmlformats.org/spreadsheetml/2006/main" count="404" uniqueCount="112">
  <si>
    <t>Прием пищи, наименование блюда</t>
  </si>
  <si>
    <t>Масса порции</t>
  </si>
  <si>
    <t>Энергети-ческая ценность, ккал</t>
  </si>
  <si>
    <t xml:space="preserve">ЧАЙ С МОЛОКОМ </t>
  </si>
  <si>
    <t>ХЛЕБ ПШЕНИЧНЫЙ</t>
  </si>
  <si>
    <t>ХЛЕБ РЖАНОЙ</t>
  </si>
  <si>
    <t>Итого за прием пищи:</t>
  </si>
  <si>
    <t>КАША РАССЫПЧАТАЯ ПЕРЛОВАЯ</t>
  </si>
  <si>
    <t>Согласовано</t>
  </si>
  <si>
    <t>Директор ООО "ВитаЛайн"</t>
  </si>
  <si>
    <t>_____________Н.Н.Клоков</t>
  </si>
  <si>
    <t>№ п/п</t>
  </si>
  <si>
    <t>Утверждаю</t>
  </si>
  <si>
    <t>КОФЕЙНЫЙ НАПИТОК С МОЛОКОМ</t>
  </si>
  <si>
    <t>№п/п</t>
  </si>
  <si>
    <t>ЖАРКОЕ ПО-ДОМАШНЕМУ</t>
  </si>
  <si>
    <t>РАССОЛЬНИК ЛЕНИНГРАДСКИЙ</t>
  </si>
  <si>
    <t>ЩИ ИЗ СВЕЖЕЙ КАПУСТЫ</t>
  </si>
  <si>
    <t>КАКАО С МОЛОКОМ</t>
  </si>
  <si>
    <t>ПЮРЕ КАРТОФЕЛЬНОЕ</t>
  </si>
  <si>
    <t>ЧАЙ С САХАРОМ</t>
  </si>
  <si>
    <t>ЧАЙ С ЛИМОНОМ</t>
  </si>
  <si>
    <t>БОРЩ С ФАСОЛЬЮ И КАРТОФЕЛЕМ</t>
  </si>
  <si>
    <t>КОМПОТ ИЗ СМЕСИ СУХОФРУКТОВ</t>
  </si>
  <si>
    <t>СУП КАРТОФЕЛЬНЫЙ С МАКАРОННЫМИ ИЗДЕЛИЯМИ</t>
  </si>
  <si>
    <t>КАПУСТА, ТУШЕННАЯ С ЯБЛОКАМИ</t>
  </si>
  <si>
    <t>САЛАТ ИЗ БЕЛОКОЧАННОЙ КАПУСТЫ С ЯБЛОКАМИ</t>
  </si>
  <si>
    <t>КИСЕЛЬ ИЗ ЯБЛОК СУШЕНЫХ</t>
  </si>
  <si>
    <t>"___"______________2023 г</t>
  </si>
  <si>
    <t>"____"__________2023 г.</t>
  </si>
  <si>
    <t>______________/______________/</t>
  </si>
  <si>
    <t>Директор МБОУ _____________</t>
  </si>
  <si>
    <t xml:space="preserve">    Заведующий производством  _______________/  ______________/                              /</t>
  </si>
  <si>
    <t>"_____"________________2023 г.</t>
  </si>
  <si>
    <t>"_____"__________________2023 г.</t>
  </si>
  <si>
    <t>Цена розничная</t>
  </si>
  <si>
    <t>ЕЖЕДНЕВНОЕ МЕНЮ ЗАВТРАК 1-4 КЛАСС</t>
  </si>
  <si>
    <t>ЕЖЕДНЕВНОЕ МЕНЮ ОБЕД 1-4 КЛАСС</t>
  </si>
  <si>
    <t>ЕЖЕДНЕВНОЕ МЕНЮ  ПОЛДНИК 1-4 КЛАСС</t>
  </si>
  <si>
    <t>*  ДОПУСКАЕТСЯ ВЫДАЧА ДРУГИХ ФРУКТОВ В ЗАВИСИМОСТИ ОТ СЕЗОНА</t>
  </si>
  <si>
    <t>** ДОПУСКАЕТСЯ ВЫДАЧА ДРУГИХ КИСЛОМОЛОЧНЫХ ПРОДУКТОВ (С УЧЕТОМ ИХ ПИЩЕВОЙ ЦЕННОСТИ)</t>
  </si>
  <si>
    <t>КАША ВЯЗКАЯ МОЛОЧНАЯ ИЗ РИСА И ПШЕНА</t>
  </si>
  <si>
    <t>БУТЕРБРОД С СЫРОМ И МАСЛОМ</t>
  </si>
  <si>
    <t>ФРУКТЫ СВЕЖИЕ ПО СЕЗОНУ * /ЯБЛОКО/</t>
  </si>
  <si>
    <t>ОВОЩИ НАТУРАЛЬНЫЕ ПО СЕЗОНУ****/ ОГУРЦЫ /</t>
  </si>
  <si>
    <t>КАША ЯЧНЕВАЯ РАССЫПЧАТАЯ ПО-КУПЕЧЕСКИ</t>
  </si>
  <si>
    <t>КОТЛЕТЫ ДОМАШНИЕ С МАСЛОМ 90/5</t>
  </si>
  <si>
    <t>СОК ФРУКТОВЫЙ **/ЯБЛОЧНЫЙ/</t>
  </si>
  <si>
    <t>ИКРА КАБАЧКОВАЯ КОНСЕРВИРОВАННАЯ</t>
  </si>
  <si>
    <t>КОТЛЕТЫ  РЫБНЫЕ /СОУС МОЛОЧНЫЙ   90/25</t>
  </si>
  <si>
    <t>ЗАПЕКАНКА ИЗ ПЕЧЕНИ С РИСОМ/ СОУС ТОМАТНЫЙ С ОВОЩАМИ 150/20</t>
  </si>
  <si>
    <t>САЛАТ ИЗ СВЕКЛЫ С  ИЗЮМОМ</t>
  </si>
  <si>
    <t>ПЛОВ ИЗ ЦЫПЛЕНКА</t>
  </si>
  <si>
    <t>КИСЛОМОЛОЧНЫЙ НАПИТОК*****/ КЕФИР/</t>
  </si>
  <si>
    <t>ФРУКТЫ СВЕЖИЕ ПО СЕЗОНУ* АПЕЛЬСИН/</t>
  </si>
  <si>
    <t>Молоко для детского питания 2,5% 200 г т/п</t>
  </si>
  <si>
    <t>ЗАПЕКАНКА ИЗ ТВОРОГА С  ТЫКВОЙ / ПОВИДЛО150/10</t>
  </si>
  <si>
    <t>КОМПОТ ИЗ СВЕЖИХ ПЛОДОВ (1-ЫЙ ВАРИАНТ) ЯБЛОЧНЫЙ</t>
  </si>
  <si>
    <t>ГРАТЕН ИЗ ПЕЧЕНИ С КАРТОФЕЛЕМ</t>
  </si>
  <si>
    <t>ОВОЩИ НАТУРАЛЬНЫЕ ПО СЕЗОНУ**** /ТОМАТЫ/</t>
  </si>
  <si>
    <t>СУП КРЕСТЬЯНСКИЙ С КРУПОЙ</t>
  </si>
  <si>
    <t>РАГУ ИЗ ОВОЩЕЙ</t>
  </si>
  <si>
    <t>СОК ФРУКТОВЫЙ **/ВИНОГРАДНЫЙ/</t>
  </si>
  <si>
    <t>ЗАПЕКАНКА ОВОЩНАЯ С КУРИЦЕЙ</t>
  </si>
  <si>
    <t>ФРУКТЫ СВЕЖИЕ ПО СЕЗОНУ* /ЯБЛОКО/</t>
  </si>
  <si>
    <t>ЗАПЕКАНКА ИЗ ТВОРОГА/ПОВИДЛО 150/10</t>
  </si>
  <si>
    <t>КИСЛОМОЛОЧНЫЙ НАПИТОК***** /КЕФИР/</t>
  </si>
  <si>
    <t>КОНДИТЕРСКИЕ ИЗДЕЛИЯ*** /ПЕЧЕНЬЕ САХАРНОЕ/</t>
  </si>
  <si>
    <t>ТЫКВА ПРИПУЩЕННАЯ С ЯБЛОКАМИ</t>
  </si>
  <si>
    <t>ТЕФТЕЛИ РЫБНЫЕ/ СОУС ТОМАТНЫЙ С ОВОЩАМИ  90/15</t>
  </si>
  <si>
    <t>САЛАТ ИЗ КАПУСТЫ Б/К С МОРКОВЬЮ****</t>
  </si>
  <si>
    <t>СУП ИЗ ОВОЩЕЙ С ФРИКАДЕЛЬКАМИ 150/50</t>
  </si>
  <si>
    <t xml:space="preserve">МАКАРОНЫ, ЗАПЕЧЕННЫЕ С ЯЙЦОМ И СЫРОМ </t>
  </si>
  <si>
    <t>СОК ФРУКТОВЫЙ ** ВИШНЕВЫЙ</t>
  </si>
  <si>
    <t>КИСЛОМОЛОЧНЫЙ НАПИТОК*****  СНЕЖОК</t>
  </si>
  <si>
    <t>ПИРОЖОК ПЕЧЕНЫЙ С КАПУСТОЙ</t>
  </si>
  <si>
    <t>МЮСЛИ С МОЛОКОМ</t>
  </si>
  <si>
    <t>БУТЕРБРОДЫ С ПОВИДЛОМ И МАСЛОМ</t>
  </si>
  <si>
    <t xml:space="preserve">СУП КАРТОФЕЛЬНЫЙ С БОБОВЫМИ </t>
  </si>
  <si>
    <t>ТЕФТЕЛИ МЯСНЫЕ  110/20</t>
  </si>
  <si>
    <t>КАРТОФЕЛЬ ОТВАРНОЙ</t>
  </si>
  <si>
    <t>КОТЛЕТЫ РЫБНЫЕ С МАСЛОМ   90/5</t>
  </si>
  <si>
    <t>ОВОЩИ НАТУРАЛЬНЫЕ /МОРКОВНЫЕ ПАЛОЧКИ/****</t>
  </si>
  <si>
    <t>КАРТОФЕЛЬ ЗАПЕЧЕННЫЙ С ОВОЩАМИ И ЯЙЦОМ</t>
  </si>
  <si>
    <t>КОТЛЕТЫ РУБЛЕННЫЕ ИЗ ЦЫПЛЕНКА</t>
  </si>
  <si>
    <t xml:space="preserve">САЛАТ ВИТАМИННЫЙ </t>
  </si>
  <si>
    <t>ЗАПЕКАНКА ИЗ ТВОРОГА / МОЛОКО СГУЩ 160/20</t>
  </si>
  <si>
    <t>СОК ФРУКТОВЫЙ**/ВИНОГРАДНЫЙ/</t>
  </si>
  <si>
    <t>КАША  "ЯНТАРНАЯ "ИЗ ПШЕННОЙ КРУПЫ С ЯБЛОКАМИ</t>
  </si>
  <si>
    <t xml:space="preserve">ИКРА МОРКОВНАЯ </t>
  </si>
  <si>
    <t>ПАСТА С КУРИЦЕЙ 120/80</t>
  </si>
  <si>
    <t xml:space="preserve">ИКРА СВЕКОЛЬНАЯ </t>
  </si>
  <si>
    <t>СУП-ЛАПША ДОМАШНЯЯ</t>
  </si>
  <si>
    <t>МЯСО ТУШЕНОЕ С ОВОЩАМИ В СОУСЕ</t>
  </si>
  <si>
    <t>ДЕНЬ КУБАНСКОЙ КУХНИ</t>
  </si>
  <si>
    <t>ЯБЛОКИ, ЗАПЕЧЕННЫЕ  ПО-КУБАНСКИ</t>
  </si>
  <si>
    <t xml:space="preserve">КАКАО С МОЛОКОМ </t>
  </si>
  <si>
    <t>САЛАТ "КУБАНОЧКА"</t>
  </si>
  <si>
    <t>БОРЩ ПО-КУБАНСКИ</t>
  </si>
  <si>
    <t>КАРТОФЕЛЬ  ПО-ХУТОРСКИ</t>
  </si>
  <si>
    <t>КОТЛЕТЫ  КУРИНЫЕ "КАЗАЧОК"</t>
  </si>
  <si>
    <t xml:space="preserve">УЗВАР ИЗ СУХОФРУКТОВ И   ПЛОДОВ ШИПОВНИКА </t>
  </si>
  <si>
    <t>БУЛОЧКА ДОМАШНЯЯ ПП</t>
  </si>
  <si>
    <t>СЫР (ПОРЦИЯМИ)</t>
  </si>
  <si>
    <t>КАПУСТА ТУШЕНАЯ</t>
  </si>
  <si>
    <t>КОТЛЕТЫ РЫБНЫЕ ЛЮБИТЕЛЬСКИЕ</t>
  </si>
  <si>
    <t xml:space="preserve">СУП ИЗ ОВОЩЕЙ </t>
  </si>
  <si>
    <t>ЗАПЕКАНКА ИЗ ПЕЧЕНИ  ПО-ЦАРСКИ</t>
  </si>
  <si>
    <t xml:space="preserve">СОУС ТОМАТНЫЙ С ОВОЩАМИ </t>
  </si>
  <si>
    <t>МАКАРОНЫ, ЗАПЕЧЕННЫЕ С ЯЙЦОМ</t>
  </si>
  <si>
    <t>АЗУ С МЯСОМ И ОВОЩАМИ</t>
  </si>
  <si>
    <t xml:space="preserve">БИТОЧКИ РЫБНЫЕ </t>
  </si>
</sst>
</file>

<file path=xl/styles.xml><?xml version="1.0" encoding="utf-8"?>
<styleSheet xmlns="http://schemas.openxmlformats.org/spreadsheetml/2006/main">
  <fonts count="15">
    <font>
      <sz val="11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0"/>
      </patternFill>
    </fill>
  </fills>
  <borders count="1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218">
    <xf numFmtId="0" fontId="0" fillId="0" borderId="0" xfId="0"/>
    <xf numFmtId="0" fontId="1" fillId="2" borderId="0" xfId="0" applyFont="1" applyFill="1"/>
    <xf numFmtId="0" fontId="1" fillId="2" borderId="1" xfId="0" applyFont="1" applyFill="1" applyBorder="1" applyAlignment="1">
      <alignment horizontal="left" vertical="center" wrapText="1"/>
    </xf>
    <xf numFmtId="0" fontId="1" fillId="2" borderId="1" xfId="0" applyNumberFormat="1" applyFont="1" applyFill="1" applyBorder="1" applyAlignment="1">
      <alignment horizontal="center" vertical="center" wrapText="1"/>
    </xf>
    <xf numFmtId="0" fontId="3" fillId="3" borderId="0" xfId="0" applyFont="1" applyFill="1" applyBorder="1"/>
    <xf numFmtId="0" fontId="2" fillId="2" borderId="3" xfId="0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 wrapText="1"/>
    </xf>
    <xf numFmtId="0" fontId="2" fillId="2" borderId="0" xfId="0" applyFont="1" applyFill="1"/>
    <xf numFmtId="4" fontId="1" fillId="2" borderId="1" xfId="0" applyNumberFormat="1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center" wrapText="1"/>
    </xf>
    <xf numFmtId="0" fontId="2" fillId="2" borderId="0" xfId="0" applyNumberFormat="1" applyFont="1" applyFill="1" applyBorder="1" applyAlignment="1">
      <alignment horizontal="center" vertical="center" wrapText="1"/>
    </xf>
    <xf numFmtId="0" fontId="2" fillId="2" borderId="3" xfId="0" applyFont="1" applyFill="1" applyBorder="1"/>
    <xf numFmtId="0" fontId="2" fillId="2" borderId="1" xfId="0" applyFont="1" applyFill="1" applyBorder="1" applyAlignment="1">
      <alignment horizontal="left" vertical="center" wrapText="1"/>
    </xf>
    <xf numFmtId="4" fontId="2" fillId="2" borderId="1" xfId="0" applyNumberFormat="1" applyFont="1" applyFill="1" applyBorder="1" applyAlignment="1">
      <alignment horizontal="center" vertical="center" wrapText="1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 vertical="center" wrapText="1"/>
    </xf>
    <xf numFmtId="4" fontId="2" fillId="2" borderId="0" xfId="0" applyNumberFormat="1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NumberFormat="1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/>
    <xf numFmtId="0" fontId="5" fillId="2" borderId="0" xfId="0" applyFont="1" applyFill="1"/>
    <xf numFmtId="0" fontId="6" fillId="2" borderId="3" xfId="0" applyFont="1" applyFill="1" applyBorder="1" applyAlignment="1">
      <alignment horizontal="center" vertical="center"/>
    </xf>
    <xf numFmtId="0" fontId="6" fillId="2" borderId="0" xfId="0" applyFont="1" applyFill="1"/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 wrapText="1"/>
    </xf>
    <xf numFmtId="0" fontId="6" fillId="2" borderId="0" xfId="0" applyFont="1" applyFill="1" applyBorder="1"/>
    <xf numFmtId="4" fontId="6" fillId="2" borderId="0" xfId="0" applyNumberFormat="1" applyFont="1" applyFill="1" applyBorder="1" applyAlignment="1">
      <alignment horizontal="center" vertical="center" wrapText="1"/>
    </xf>
    <xf numFmtId="4" fontId="6" fillId="2" borderId="1" xfId="0" applyNumberFormat="1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Border="1" applyAlignment="1">
      <alignment horizontal="left" vertical="center" wrapText="1"/>
    </xf>
    <xf numFmtId="0" fontId="5" fillId="2" borderId="0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4" fontId="2" fillId="2" borderId="10" xfId="0" applyNumberFormat="1" applyFont="1" applyFill="1" applyBorder="1" applyAlignment="1">
      <alignment horizontal="center" vertical="center" wrapText="1"/>
    </xf>
    <xf numFmtId="4" fontId="2" fillId="2" borderId="2" xfId="0" applyNumberFormat="1" applyFont="1" applyFill="1" applyBorder="1" applyAlignment="1">
      <alignment horizontal="center" vertical="center" wrapText="1"/>
    </xf>
    <xf numFmtId="4" fontId="2" fillId="2" borderId="11" xfId="0" applyNumberFormat="1" applyFont="1" applyFill="1" applyBorder="1" applyAlignment="1">
      <alignment horizontal="center" vertical="center" wrapText="1"/>
    </xf>
    <xf numFmtId="4" fontId="2" fillId="2" borderId="3" xfId="0" applyNumberFormat="1" applyFont="1" applyFill="1" applyBorder="1" applyAlignment="1">
      <alignment horizontal="center" vertical="center" wrapText="1"/>
    </xf>
    <xf numFmtId="4" fontId="8" fillId="2" borderId="3" xfId="0" applyNumberFormat="1" applyFont="1" applyFill="1" applyBorder="1" applyAlignment="1">
      <alignment horizontal="center" vertical="center" wrapText="1"/>
    </xf>
    <xf numFmtId="4" fontId="8" fillId="2" borderId="11" xfId="0" applyNumberFormat="1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4" fontId="2" fillId="2" borderId="12" xfId="0" applyNumberFormat="1" applyFont="1" applyFill="1" applyBorder="1" applyAlignment="1">
      <alignment horizontal="center" vertical="center" wrapText="1"/>
    </xf>
    <xf numFmtId="4" fontId="2" fillId="2" borderId="8" xfId="0" applyNumberFormat="1" applyFont="1" applyFill="1" applyBorder="1" applyAlignment="1">
      <alignment horizontal="center" vertical="center" wrapText="1"/>
    </xf>
    <xf numFmtId="4" fontId="2" fillId="2" borderId="13" xfId="0" applyNumberFormat="1" applyFont="1" applyFill="1" applyBorder="1" applyAlignment="1">
      <alignment horizontal="center" vertical="center" wrapText="1"/>
    </xf>
    <xf numFmtId="4" fontId="1" fillId="2" borderId="11" xfId="0" applyNumberFormat="1" applyFont="1" applyFill="1" applyBorder="1" applyAlignment="1">
      <alignment horizontal="center" vertical="center" wrapText="1"/>
    </xf>
    <xf numFmtId="4" fontId="1" fillId="2" borderId="3" xfId="0" applyNumberFormat="1" applyFont="1" applyFill="1" applyBorder="1" applyAlignment="1">
      <alignment horizontal="center" vertical="center" wrapText="1"/>
    </xf>
    <xf numFmtId="4" fontId="5" fillId="2" borderId="0" xfId="0" applyNumberFormat="1" applyFont="1" applyFill="1" applyBorder="1" applyAlignment="1">
      <alignment horizontal="center" vertical="center" wrapText="1"/>
    </xf>
    <xf numFmtId="4" fontId="3" fillId="0" borderId="0" xfId="0" applyNumberFormat="1" applyFont="1" applyAlignment="1">
      <alignment horizontal="center" vertical="center"/>
    </xf>
    <xf numFmtId="0" fontId="5" fillId="0" borderId="0" xfId="0" applyFont="1"/>
    <xf numFmtId="4" fontId="1" fillId="2" borderId="0" xfId="0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6" fillId="2" borderId="3" xfId="0" applyFont="1" applyFill="1" applyBorder="1" applyAlignment="1">
      <alignment vertical="center"/>
    </xf>
    <xf numFmtId="0" fontId="6" fillId="2" borderId="0" xfId="0" applyFont="1" applyFill="1" applyBorder="1" applyAlignment="1">
      <alignment vertical="center"/>
    </xf>
    <xf numFmtId="0" fontId="5" fillId="2" borderId="0" xfId="0" applyFont="1" applyFill="1" applyAlignment="1">
      <alignment horizontal="left" vertical="center"/>
    </xf>
    <xf numFmtId="0" fontId="5" fillId="2" borderId="3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6" fillId="2" borderId="3" xfId="0" applyFont="1" applyFill="1" applyBorder="1" applyAlignment="1">
      <alignment horizontal="left" vertical="center"/>
    </xf>
    <xf numFmtId="0" fontId="5" fillId="2" borderId="5" xfId="0" applyFont="1" applyFill="1" applyBorder="1" applyAlignment="1">
      <alignment horizontal="left" vertical="center"/>
    </xf>
    <xf numFmtId="0" fontId="9" fillId="3" borderId="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Border="1" applyAlignment="1">
      <alignment horizontal="left" vertical="center" wrapText="1"/>
    </xf>
    <xf numFmtId="0" fontId="10" fillId="0" borderId="3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/>
    </xf>
    <xf numFmtId="0" fontId="9" fillId="0" borderId="0" xfId="0" applyFont="1"/>
    <xf numFmtId="0" fontId="9" fillId="0" borderId="0" xfId="0" applyFont="1" applyAlignment="1">
      <alignment horizontal="center"/>
    </xf>
    <xf numFmtId="4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3" borderId="0" xfId="0" applyFont="1" applyFill="1" applyBorder="1" applyAlignment="1">
      <alignment wrapText="1"/>
    </xf>
    <xf numFmtId="0" fontId="10" fillId="0" borderId="3" xfId="0" applyFont="1" applyBorder="1" applyAlignment="1">
      <alignment horizontal="left" vertical="center" wrapText="1"/>
    </xf>
    <xf numFmtId="0" fontId="11" fillId="0" borderId="3" xfId="0" applyFont="1" applyBorder="1" applyAlignment="1">
      <alignment horizontal="left" vertical="center" wrapText="1"/>
    </xf>
    <xf numFmtId="0" fontId="9" fillId="0" borderId="0" xfId="0" applyFont="1" applyAlignment="1">
      <alignment wrapText="1"/>
    </xf>
    <xf numFmtId="0" fontId="12" fillId="0" borderId="0" xfId="0" applyFont="1"/>
    <xf numFmtId="0" fontId="9" fillId="0" borderId="0" xfId="0" applyFont="1" applyBorder="1"/>
    <xf numFmtId="0" fontId="2" fillId="2" borderId="8" xfId="0" applyNumberFormat="1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1" fillId="0" borderId="0" xfId="0" applyFont="1"/>
    <xf numFmtId="0" fontId="9" fillId="3" borderId="0" xfId="0" applyFont="1" applyFill="1" applyBorder="1" applyAlignment="1">
      <alignment horizontal="left"/>
    </xf>
    <xf numFmtId="0" fontId="9" fillId="0" borderId="0" xfId="0" applyFont="1" applyAlignment="1">
      <alignment horizontal="left"/>
    </xf>
    <xf numFmtId="0" fontId="2" fillId="2" borderId="3" xfId="0" applyFont="1" applyFill="1" applyBorder="1" applyAlignment="1">
      <alignment horizontal="left" vertical="center"/>
    </xf>
    <xf numFmtId="0" fontId="2" fillId="2" borderId="0" xfId="0" applyFont="1" applyFill="1" applyAlignment="1">
      <alignment horizontal="left"/>
    </xf>
    <xf numFmtId="0" fontId="9" fillId="3" borderId="0" xfId="0" applyFont="1" applyFill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2" fillId="2" borderId="0" xfId="0" applyFont="1" applyFill="1" applyAlignment="1">
      <alignment horizontal="center"/>
    </xf>
    <xf numFmtId="4" fontId="9" fillId="0" borderId="0" xfId="0" applyNumberFormat="1" applyFont="1" applyAlignment="1">
      <alignment horizontal="center"/>
    </xf>
    <xf numFmtId="0" fontId="9" fillId="3" borderId="0" xfId="0" applyFont="1" applyFill="1" applyBorder="1" applyAlignment="1">
      <alignment horizontal="left" vertical="center"/>
    </xf>
    <xf numFmtId="0" fontId="1" fillId="2" borderId="0" xfId="0" applyFont="1" applyFill="1" applyAlignment="1">
      <alignment horizontal="left"/>
    </xf>
    <xf numFmtId="0" fontId="1" fillId="2" borderId="3" xfId="0" applyFont="1" applyFill="1" applyBorder="1" applyAlignment="1">
      <alignment horizontal="left" vertical="center"/>
    </xf>
    <xf numFmtId="0" fontId="1" fillId="2" borderId="5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/>
    </xf>
    <xf numFmtId="0" fontId="1" fillId="0" borderId="0" xfId="0" applyFont="1" applyAlignment="1">
      <alignment horizontal="left"/>
    </xf>
    <xf numFmtId="0" fontId="9" fillId="0" borderId="0" xfId="0" applyFont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9" fillId="0" borderId="0" xfId="0" applyFont="1" applyAlignment="1"/>
    <xf numFmtId="0" fontId="12" fillId="0" borderId="3" xfId="0" applyFont="1" applyBorder="1"/>
    <xf numFmtId="0" fontId="1" fillId="2" borderId="0" xfId="0" applyFont="1" applyFill="1" applyBorder="1" applyAlignment="1">
      <alignment horizontal="center" vertical="center" wrapText="1"/>
    </xf>
    <xf numFmtId="0" fontId="2" fillId="2" borderId="3" xfId="0" applyNumberFormat="1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left"/>
    </xf>
    <xf numFmtId="0" fontId="9" fillId="0" borderId="5" xfId="0" applyFont="1" applyBorder="1" applyAlignment="1">
      <alignment horizontal="left"/>
    </xf>
    <xf numFmtId="0" fontId="2" fillId="2" borderId="3" xfId="0" applyFont="1" applyFill="1" applyBorder="1" applyAlignment="1">
      <alignment horizontal="left"/>
    </xf>
    <xf numFmtId="0" fontId="12" fillId="0" borderId="3" xfId="0" applyFont="1" applyBorder="1" applyAlignment="1">
      <alignment horizontal="left"/>
    </xf>
    <xf numFmtId="0" fontId="1" fillId="2" borderId="3" xfId="0" applyFont="1" applyFill="1" applyBorder="1" applyAlignment="1">
      <alignment horizontal="left"/>
    </xf>
    <xf numFmtId="0" fontId="2" fillId="2" borderId="5" xfId="0" applyFont="1" applyFill="1" applyBorder="1" applyAlignment="1">
      <alignment horizontal="left"/>
    </xf>
    <xf numFmtId="0" fontId="1" fillId="0" borderId="0" xfId="0" applyFont="1" applyAlignment="1">
      <alignment horizontal="left"/>
    </xf>
    <xf numFmtId="0" fontId="9" fillId="0" borderId="0" xfId="0" applyFont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" fillId="0" borderId="3" xfId="0" applyFont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0" fontId="9" fillId="0" borderId="6" xfId="0" applyFont="1" applyBorder="1" applyAlignment="1">
      <alignment horizontal="center" vertical="center"/>
    </xf>
    <xf numFmtId="0" fontId="9" fillId="0" borderId="3" xfId="0" applyFont="1" applyBorder="1" applyAlignment="1">
      <alignment wrapText="1"/>
    </xf>
    <xf numFmtId="0" fontId="12" fillId="0" borderId="3" xfId="0" applyFont="1" applyBorder="1" applyAlignment="1">
      <alignment wrapText="1"/>
    </xf>
    <xf numFmtId="0" fontId="12" fillId="0" borderId="0" xfId="0" applyFont="1" applyBorder="1" applyAlignment="1">
      <alignment wrapText="1"/>
    </xf>
    <xf numFmtId="0" fontId="12" fillId="0" borderId="0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9" fillId="0" borderId="3" xfId="0" applyFont="1" applyBorder="1" applyAlignment="1">
      <alignment vertical="center" wrapText="1"/>
    </xf>
    <xf numFmtId="0" fontId="9" fillId="0" borderId="0" xfId="0" applyFont="1" applyAlignment="1">
      <alignment vertical="center" wrapText="1"/>
    </xf>
    <xf numFmtId="0" fontId="12" fillId="0" borderId="3" xfId="0" applyFont="1" applyBorder="1" applyAlignment="1">
      <alignment vertical="center" wrapText="1"/>
    </xf>
    <xf numFmtId="0" fontId="9" fillId="0" borderId="0" xfId="0" applyFont="1" applyAlignment="1">
      <alignment horizontal="left" vertical="center" wrapText="1"/>
    </xf>
    <xf numFmtId="0" fontId="9" fillId="0" borderId="3" xfId="0" applyFont="1" applyBorder="1" applyAlignment="1">
      <alignment horizontal="left" vertical="center" wrapText="1"/>
    </xf>
    <xf numFmtId="0" fontId="12" fillId="0" borderId="3" xfId="0" applyFont="1" applyBorder="1" applyAlignment="1">
      <alignment horizontal="left" vertical="center" wrapText="1"/>
    </xf>
    <xf numFmtId="4" fontId="10" fillId="0" borderId="3" xfId="0" applyNumberFormat="1" applyFont="1" applyBorder="1" applyAlignment="1">
      <alignment horizontal="center" vertical="center"/>
    </xf>
    <xf numFmtId="4" fontId="11" fillId="0" borderId="3" xfId="0" applyNumberFormat="1" applyFont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right"/>
    </xf>
    <xf numFmtId="0" fontId="10" fillId="0" borderId="0" xfId="0" applyFont="1" applyAlignment="1"/>
    <xf numFmtId="0" fontId="7" fillId="0" borderId="0" xfId="0" applyFont="1" applyBorder="1" applyAlignment="1"/>
    <xf numFmtId="0" fontId="9" fillId="3" borderId="0" xfId="0" applyFont="1" applyFill="1" applyBorder="1" applyAlignment="1">
      <alignment horizontal="center"/>
    </xf>
    <xf numFmtId="0" fontId="9" fillId="0" borderId="0" xfId="0" applyFont="1" applyAlignment="1">
      <alignment horizontal="left"/>
    </xf>
    <xf numFmtId="0" fontId="1" fillId="2" borderId="1" xfId="0" applyFont="1" applyFill="1" applyBorder="1" applyAlignment="1">
      <alignment horizontal="left" vertical="center" wrapText="1"/>
    </xf>
    <xf numFmtId="0" fontId="9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9" fillId="0" borderId="0" xfId="0" applyFont="1" applyAlignment="1"/>
    <xf numFmtId="0" fontId="9" fillId="0" borderId="0" xfId="0" applyFont="1" applyAlignment="1">
      <alignment horizontal="center"/>
    </xf>
    <xf numFmtId="0" fontId="9" fillId="0" borderId="3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9" fillId="0" borderId="0" xfId="0" applyFont="1" applyBorder="1" applyAlignment="1">
      <alignment wrapText="1"/>
    </xf>
    <xf numFmtId="4" fontId="4" fillId="0" borderId="3" xfId="0" applyNumberFormat="1" applyFont="1" applyBorder="1" applyAlignment="1">
      <alignment horizontal="center" vertical="center"/>
    </xf>
    <xf numFmtId="4" fontId="2" fillId="2" borderId="16" xfId="0" applyNumberFormat="1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4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13" fillId="0" borderId="3" xfId="0" applyFont="1" applyBorder="1" applyAlignment="1">
      <alignment wrapText="1"/>
    </xf>
    <xf numFmtId="0" fontId="13" fillId="0" borderId="3" xfId="0" applyFont="1" applyBorder="1" applyAlignment="1">
      <alignment horizontal="center" vertical="center"/>
    </xf>
    <xf numFmtId="4" fontId="14" fillId="2" borderId="3" xfId="0" applyNumberFormat="1" applyFont="1" applyFill="1" applyBorder="1" applyAlignment="1">
      <alignment horizontal="center" vertical="center" wrapText="1"/>
    </xf>
    <xf numFmtId="4" fontId="14" fillId="2" borderId="1" xfId="0" applyNumberFormat="1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left" vertical="center"/>
    </xf>
    <xf numFmtId="0" fontId="3" fillId="0" borderId="6" xfId="0" applyFont="1" applyBorder="1" applyAlignment="1">
      <alignment horizontal="left" vertical="center"/>
    </xf>
    <xf numFmtId="0" fontId="2" fillId="2" borderId="0" xfId="0" applyFont="1" applyFill="1" applyBorder="1" applyAlignment="1">
      <alignment horizontal="center" vertical="center" wrapText="1"/>
    </xf>
    <xf numFmtId="0" fontId="3" fillId="0" borderId="14" xfId="0" applyFont="1" applyBorder="1" applyAlignment="1">
      <alignment horizontal="left" vertical="center"/>
    </xf>
    <xf numFmtId="0" fontId="1" fillId="2" borderId="4" xfId="0" applyFont="1" applyFill="1" applyBorder="1" applyAlignment="1">
      <alignment horizontal="left" vertical="center" wrapText="1"/>
    </xf>
    <xf numFmtId="0" fontId="1" fillId="2" borderId="15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4" fontId="1" fillId="2" borderId="1" xfId="0" applyNumberFormat="1" applyFont="1" applyFill="1" applyBorder="1" applyAlignment="1">
      <alignment horizontal="center" vertical="center" wrapText="1"/>
    </xf>
    <xf numFmtId="4" fontId="1" fillId="2" borderId="8" xfId="0" applyNumberFormat="1" applyFont="1" applyFill="1" applyBorder="1" applyAlignment="1">
      <alignment horizontal="center" vertical="center" wrapText="1"/>
    </xf>
    <xf numFmtId="0" fontId="5" fillId="0" borderId="0" xfId="0" applyFont="1" applyAlignment="1"/>
    <xf numFmtId="0" fontId="0" fillId="0" borderId="0" xfId="0" applyAlignment="1"/>
    <xf numFmtId="0" fontId="9" fillId="3" borderId="0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9" fillId="3" borderId="0" xfId="0" applyFont="1" applyFill="1" applyBorder="1" applyAlignment="1">
      <alignment horizontal="right"/>
    </xf>
    <xf numFmtId="0" fontId="10" fillId="0" borderId="0" xfId="0" applyFont="1" applyAlignment="1"/>
    <xf numFmtId="0" fontId="7" fillId="0" borderId="0" xfId="0" applyFont="1" applyBorder="1" applyAlignment="1"/>
    <xf numFmtId="0" fontId="1" fillId="0" borderId="0" xfId="0" applyFont="1" applyAlignment="1"/>
    <xf numFmtId="0" fontId="9" fillId="0" borderId="0" xfId="0" applyFont="1" applyAlignment="1"/>
    <xf numFmtId="0" fontId="1" fillId="2" borderId="5" xfId="0" applyFont="1" applyFill="1" applyBorder="1" applyAlignment="1">
      <alignment horizontal="left" vertical="center"/>
    </xf>
    <xf numFmtId="0" fontId="9" fillId="0" borderId="6" xfId="0" applyFont="1" applyBorder="1" applyAlignment="1">
      <alignment horizontal="left" vertical="center"/>
    </xf>
    <xf numFmtId="0" fontId="1" fillId="2" borderId="4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top" wrapText="1"/>
    </xf>
    <xf numFmtId="4" fontId="9" fillId="3" borderId="0" xfId="0" applyNumberFormat="1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3" borderId="0" xfId="0" applyFont="1" applyFill="1" applyBorder="1" applyAlignment="1">
      <alignment horizontal="center"/>
    </xf>
    <xf numFmtId="0" fontId="1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1" fillId="2" borderId="1" xfId="0" applyFont="1" applyFill="1" applyBorder="1" applyAlignment="1">
      <alignment horizontal="left" vertical="center" wrapText="1"/>
    </xf>
    <xf numFmtId="0" fontId="9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5" fillId="2" borderId="5" xfId="0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830580</xdr:colOff>
      <xdr:row>4</xdr:row>
      <xdr:rowOff>22860</xdr:rowOff>
    </xdr:from>
    <xdr:to>
      <xdr:col>4</xdr:col>
      <xdr:colOff>541020</xdr:colOff>
      <xdr:row>12</xdr:row>
      <xdr:rowOff>18960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7280" y="1333500"/>
          <a:ext cx="4876800" cy="246498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1089660</xdr:colOff>
      <xdr:row>4</xdr:row>
      <xdr:rowOff>30480</xdr:rowOff>
    </xdr:from>
    <xdr:to>
      <xdr:col>2</xdr:col>
      <xdr:colOff>662940</xdr:colOff>
      <xdr:row>17</xdr:row>
      <xdr:rowOff>91440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78280" y="701040"/>
          <a:ext cx="3261360" cy="22402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807720</xdr:colOff>
      <xdr:row>3</xdr:row>
      <xdr:rowOff>152400</xdr:rowOff>
    </xdr:from>
    <xdr:to>
      <xdr:col>3</xdr:col>
      <xdr:colOff>129540</xdr:colOff>
      <xdr:row>12</xdr:row>
      <xdr:rowOff>30480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7760" y="1135380"/>
          <a:ext cx="3749040" cy="2667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800100</xdr:colOff>
      <xdr:row>3</xdr:row>
      <xdr:rowOff>297180</xdr:rowOff>
    </xdr:from>
    <xdr:to>
      <xdr:col>2</xdr:col>
      <xdr:colOff>304800</xdr:colOff>
      <xdr:row>11</xdr:row>
      <xdr:rowOff>7620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1580" y="1280160"/>
          <a:ext cx="3192780" cy="23317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1188720</xdr:colOff>
      <xdr:row>4</xdr:row>
      <xdr:rowOff>30480</xdr:rowOff>
    </xdr:from>
    <xdr:to>
      <xdr:col>2</xdr:col>
      <xdr:colOff>259080</xdr:colOff>
      <xdr:row>15</xdr:row>
      <xdr:rowOff>91440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77340" y="731520"/>
          <a:ext cx="2758440" cy="198882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1234440</xdr:colOff>
      <xdr:row>3</xdr:row>
      <xdr:rowOff>144780</xdr:rowOff>
    </xdr:from>
    <xdr:to>
      <xdr:col>2</xdr:col>
      <xdr:colOff>259080</xdr:colOff>
      <xdr:row>16</xdr:row>
      <xdr:rowOff>57060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23060" y="647700"/>
          <a:ext cx="2712720" cy="20916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1127760</xdr:colOff>
      <xdr:row>4</xdr:row>
      <xdr:rowOff>15240</xdr:rowOff>
    </xdr:from>
    <xdr:to>
      <xdr:col>2</xdr:col>
      <xdr:colOff>302687</xdr:colOff>
      <xdr:row>15</xdr:row>
      <xdr:rowOff>34200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16380" y="685800"/>
          <a:ext cx="2863007" cy="186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1051560</xdr:colOff>
      <xdr:row>4</xdr:row>
      <xdr:rowOff>15240</xdr:rowOff>
    </xdr:from>
    <xdr:to>
      <xdr:col>2</xdr:col>
      <xdr:colOff>450713</xdr:colOff>
      <xdr:row>15</xdr:row>
      <xdr:rowOff>137160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40180" y="685800"/>
          <a:ext cx="3087233" cy="19659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1196340</xdr:colOff>
      <xdr:row>4</xdr:row>
      <xdr:rowOff>0</xdr:rowOff>
    </xdr:from>
    <xdr:to>
      <xdr:col>2</xdr:col>
      <xdr:colOff>160020</xdr:colOff>
      <xdr:row>16</xdr:row>
      <xdr:rowOff>79920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84960" y="670560"/>
          <a:ext cx="2651760" cy="20916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1150620</xdr:colOff>
      <xdr:row>4</xdr:row>
      <xdr:rowOff>38100</xdr:rowOff>
    </xdr:from>
    <xdr:to>
      <xdr:col>2</xdr:col>
      <xdr:colOff>421142</xdr:colOff>
      <xdr:row>16</xdr:row>
      <xdr:rowOff>118020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39240" y="708660"/>
          <a:ext cx="2958602" cy="2091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45"/>
  <sheetViews>
    <sheetView topLeftCell="A10" workbookViewId="0">
      <selection activeCell="L31" sqref="L31"/>
    </sheetView>
  </sheetViews>
  <sheetFormatPr defaultColWidth="8.85546875" defaultRowHeight="15"/>
  <cols>
    <col min="1" max="1" width="3.85546875" style="19" customWidth="1"/>
    <col min="2" max="2" width="53.7109375" style="82" customWidth="1"/>
    <col min="3" max="3" width="10.7109375" style="76" customWidth="1"/>
    <col min="4" max="4" width="10.7109375" style="77" customWidth="1"/>
    <col min="5" max="5" width="10.7109375" style="78" customWidth="1"/>
    <col min="6" max="16384" width="8.85546875" style="19"/>
  </cols>
  <sheetData>
    <row r="1" spans="1:5" s="21" customFormat="1" ht="26.25" customHeight="1">
      <c r="A1" s="4" t="s">
        <v>12</v>
      </c>
      <c r="B1" s="79"/>
      <c r="C1" s="66"/>
      <c r="D1" s="178" t="s">
        <v>8</v>
      </c>
      <c r="E1" s="179"/>
    </row>
    <row r="2" spans="1:5" s="21" customFormat="1" ht="26.25" customHeight="1">
      <c r="A2" s="4" t="s">
        <v>9</v>
      </c>
      <c r="B2" s="79"/>
      <c r="C2" s="180" t="s">
        <v>31</v>
      </c>
      <c r="D2" s="181"/>
      <c r="E2" s="181"/>
    </row>
    <row r="3" spans="1:5" s="21" customFormat="1" ht="26.25" customHeight="1">
      <c r="A3" s="4" t="s">
        <v>10</v>
      </c>
      <c r="B3" s="79"/>
      <c r="C3" s="180" t="s">
        <v>30</v>
      </c>
      <c r="D3" s="181"/>
      <c r="E3" s="181"/>
    </row>
    <row r="4" spans="1:5" s="21" customFormat="1" ht="26.25" customHeight="1">
      <c r="A4" s="4" t="s">
        <v>28</v>
      </c>
      <c r="B4" s="79"/>
      <c r="C4" s="180" t="s">
        <v>29</v>
      </c>
      <c r="D4" s="182"/>
      <c r="E4" s="181"/>
    </row>
    <row r="5" spans="1:5" s="21" customFormat="1" ht="26.25" customHeight="1">
      <c r="A5" s="4"/>
      <c r="B5" s="79"/>
      <c r="C5" s="143"/>
      <c r="D5" s="145"/>
      <c r="E5" s="144"/>
    </row>
    <row r="6" spans="1:5" s="21" customFormat="1" ht="26.25" customHeight="1">
      <c r="A6" s="4"/>
      <c r="B6" s="79"/>
      <c r="C6" s="143"/>
      <c r="D6" s="145"/>
      <c r="E6" s="144"/>
    </row>
    <row r="7" spans="1:5" s="21" customFormat="1" ht="26.25" customHeight="1">
      <c r="A7" s="4"/>
      <c r="B7" s="79"/>
      <c r="C7" s="143"/>
      <c r="D7" s="145"/>
      <c r="E7" s="144"/>
    </row>
    <row r="8" spans="1:5" s="21" customFormat="1" ht="26.25" customHeight="1">
      <c r="A8" s="4"/>
      <c r="B8" s="79"/>
      <c r="C8" s="143"/>
      <c r="D8" s="145"/>
      <c r="E8" s="144"/>
    </row>
    <row r="9" spans="1:5" s="21" customFormat="1" ht="26.25" customHeight="1">
      <c r="A9" s="4"/>
      <c r="B9" s="79"/>
      <c r="C9" s="143"/>
      <c r="D9" s="145"/>
      <c r="E9" s="144"/>
    </row>
    <row r="10" spans="1:5" s="21" customFormat="1" ht="26.25" customHeight="1">
      <c r="A10" s="4"/>
      <c r="B10" s="79"/>
      <c r="C10" s="143"/>
      <c r="D10" s="145"/>
      <c r="E10" s="144"/>
    </row>
    <row r="11" spans="1:5" s="21" customFormat="1" ht="26.25" customHeight="1">
      <c r="A11" s="4"/>
      <c r="B11" s="79"/>
      <c r="C11" s="143"/>
      <c r="D11" s="145"/>
      <c r="E11" s="144"/>
    </row>
    <row r="13" spans="1:5" s="22" customFormat="1" ht="15" customHeight="1">
      <c r="B13" s="168" t="s">
        <v>36</v>
      </c>
      <c r="C13" s="168"/>
      <c r="D13" s="168"/>
      <c r="E13" s="68"/>
    </row>
    <row r="14" spans="1:5" s="60" customFormat="1" ht="13.35" customHeight="1">
      <c r="A14" s="166" t="s">
        <v>11</v>
      </c>
      <c r="B14" s="170" t="s">
        <v>0</v>
      </c>
      <c r="C14" s="172" t="s">
        <v>1</v>
      </c>
      <c r="D14" s="174" t="s">
        <v>2</v>
      </c>
      <c r="E14" s="172" t="s">
        <v>35</v>
      </c>
    </row>
    <row r="15" spans="1:5" s="60" customFormat="1" ht="26.65" customHeight="1">
      <c r="A15" s="167"/>
      <c r="B15" s="170"/>
      <c r="C15" s="172"/>
      <c r="D15" s="174"/>
      <c r="E15" s="172"/>
    </row>
    <row r="16" spans="1:5" s="60" customFormat="1" ht="15" customHeight="1">
      <c r="A16" s="61">
        <v>1</v>
      </c>
      <c r="B16" s="2" t="s">
        <v>41</v>
      </c>
      <c r="C16" s="3">
        <v>150</v>
      </c>
      <c r="D16" s="8">
        <f>260*150/210</f>
        <v>185.71428571428572</v>
      </c>
      <c r="E16" s="8">
        <v>30</v>
      </c>
    </row>
    <row r="17" spans="1:5" s="60" customFormat="1" ht="15" customHeight="1">
      <c r="A17" s="61">
        <v>2</v>
      </c>
      <c r="B17" s="2" t="s">
        <v>42</v>
      </c>
      <c r="C17" s="3">
        <v>50</v>
      </c>
      <c r="D17" s="8">
        <v>180</v>
      </c>
      <c r="E17" s="8">
        <v>25</v>
      </c>
    </row>
    <row r="18" spans="1:5" s="60" customFormat="1" ht="15" customHeight="1">
      <c r="A18" s="61">
        <v>3</v>
      </c>
      <c r="B18" s="2" t="s">
        <v>3</v>
      </c>
      <c r="C18" s="3">
        <v>180</v>
      </c>
      <c r="D18" s="8">
        <f>81*180/200</f>
        <v>72.900000000000006</v>
      </c>
      <c r="E18" s="8">
        <v>10</v>
      </c>
    </row>
    <row r="19" spans="1:5" s="60" customFormat="1" ht="15" customHeight="1">
      <c r="A19" s="61">
        <v>4</v>
      </c>
      <c r="B19" s="2" t="s">
        <v>43</v>
      </c>
      <c r="C19" s="3">
        <v>100</v>
      </c>
      <c r="D19" s="8">
        <v>47</v>
      </c>
      <c r="E19" s="8">
        <v>10</v>
      </c>
    </row>
    <row r="20" spans="1:5" s="60" customFormat="1" ht="15" customHeight="1">
      <c r="A20" s="61">
        <v>5</v>
      </c>
      <c r="B20" s="2" t="s">
        <v>5</v>
      </c>
      <c r="C20" s="3">
        <v>20</v>
      </c>
      <c r="D20" s="8">
        <v>45.98</v>
      </c>
      <c r="E20" s="8">
        <v>2</v>
      </c>
    </row>
    <row r="21" spans="1:5" s="60" customFormat="1" ht="15" customHeight="1">
      <c r="A21" s="61">
        <v>6</v>
      </c>
      <c r="B21" s="12" t="s">
        <v>6</v>
      </c>
      <c r="C21" s="6">
        <f>SUM(C16:C20)</f>
        <v>500</v>
      </c>
      <c r="D21" s="13">
        <f t="shared" ref="D21:E21" si="0">SUM(D16:D20)</f>
        <v>531.59428571428577</v>
      </c>
      <c r="E21" s="6">
        <f t="shared" si="0"/>
        <v>77</v>
      </c>
    </row>
    <row r="22" spans="1:5" s="63" customFormat="1" ht="15" customHeight="1">
      <c r="A22" s="62"/>
      <c r="B22" s="9"/>
      <c r="C22" s="10"/>
      <c r="D22" s="16"/>
      <c r="E22" s="69"/>
    </row>
    <row r="23" spans="1:5" s="60" customFormat="1" ht="15" customHeight="1">
      <c r="B23" s="168" t="s">
        <v>37</v>
      </c>
      <c r="C23" s="168"/>
      <c r="D23" s="168"/>
      <c r="E23" s="68"/>
    </row>
    <row r="24" spans="1:5" s="60" customFormat="1" ht="13.35" customHeight="1">
      <c r="A24" s="166" t="s">
        <v>11</v>
      </c>
      <c r="B24" s="170" t="s">
        <v>0</v>
      </c>
      <c r="C24" s="172" t="s">
        <v>1</v>
      </c>
      <c r="D24" s="174" t="s">
        <v>2</v>
      </c>
      <c r="E24" s="172" t="s">
        <v>35</v>
      </c>
    </row>
    <row r="25" spans="1:5" s="60" customFormat="1" ht="26.65" customHeight="1" thickBot="1">
      <c r="A25" s="169"/>
      <c r="B25" s="171"/>
      <c r="C25" s="173"/>
      <c r="D25" s="175"/>
      <c r="E25" s="172"/>
    </row>
    <row r="26" spans="1:5" s="60" customFormat="1" ht="15" customHeight="1">
      <c r="A26" s="61">
        <v>1</v>
      </c>
      <c r="B26" s="80" t="s">
        <v>48</v>
      </c>
      <c r="C26" s="71">
        <v>60</v>
      </c>
      <c r="D26" s="140">
        <v>71.400000000000006</v>
      </c>
      <c r="E26" s="45">
        <v>10</v>
      </c>
    </row>
    <row r="27" spans="1:5" s="60" customFormat="1" ht="15" customHeight="1">
      <c r="A27" s="61">
        <v>2</v>
      </c>
      <c r="B27" s="80" t="s">
        <v>24</v>
      </c>
      <c r="C27" s="71">
        <v>200</v>
      </c>
      <c r="D27" s="140">
        <v>94.6</v>
      </c>
      <c r="E27" s="46">
        <v>25</v>
      </c>
    </row>
    <row r="28" spans="1:5" s="60" customFormat="1" ht="15" customHeight="1">
      <c r="A28" s="61">
        <v>3</v>
      </c>
      <c r="B28" s="80" t="s">
        <v>19</v>
      </c>
      <c r="C28" s="71">
        <v>150</v>
      </c>
      <c r="D28" s="140">
        <v>137.25</v>
      </c>
      <c r="E28" s="46">
        <v>20</v>
      </c>
    </row>
    <row r="29" spans="1:5" s="60" customFormat="1" ht="15" customHeight="1">
      <c r="A29" s="61">
        <v>4</v>
      </c>
      <c r="B29" s="80" t="s">
        <v>49</v>
      </c>
      <c r="C29" s="71">
        <v>115</v>
      </c>
      <c r="D29" s="140">
        <v>165.31</v>
      </c>
      <c r="E29" s="46">
        <v>42.62</v>
      </c>
    </row>
    <row r="30" spans="1:5" s="60" customFormat="1" ht="15" customHeight="1">
      <c r="A30" s="61">
        <v>5</v>
      </c>
      <c r="B30" s="80" t="s">
        <v>27</v>
      </c>
      <c r="C30" s="71">
        <v>200</v>
      </c>
      <c r="D30" s="140">
        <v>151.19999999999999</v>
      </c>
      <c r="E30" s="46">
        <v>10</v>
      </c>
    </row>
    <row r="31" spans="1:5" s="60" customFormat="1" ht="15" customHeight="1">
      <c r="A31" s="61">
        <v>6</v>
      </c>
      <c r="B31" s="80" t="s">
        <v>4</v>
      </c>
      <c r="C31" s="71">
        <v>40</v>
      </c>
      <c r="D31" s="140">
        <v>94.73</v>
      </c>
      <c r="E31" s="46">
        <v>4</v>
      </c>
    </row>
    <row r="32" spans="1:5" s="60" customFormat="1" ht="15" customHeight="1">
      <c r="A32" s="61">
        <v>7</v>
      </c>
      <c r="B32" s="80" t="s">
        <v>5</v>
      </c>
      <c r="C32" s="71">
        <v>40</v>
      </c>
      <c r="D32" s="140">
        <v>81.58</v>
      </c>
      <c r="E32" s="46">
        <v>4</v>
      </c>
    </row>
    <row r="33" spans="1:5" s="63" customFormat="1" ht="15" customHeight="1" thickBot="1">
      <c r="A33" s="64"/>
      <c r="B33" s="81" t="s">
        <v>6</v>
      </c>
      <c r="C33" s="72">
        <v>805</v>
      </c>
      <c r="D33" s="141">
        <v>796.07</v>
      </c>
      <c r="E33" s="44">
        <f>E26+E27+E28+E29+E30+E31+E32</f>
        <v>115.62</v>
      </c>
    </row>
    <row r="34" spans="1:5" s="63" customFormat="1" ht="15" customHeight="1">
      <c r="A34" s="62"/>
      <c r="B34" s="9"/>
      <c r="C34" s="10"/>
      <c r="D34" s="16"/>
      <c r="E34" s="69"/>
    </row>
    <row r="35" spans="1:5" s="60" customFormat="1" ht="15" customHeight="1">
      <c r="B35" s="168" t="s">
        <v>38</v>
      </c>
      <c r="C35" s="168"/>
      <c r="D35" s="168"/>
      <c r="E35" s="68"/>
    </row>
    <row r="36" spans="1:5" s="60" customFormat="1" ht="13.35" customHeight="1">
      <c r="A36" s="166" t="s">
        <v>11</v>
      </c>
      <c r="B36" s="170" t="s">
        <v>0</v>
      </c>
      <c r="C36" s="172" t="s">
        <v>1</v>
      </c>
      <c r="D36" s="174" t="s">
        <v>2</v>
      </c>
      <c r="E36" s="172" t="s">
        <v>35</v>
      </c>
    </row>
    <row r="37" spans="1:5" s="60" customFormat="1" ht="26.65" customHeight="1">
      <c r="A37" s="167"/>
      <c r="B37" s="170"/>
      <c r="C37" s="172"/>
      <c r="D37" s="174"/>
      <c r="E37" s="172"/>
    </row>
    <row r="38" spans="1:5" s="60" customFormat="1" ht="30" customHeight="1">
      <c r="A38" s="61">
        <v>1</v>
      </c>
      <c r="B38" s="80" t="s">
        <v>50</v>
      </c>
      <c r="C38" s="71">
        <v>170</v>
      </c>
      <c r="D38" s="140">
        <v>230.42</v>
      </c>
      <c r="E38" s="5">
        <f>49.72-12</f>
        <v>37.72</v>
      </c>
    </row>
    <row r="39" spans="1:5" s="60" customFormat="1" ht="15" customHeight="1">
      <c r="A39" s="61">
        <v>2</v>
      </c>
      <c r="B39" s="80" t="s">
        <v>21</v>
      </c>
      <c r="C39" s="71">
        <v>180</v>
      </c>
      <c r="D39" s="140">
        <v>31.15</v>
      </c>
      <c r="E39" s="5">
        <v>10</v>
      </c>
    </row>
    <row r="40" spans="1:5" s="60" customFormat="1" ht="15" customHeight="1">
      <c r="A40" s="65">
        <v>3</v>
      </c>
      <c r="B40" s="80" t="s">
        <v>5</v>
      </c>
      <c r="C40" s="71">
        <v>20</v>
      </c>
      <c r="D40" s="140">
        <v>45.98</v>
      </c>
      <c r="E40" s="5">
        <v>2</v>
      </c>
    </row>
    <row r="41" spans="1:5" s="63" customFormat="1" ht="15" customHeight="1">
      <c r="A41" s="64"/>
      <c r="B41" s="81" t="s">
        <v>6</v>
      </c>
      <c r="C41" s="72">
        <v>370</v>
      </c>
      <c r="D41" s="141">
        <v>307.55</v>
      </c>
      <c r="E41" s="73">
        <f t="shared" ref="E41" si="1">SUM(E38:E40)</f>
        <v>49.72</v>
      </c>
    </row>
    <row r="42" spans="1:5" s="24" customFormat="1" ht="21.6" customHeight="1">
      <c r="A42" s="27"/>
      <c r="B42" s="9"/>
      <c r="C42" s="15"/>
      <c r="D42" s="16"/>
      <c r="E42" s="74"/>
    </row>
    <row r="43" spans="1:5" s="24" customFormat="1" ht="21.6" customHeight="1">
      <c r="A43" s="27" t="s">
        <v>32</v>
      </c>
      <c r="B43" s="9"/>
      <c r="C43" s="15"/>
      <c r="D43" s="16"/>
      <c r="E43" s="74"/>
    </row>
    <row r="44" spans="1:5" s="22" customFormat="1" ht="21.6" customHeight="1">
      <c r="A44" s="176" t="s">
        <v>39</v>
      </c>
      <c r="B44" s="177"/>
      <c r="C44" s="177"/>
      <c r="D44" s="177"/>
      <c r="E44" s="177"/>
    </row>
    <row r="45" spans="1:5">
      <c r="A45" s="49" t="s">
        <v>40</v>
      </c>
      <c r="D45" s="95"/>
      <c r="E45" s="77"/>
    </row>
  </sheetData>
  <mergeCells count="23">
    <mergeCell ref="E14:E15"/>
    <mergeCell ref="E24:E25"/>
    <mergeCell ref="E36:E37"/>
    <mergeCell ref="D1:E1"/>
    <mergeCell ref="C2:E2"/>
    <mergeCell ref="C3:E3"/>
    <mergeCell ref="C4:E4"/>
    <mergeCell ref="B13:D13"/>
    <mergeCell ref="B14:B15"/>
    <mergeCell ref="C14:C15"/>
    <mergeCell ref="D14:D15"/>
    <mergeCell ref="A44:E44"/>
    <mergeCell ref="A36:A37"/>
    <mergeCell ref="B36:B37"/>
    <mergeCell ref="C36:C37"/>
    <mergeCell ref="D36:D37"/>
    <mergeCell ref="A14:A15"/>
    <mergeCell ref="B23:D23"/>
    <mergeCell ref="B35:D35"/>
    <mergeCell ref="A24:A25"/>
    <mergeCell ref="B24:B25"/>
    <mergeCell ref="C24:C25"/>
    <mergeCell ref="D24:D25"/>
  </mergeCells>
  <pageMargins left="0.70866141732283472" right="0.70866141732283472" top="0.39370078740157483" bottom="0.74803149606299213" header="0.31496062992125984" footer="0.31496062992125984"/>
  <pageSetup paperSize="9" scale="82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F51"/>
  <sheetViews>
    <sheetView topLeftCell="A16" workbookViewId="0">
      <selection activeCell="F39" sqref="F39"/>
    </sheetView>
  </sheetViews>
  <sheetFormatPr defaultColWidth="8.85546875" defaultRowHeight="12.75"/>
  <cols>
    <col min="1" max="1" width="5.7109375" style="75" customWidth="1"/>
    <col min="2" max="2" width="53.7109375" style="137" customWidth="1"/>
    <col min="3" max="5" width="10.7109375" style="78" customWidth="1"/>
    <col min="6" max="16384" width="8.85546875" style="75"/>
  </cols>
  <sheetData>
    <row r="1" spans="1:5">
      <c r="A1" s="75" t="str">
        <f>'1 Д 1 Н'!A1</f>
        <v>Утверждаю</v>
      </c>
      <c r="D1" s="78" t="str">
        <f>'5Д 1Н'!D1</f>
        <v>Согласовано</v>
      </c>
    </row>
    <row r="2" spans="1:5">
      <c r="A2" s="75" t="str">
        <f>'1 Д 1 Н'!A2</f>
        <v>Директор ООО "ВитаЛайн"</v>
      </c>
      <c r="D2" s="78" t="str">
        <f>'5Д 1Н'!D2</f>
        <v>Директор МБОУ _____________</v>
      </c>
    </row>
    <row r="3" spans="1:5">
      <c r="A3" s="75" t="str">
        <f>'1 Д 1 Н'!A3</f>
        <v>_____________Н.Н.Клоков</v>
      </c>
      <c r="D3" s="78" t="str">
        <f>'5Д 1Н'!D3</f>
        <v>______________/______________/</v>
      </c>
    </row>
    <row r="4" spans="1:5">
      <c r="A4" s="75" t="str">
        <f>'1 Д 1 Н'!A4</f>
        <v>"___"______________2023 г</v>
      </c>
      <c r="D4" s="78" t="str">
        <f>'5Д 1Н'!D4</f>
        <v>"_____"__________________2023 г.</v>
      </c>
    </row>
    <row r="5" spans="1:5">
      <c r="C5" s="149"/>
      <c r="D5" s="149"/>
      <c r="E5" s="149"/>
    </row>
    <row r="6" spans="1:5">
      <c r="C6" s="149"/>
      <c r="D6" s="149"/>
      <c r="E6" s="149"/>
    </row>
    <row r="7" spans="1:5">
      <c r="C7" s="149"/>
      <c r="D7" s="149"/>
      <c r="E7" s="149"/>
    </row>
    <row r="8" spans="1:5">
      <c r="C8" s="149"/>
      <c r="D8" s="149"/>
      <c r="E8" s="149"/>
    </row>
    <row r="9" spans="1:5">
      <c r="C9" s="149"/>
      <c r="D9" s="149"/>
      <c r="E9" s="149"/>
    </row>
    <row r="10" spans="1:5">
      <c r="C10" s="149"/>
      <c r="D10" s="149"/>
      <c r="E10" s="149"/>
    </row>
    <row r="11" spans="1:5">
      <c r="C11" s="149"/>
      <c r="D11" s="149"/>
      <c r="E11" s="149"/>
    </row>
    <row r="12" spans="1:5">
      <c r="C12" s="149"/>
      <c r="D12" s="149"/>
      <c r="E12" s="149"/>
    </row>
    <row r="16" spans="1:5">
      <c r="C16" s="149"/>
      <c r="D16" s="149"/>
      <c r="E16" s="149"/>
    </row>
    <row r="17" spans="1:5">
      <c r="C17" s="149"/>
      <c r="D17" s="149"/>
      <c r="E17" s="149"/>
    </row>
    <row r="18" spans="1:5">
      <c r="C18" s="149"/>
      <c r="D18" s="149"/>
      <c r="E18" s="149"/>
    </row>
    <row r="19" spans="1:5" s="1" customFormat="1" ht="15" customHeight="1">
      <c r="B19" s="168" t="s">
        <v>36</v>
      </c>
      <c r="C19" s="168"/>
      <c r="D19" s="168"/>
      <c r="E19" s="68"/>
    </row>
    <row r="20" spans="1:5">
      <c r="A20" s="210" t="s">
        <v>14</v>
      </c>
      <c r="B20" s="194" t="s">
        <v>0</v>
      </c>
      <c r="C20" s="172" t="s">
        <v>1</v>
      </c>
      <c r="D20" s="172" t="s">
        <v>2</v>
      </c>
      <c r="E20" s="216" t="s">
        <v>35</v>
      </c>
    </row>
    <row r="21" spans="1:5" ht="13.5" thickBot="1">
      <c r="A21" s="211"/>
      <c r="B21" s="194"/>
      <c r="C21" s="172"/>
      <c r="D21" s="172"/>
      <c r="E21" s="216"/>
    </row>
    <row r="22" spans="1:5" ht="15" customHeight="1">
      <c r="A22" s="54">
        <v>1</v>
      </c>
      <c r="B22" s="138" t="s">
        <v>82</v>
      </c>
      <c r="C22" s="118">
        <v>60</v>
      </c>
      <c r="D22" s="118">
        <v>15</v>
      </c>
      <c r="E22" s="37">
        <v>10</v>
      </c>
    </row>
    <row r="23" spans="1:5" ht="15" customHeight="1">
      <c r="A23" s="54">
        <v>2</v>
      </c>
      <c r="B23" s="138" t="s">
        <v>104</v>
      </c>
      <c r="C23" s="118">
        <v>150</v>
      </c>
      <c r="D23" s="118">
        <v>127.65</v>
      </c>
      <c r="E23" s="38">
        <v>18</v>
      </c>
    </row>
    <row r="24" spans="1:5" ht="15" customHeight="1">
      <c r="A24" s="54">
        <v>3</v>
      </c>
      <c r="B24" s="138" t="s">
        <v>105</v>
      </c>
      <c r="C24" s="118">
        <v>90</v>
      </c>
      <c r="D24" s="118">
        <v>192</v>
      </c>
      <c r="E24" s="38">
        <v>45</v>
      </c>
    </row>
    <row r="25" spans="1:5" ht="15" customHeight="1">
      <c r="A25" s="54">
        <v>4</v>
      </c>
      <c r="B25" s="138" t="s">
        <v>47</v>
      </c>
      <c r="C25" s="118">
        <v>200</v>
      </c>
      <c r="D25" s="118">
        <v>84.8</v>
      </c>
      <c r="E25" s="38">
        <v>10</v>
      </c>
    </row>
    <row r="26" spans="1:5" ht="15" customHeight="1">
      <c r="A26" s="54">
        <v>6</v>
      </c>
      <c r="B26" s="138" t="s">
        <v>5</v>
      </c>
      <c r="C26" s="118">
        <v>20</v>
      </c>
      <c r="D26" s="118">
        <v>45.98</v>
      </c>
      <c r="E26" s="38">
        <v>2</v>
      </c>
    </row>
    <row r="27" spans="1:5" s="83" customFormat="1" ht="15" customHeight="1">
      <c r="A27" s="5">
        <v>7</v>
      </c>
      <c r="B27" s="139" t="s">
        <v>6</v>
      </c>
      <c r="C27" s="120">
        <f>SUM(C22:C26)</f>
        <v>520</v>
      </c>
      <c r="D27" s="120">
        <f t="shared" ref="D27:E27" si="0">SUM(D22:D26)</f>
        <v>465.43</v>
      </c>
      <c r="E27" s="120">
        <f t="shared" si="0"/>
        <v>85</v>
      </c>
    </row>
    <row r="28" spans="1:5" ht="15" customHeight="1">
      <c r="A28" s="1"/>
      <c r="B28" s="17"/>
      <c r="C28" s="18"/>
      <c r="D28" s="50"/>
    </row>
    <row r="29" spans="1:5" s="1" customFormat="1" ht="15" customHeight="1">
      <c r="B29" s="168" t="s">
        <v>37</v>
      </c>
      <c r="C29" s="168"/>
      <c r="D29" s="168"/>
      <c r="E29" s="68"/>
    </row>
    <row r="30" spans="1:5">
      <c r="A30" s="214" t="s">
        <v>14</v>
      </c>
      <c r="B30" s="170" t="s">
        <v>0</v>
      </c>
      <c r="C30" s="172" t="s">
        <v>1</v>
      </c>
      <c r="D30" s="172" t="s">
        <v>2</v>
      </c>
      <c r="E30" s="216" t="s">
        <v>35</v>
      </c>
    </row>
    <row r="31" spans="1:5" ht="13.5" thickBot="1">
      <c r="A31" s="215"/>
      <c r="B31" s="170"/>
      <c r="C31" s="172"/>
      <c r="D31" s="172"/>
      <c r="E31" s="216"/>
    </row>
    <row r="32" spans="1:5" ht="15" customHeight="1">
      <c r="A32" s="128">
        <v>1</v>
      </c>
      <c r="B32" s="138" t="s">
        <v>59</v>
      </c>
      <c r="C32" s="118">
        <v>60</v>
      </c>
      <c r="D32" s="118">
        <v>13.2</v>
      </c>
      <c r="E32" s="37">
        <v>10</v>
      </c>
    </row>
    <row r="33" spans="1:5" ht="15" customHeight="1">
      <c r="A33" s="54">
        <v>2</v>
      </c>
      <c r="B33" s="138" t="s">
        <v>106</v>
      </c>
      <c r="C33" s="118">
        <v>200</v>
      </c>
      <c r="D33" s="118">
        <v>76.2</v>
      </c>
      <c r="E33" s="38">
        <v>20</v>
      </c>
    </row>
    <row r="34" spans="1:5" ht="15" customHeight="1">
      <c r="A34" s="54">
        <v>3</v>
      </c>
      <c r="B34" s="138" t="s">
        <v>107</v>
      </c>
      <c r="C34" s="118">
        <v>150</v>
      </c>
      <c r="D34" s="118">
        <v>296.25</v>
      </c>
      <c r="E34" s="164">
        <v>45.17</v>
      </c>
    </row>
    <row r="35" spans="1:5" ht="15" customHeight="1">
      <c r="A35" s="54">
        <v>4</v>
      </c>
      <c r="B35" s="138" t="s">
        <v>108</v>
      </c>
      <c r="C35" s="118">
        <v>25</v>
      </c>
      <c r="D35" s="118">
        <v>44</v>
      </c>
      <c r="E35" s="38">
        <v>5</v>
      </c>
    </row>
    <row r="36" spans="1:5" ht="15" customHeight="1">
      <c r="A36" s="54">
        <v>5</v>
      </c>
      <c r="B36" s="138" t="s">
        <v>66</v>
      </c>
      <c r="C36" s="118">
        <v>180</v>
      </c>
      <c r="D36" s="118">
        <v>95.4</v>
      </c>
      <c r="E36" s="38">
        <v>10</v>
      </c>
    </row>
    <row r="37" spans="1:5" ht="15" customHeight="1">
      <c r="A37" s="54">
        <v>6</v>
      </c>
      <c r="B37" s="138" t="s">
        <v>54</v>
      </c>
      <c r="C37" s="118">
        <v>150</v>
      </c>
      <c r="D37" s="118">
        <v>64.5</v>
      </c>
      <c r="E37" s="38">
        <v>15</v>
      </c>
    </row>
    <row r="38" spans="1:5" ht="15" customHeight="1">
      <c r="A38" s="54">
        <v>7</v>
      </c>
      <c r="B38" s="138" t="s">
        <v>4</v>
      </c>
      <c r="C38" s="118">
        <v>40</v>
      </c>
      <c r="D38" s="118">
        <v>94.73</v>
      </c>
      <c r="E38" s="38">
        <v>4</v>
      </c>
    </row>
    <row r="39" spans="1:5" ht="15" customHeight="1">
      <c r="A39" s="5">
        <v>8</v>
      </c>
      <c r="B39" s="138" t="s">
        <v>5</v>
      </c>
      <c r="C39" s="118">
        <v>20</v>
      </c>
      <c r="D39" s="118">
        <v>45.98</v>
      </c>
      <c r="E39" s="164">
        <v>2</v>
      </c>
    </row>
    <row r="40" spans="1:5" s="83" customFormat="1" ht="15" customHeight="1">
      <c r="A40" s="11"/>
      <c r="B40" s="139" t="s">
        <v>6</v>
      </c>
      <c r="C40" s="120">
        <f>SUM(C32:C39)</f>
        <v>825</v>
      </c>
      <c r="D40" s="120">
        <f t="shared" ref="D40:E40" si="1">SUM(D32:D39)</f>
        <v>730.26</v>
      </c>
      <c r="E40" s="120">
        <f t="shared" si="1"/>
        <v>111.17</v>
      </c>
    </row>
    <row r="41" spans="1:5" s="83" customFormat="1" ht="15" customHeight="1">
      <c r="A41" s="7"/>
      <c r="B41" s="9"/>
      <c r="C41" s="10"/>
      <c r="D41" s="16"/>
      <c r="E41" s="133"/>
    </row>
    <row r="42" spans="1:5" s="1" customFormat="1" ht="15" customHeight="1">
      <c r="B42" s="168" t="s">
        <v>38</v>
      </c>
      <c r="C42" s="168"/>
      <c r="D42" s="168"/>
      <c r="E42" s="68"/>
    </row>
    <row r="43" spans="1:5">
      <c r="A43" s="212" t="s">
        <v>14</v>
      </c>
      <c r="B43" s="194" t="s">
        <v>0</v>
      </c>
      <c r="C43" s="172" t="s">
        <v>1</v>
      </c>
      <c r="D43" s="172" t="s">
        <v>2</v>
      </c>
      <c r="E43" s="216" t="s">
        <v>35</v>
      </c>
    </row>
    <row r="44" spans="1:5">
      <c r="A44" s="213"/>
      <c r="B44" s="194"/>
      <c r="C44" s="172"/>
      <c r="D44" s="172"/>
      <c r="E44" s="216"/>
    </row>
    <row r="45" spans="1:5" ht="15" customHeight="1">
      <c r="A45" s="118">
        <v>1</v>
      </c>
      <c r="B45" s="138" t="s">
        <v>109</v>
      </c>
      <c r="C45" s="118">
        <v>150</v>
      </c>
      <c r="D45" s="118">
        <v>257.60000000000002</v>
      </c>
      <c r="E45" s="120">
        <v>39.72</v>
      </c>
    </row>
    <row r="46" spans="1:5" ht="30" customHeight="1">
      <c r="A46" s="54">
        <v>2</v>
      </c>
      <c r="B46" s="138" t="s">
        <v>57</v>
      </c>
      <c r="C46" s="118">
        <v>180</v>
      </c>
      <c r="D46" s="118">
        <v>103.14</v>
      </c>
      <c r="E46" s="120">
        <v>10</v>
      </c>
    </row>
    <row r="47" spans="1:5" s="83" customFormat="1" ht="15" customHeight="1">
      <c r="A47" s="5">
        <v>3</v>
      </c>
      <c r="B47" s="139" t="s">
        <v>6</v>
      </c>
      <c r="C47" s="120">
        <f>SUM(C45:C46)</f>
        <v>330</v>
      </c>
      <c r="D47" s="120">
        <f t="shared" ref="D47:E47" si="2">SUM(D45:D46)</f>
        <v>360.74</v>
      </c>
      <c r="E47" s="120">
        <f t="shared" si="2"/>
        <v>49.72</v>
      </c>
    </row>
    <row r="49" spans="1:6">
      <c r="A49" s="14" t="str">
        <f>'1 Д 1 Н'!A43</f>
        <v xml:space="preserve">    Заведующий производством  _______________/  ______________/                              /</v>
      </c>
      <c r="B49" s="9"/>
      <c r="C49" s="15"/>
      <c r="D49" s="16"/>
    </row>
    <row r="50" spans="1:6" s="1" customFormat="1" ht="21.6" customHeight="1">
      <c r="A50" s="183" t="s">
        <v>39</v>
      </c>
      <c r="B50" s="184"/>
      <c r="C50" s="184"/>
      <c r="D50" s="184"/>
      <c r="E50" s="184"/>
      <c r="F50" s="86"/>
    </row>
    <row r="51" spans="1:6">
      <c r="A51" s="87" t="s">
        <v>40</v>
      </c>
      <c r="E51" s="77"/>
      <c r="F51" s="78"/>
    </row>
  </sheetData>
  <mergeCells count="19">
    <mergeCell ref="A50:E50"/>
    <mergeCell ref="E20:E21"/>
    <mergeCell ref="E30:E31"/>
    <mergeCell ref="E43:E44"/>
    <mergeCell ref="A43:A44"/>
    <mergeCell ref="B43:B44"/>
    <mergeCell ref="C43:C44"/>
    <mergeCell ref="D43:D44"/>
    <mergeCell ref="B29:D29"/>
    <mergeCell ref="A30:A31"/>
    <mergeCell ref="B30:B31"/>
    <mergeCell ref="C30:C31"/>
    <mergeCell ref="D30:D31"/>
    <mergeCell ref="B42:D42"/>
    <mergeCell ref="B19:D19"/>
    <mergeCell ref="A20:A21"/>
    <mergeCell ref="B20:B21"/>
    <mergeCell ref="C20:C21"/>
    <mergeCell ref="D20:D21"/>
  </mergeCells>
  <pageMargins left="0.7" right="0.7" top="0.75" bottom="0.75" header="0.3" footer="0.3"/>
  <pageSetup paperSize="9" scale="8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F47"/>
  <sheetViews>
    <sheetView topLeftCell="A12" workbookViewId="0">
      <selection activeCell="B40" sqref="B40"/>
    </sheetView>
  </sheetViews>
  <sheetFormatPr defaultColWidth="8.85546875" defaultRowHeight="12.75"/>
  <cols>
    <col min="1" max="1" width="4.7109375" style="103" customWidth="1"/>
    <col min="2" max="2" width="53.7109375" style="82" customWidth="1"/>
    <col min="3" max="3" width="10.7109375" style="76" customWidth="1"/>
    <col min="4" max="4" width="10.7109375" style="95" customWidth="1"/>
    <col min="5" max="5" width="10.7109375" style="76" customWidth="1"/>
    <col min="6" max="16384" width="8.85546875" style="75"/>
  </cols>
  <sheetData>
    <row r="1" spans="1:5" s="105" customFormat="1" ht="26.25" customHeight="1">
      <c r="A1" s="96" t="s">
        <v>12</v>
      </c>
      <c r="B1" s="79"/>
      <c r="C1" s="92"/>
      <c r="D1" s="189" t="s">
        <v>8</v>
      </c>
      <c r="E1" s="190"/>
    </row>
    <row r="2" spans="1:5" s="105" customFormat="1" ht="26.25" customHeight="1">
      <c r="A2" s="96" t="s">
        <v>9</v>
      </c>
      <c r="B2" s="79"/>
      <c r="C2" s="189" t="str">
        <f>'1 Д 1 Н'!C2</f>
        <v>Директор МБОУ _____________</v>
      </c>
      <c r="D2" s="190"/>
      <c r="E2" s="190"/>
    </row>
    <row r="3" spans="1:5" s="105" customFormat="1" ht="26.25" customHeight="1">
      <c r="A3" s="96" t="s">
        <v>10</v>
      </c>
      <c r="B3" s="79"/>
      <c r="C3" s="189" t="str">
        <f>'1 Д 1 Н'!C3</f>
        <v>______________/______________/</v>
      </c>
      <c r="D3" s="190"/>
      <c r="E3" s="190"/>
    </row>
    <row r="4" spans="1:5" s="105" customFormat="1" ht="26.25" customHeight="1">
      <c r="A4" s="96" t="s">
        <v>28</v>
      </c>
      <c r="B4" s="79"/>
      <c r="C4" s="191" t="str">
        <f>'1 Д 1 Н'!C4:D4</f>
        <v>"____"__________2023 г.</v>
      </c>
      <c r="D4" s="190"/>
      <c r="E4" s="190"/>
    </row>
    <row r="5" spans="1:5" s="152" customFormat="1" ht="26.25" customHeight="1">
      <c r="A5" s="96"/>
      <c r="B5" s="79"/>
      <c r="C5" s="146"/>
      <c r="D5" s="153"/>
      <c r="E5" s="153"/>
    </row>
    <row r="6" spans="1:5" s="152" customFormat="1" ht="26.25" customHeight="1">
      <c r="A6" s="96"/>
      <c r="B6" s="79"/>
      <c r="C6" s="146"/>
      <c r="D6" s="153"/>
      <c r="E6" s="153"/>
    </row>
    <row r="7" spans="1:5" s="152" customFormat="1" ht="26.25" customHeight="1">
      <c r="A7" s="96"/>
      <c r="B7" s="79"/>
      <c r="C7" s="146"/>
      <c r="D7" s="153"/>
      <c r="E7" s="153"/>
    </row>
    <row r="8" spans="1:5" s="152" customFormat="1" ht="26.25" customHeight="1">
      <c r="A8" s="96"/>
      <c r="B8" s="79"/>
      <c r="C8" s="146"/>
      <c r="D8" s="153"/>
      <c r="E8" s="153"/>
    </row>
    <row r="9" spans="1:5" s="152" customFormat="1" ht="26.25" customHeight="1">
      <c r="A9" s="96"/>
      <c r="B9" s="79"/>
      <c r="C9" s="146"/>
      <c r="D9" s="153"/>
      <c r="E9" s="153"/>
    </row>
    <row r="10" spans="1:5" s="152" customFormat="1" ht="26.25" customHeight="1">
      <c r="A10" s="96"/>
      <c r="B10" s="79"/>
      <c r="C10" s="146"/>
      <c r="D10" s="153"/>
      <c r="E10" s="153"/>
    </row>
    <row r="11" spans="1:5" s="152" customFormat="1" ht="26.25" customHeight="1">
      <c r="A11" s="96"/>
      <c r="B11" s="79"/>
      <c r="C11" s="146"/>
      <c r="D11" s="153"/>
      <c r="E11" s="153"/>
    </row>
    <row r="13" spans="1:5" s="1" customFormat="1" ht="15" customHeight="1">
      <c r="A13" s="97"/>
      <c r="B13" s="168" t="s">
        <v>36</v>
      </c>
      <c r="C13" s="168"/>
      <c r="D13" s="168"/>
      <c r="E13" s="68"/>
    </row>
    <row r="14" spans="1:5">
      <c r="A14" s="185" t="s">
        <v>11</v>
      </c>
      <c r="B14" s="187" t="s">
        <v>0</v>
      </c>
      <c r="C14" s="172" t="s">
        <v>1</v>
      </c>
      <c r="D14" s="174" t="s">
        <v>2</v>
      </c>
      <c r="E14" s="172" t="s">
        <v>35</v>
      </c>
    </row>
    <row r="15" spans="1:5" ht="13.5" thickBot="1">
      <c r="A15" s="186"/>
      <c r="B15" s="187"/>
      <c r="C15" s="172"/>
      <c r="D15" s="174"/>
      <c r="E15" s="172"/>
    </row>
    <row r="16" spans="1:5" ht="15" customHeight="1">
      <c r="A16" s="98">
        <v>1</v>
      </c>
      <c r="B16" s="129" t="s">
        <v>44</v>
      </c>
      <c r="C16" s="154">
        <v>60</v>
      </c>
      <c r="D16" s="154">
        <v>7.2</v>
      </c>
      <c r="E16" s="35">
        <v>10</v>
      </c>
    </row>
    <row r="17" spans="1:5" ht="15" customHeight="1">
      <c r="A17" s="98">
        <v>2</v>
      </c>
      <c r="B17" s="129" t="s">
        <v>45</v>
      </c>
      <c r="C17" s="154">
        <v>150</v>
      </c>
      <c r="D17" s="154">
        <v>142.5</v>
      </c>
      <c r="E17" s="13">
        <v>18</v>
      </c>
    </row>
    <row r="18" spans="1:5" ht="15" customHeight="1">
      <c r="A18" s="98">
        <v>3</v>
      </c>
      <c r="B18" s="129" t="s">
        <v>46</v>
      </c>
      <c r="C18" s="154">
        <v>95</v>
      </c>
      <c r="D18" s="154">
        <v>216.85</v>
      </c>
      <c r="E18" s="13">
        <v>42</v>
      </c>
    </row>
    <row r="19" spans="1:5" ht="15" customHeight="1">
      <c r="A19" s="98">
        <v>4</v>
      </c>
      <c r="B19" s="129" t="s">
        <v>47</v>
      </c>
      <c r="C19" s="154">
        <v>200</v>
      </c>
      <c r="D19" s="154">
        <v>84.8</v>
      </c>
      <c r="E19" s="36">
        <v>10</v>
      </c>
    </row>
    <row r="20" spans="1:5" ht="15" customHeight="1">
      <c r="A20" s="98">
        <v>5</v>
      </c>
      <c r="B20" s="129" t="s">
        <v>4</v>
      </c>
      <c r="C20" s="154">
        <v>20</v>
      </c>
      <c r="D20" s="154">
        <v>47.36</v>
      </c>
      <c r="E20" s="13">
        <v>2</v>
      </c>
    </row>
    <row r="21" spans="1:5" ht="15" customHeight="1">
      <c r="A21" s="98">
        <v>6</v>
      </c>
      <c r="B21" s="129" t="s">
        <v>5</v>
      </c>
      <c r="C21" s="154">
        <v>20</v>
      </c>
      <c r="D21" s="154">
        <v>45.98</v>
      </c>
      <c r="E21" s="13">
        <v>2</v>
      </c>
    </row>
    <row r="22" spans="1:5" s="83" customFormat="1" ht="15" customHeight="1" thickBot="1">
      <c r="A22" s="90"/>
      <c r="B22" s="130" t="s">
        <v>6</v>
      </c>
      <c r="C22" s="155">
        <v>545</v>
      </c>
      <c r="D22" s="155">
        <v>544.69000000000005</v>
      </c>
      <c r="E22" s="42">
        <f>SUM(E16:E21)</f>
        <v>84</v>
      </c>
    </row>
    <row r="23" spans="1:5" s="83" customFormat="1" ht="15" customHeight="1">
      <c r="A23" s="104"/>
      <c r="B23" s="156"/>
      <c r="C23" s="93"/>
      <c r="D23" s="93"/>
      <c r="E23" s="16"/>
    </row>
    <row r="24" spans="1:5" s="1" customFormat="1" ht="15" customHeight="1">
      <c r="A24" s="97"/>
      <c r="B24" s="168" t="s">
        <v>37</v>
      </c>
      <c r="C24" s="168"/>
      <c r="D24" s="168"/>
      <c r="E24" s="68"/>
    </row>
    <row r="25" spans="1:5" s="1" customFormat="1" ht="13.35" customHeight="1">
      <c r="A25" s="185" t="s">
        <v>11</v>
      </c>
      <c r="B25" s="187" t="s">
        <v>0</v>
      </c>
      <c r="C25" s="172" t="s">
        <v>1</v>
      </c>
      <c r="D25" s="174" t="s">
        <v>2</v>
      </c>
      <c r="E25" s="172" t="s">
        <v>35</v>
      </c>
    </row>
    <row r="26" spans="1:5" s="1" customFormat="1" ht="26.65" customHeight="1" thickBot="1">
      <c r="A26" s="186"/>
      <c r="B26" s="187"/>
      <c r="C26" s="172"/>
      <c r="D26" s="174"/>
      <c r="E26" s="172"/>
    </row>
    <row r="27" spans="1:5" ht="15" customHeight="1">
      <c r="A27" s="98">
        <v>1</v>
      </c>
      <c r="B27" s="129" t="s">
        <v>51</v>
      </c>
      <c r="C27" s="154">
        <v>60</v>
      </c>
      <c r="D27" s="154">
        <v>74.5</v>
      </c>
      <c r="E27" s="35">
        <v>10</v>
      </c>
    </row>
    <row r="28" spans="1:5" ht="15" customHeight="1">
      <c r="A28" s="98">
        <v>2</v>
      </c>
      <c r="B28" s="129" t="s">
        <v>17</v>
      </c>
      <c r="C28" s="154">
        <v>200</v>
      </c>
      <c r="D28" s="154">
        <v>64</v>
      </c>
      <c r="E28" s="13">
        <v>20</v>
      </c>
    </row>
    <row r="29" spans="1:5" ht="15" customHeight="1">
      <c r="A29" s="98">
        <v>3</v>
      </c>
      <c r="B29" s="129" t="s">
        <v>52</v>
      </c>
      <c r="C29" s="154">
        <v>150</v>
      </c>
      <c r="D29" s="154">
        <v>237</v>
      </c>
      <c r="E29" s="13">
        <v>39.619999999999997</v>
      </c>
    </row>
    <row r="30" spans="1:5" ht="15" customHeight="1">
      <c r="A30" s="98">
        <v>4</v>
      </c>
      <c r="B30" s="129" t="s">
        <v>53</v>
      </c>
      <c r="C30" s="154">
        <v>180</v>
      </c>
      <c r="D30" s="154">
        <v>95.4</v>
      </c>
      <c r="E30" s="13">
        <v>10</v>
      </c>
    </row>
    <row r="31" spans="1:5" ht="15" customHeight="1">
      <c r="A31" s="98">
        <v>5</v>
      </c>
      <c r="B31" s="129" t="s">
        <v>54</v>
      </c>
      <c r="C31" s="154">
        <v>150</v>
      </c>
      <c r="D31" s="154">
        <v>64.5</v>
      </c>
      <c r="E31" s="13">
        <v>15</v>
      </c>
    </row>
    <row r="32" spans="1:5" ht="15" customHeight="1">
      <c r="A32" s="98">
        <v>6</v>
      </c>
      <c r="B32" s="129" t="s">
        <v>4</v>
      </c>
      <c r="C32" s="154">
        <v>30</v>
      </c>
      <c r="D32" s="154">
        <v>71.05</v>
      </c>
      <c r="E32" s="13">
        <v>3</v>
      </c>
    </row>
    <row r="33" spans="1:6" ht="15" customHeight="1">
      <c r="A33" s="98">
        <v>7</v>
      </c>
      <c r="B33" s="129" t="s">
        <v>5</v>
      </c>
      <c r="C33" s="154">
        <v>30</v>
      </c>
      <c r="D33" s="154">
        <v>61.19</v>
      </c>
      <c r="E33" s="13">
        <v>3</v>
      </c>
    </row>
    <row r="34" spans="1:6" ht="15" customHeight="1">
      <c r="A34" s="99">
        <v>8</v>
      </c>
      <c r="B34" s="129" t="s">
        <v>55</v>
      </c>
      <c r="C34" s="154">
        <v>200</v>
      </c>
      <c r="D34" s="154">
        <v>107</v>
      </c>
      <c r="E34" s="13">
        <v>20</v>
      </c>
    </row>
    <row r="35" spans="1:6" s="83" customFormat="1" ht="15" customHeight="1" thickBot="1">
      <c r="A35" s="90"/>
      <c r="B35" s="130" t="s">
        <v>6</v>
      </c>
      <c r="C35" s="155">
        <v>1000</v>
      </c>
      <c r="D35" s="155">
        <v>774.64</v>
      </c>
      <c r="E35" s="42">
        <f>SUM(E27:E34)</f>
        <v>120.62</v>
      </c>
    </row>
    <row r="36" spans="1:6" s="84" customFormat="1" ht="15" customHeight="1">
      <c r="A36" s="100"/>
      <c r="B36" s="188"/>
      <c r="C36" s="188"/>
      <c r="D36" s="188"/>
      <c r="E36" s="93"/>
    </row>
    <row r="37" spans="1:6" s="1" customFormat="1" ht="15" customHeight="1">
      <c r="A37" s="97"/>
      <c r="B37" s="168" t="s">
        <v>38</v>
      </c>
      <c r="C37" s="168"/>
      <c r="D37" s="168"/>
      <c r="E37" s="68"/>
    </row>
    <row r="38" spans="1:6" s="1" customFormat="1" ht="13.35" customHeight="1">
      <c r="A38" s="185" t="s">
        <v>11</v>
      </c>
      <c r="B38" s="187" t="s">
        <v>0</v>
      </c>
      <c r="C38" s="172" t="s">
        <v>1</v>
      </c>
      <c r="D38" s="174" t="s">
        <v>2</v>
      </c>
      <c r="E38" s="172" t="s">
        <v>35</v>
      </c>
    </row>
    <row r="39" spans="1:6" s="1" customFormat="1" ht="26.65" customHeight="1">
      <c r="A39" s="186"/>
      <c r="B39" s="187"/>
      <c r="C39" s="172"/>
      <c r="D39" s="175"/>
      <c r="E39" s="172"/>
    </row>
    <row r="40" spans="1:6" ht="15" customHeight="1">
      <c r="A40" s="98">
        <v>1</v>
      </c>
      <c r="B40" s="161" t="s">
        <v>68</v>
      </c>
      <c r="C40" s="3">
        <v>170</v>
      </c>
      <c r="D40" s="160">
        <v>162</v>
      </c>
      <c r="E40" s="5">
        <v>37.72</v>
      </c>
    </row>
    <row r="41" spans="1:6" ht="15" customHeight="1">
      <c r="A41" s="98">
        <v>2</v>
      </c>
      <c r="B41" s="161" t="s">
        <v>23</v>
      </c>
      <c r="C41" s="154">
        <v>180</v>
      </c>
      <c r="D41" s="154">
        <v>119.52</v>
      </c>
      <c r="E41" s="5">
        <v>10</v>
      </c>
    </row>
    <row r="42" spans="1:6" ht="15" customHeight="1">
      <c r="A42" s="98">
        <v>3</v>
      </c>
      <c r="B42" s="161" t="s">
        <v>4</v>
      </c>
      <c r="C42" s="3">
        <v>20</v>
      </c>
      <c r="D42" s="160">
        <v>47.36</v>
      </c>
      <c r="E42" s="5">
        <v>2</v>
      </c>
    </row>
    <row r="43" spans="1:6" s="83" customFormat="1" ht="15" customHeight="1">
      <c r="A43" s="90"/>
      <c r="B43" s="130" t="s">
        <v>6</v>
      </c>
      <c r="C43" s="155">
        <v>370</v>
      </c>
      <c r="D43" s="155">
        <v>328.88</v>
      </c>
      <c r="E43" s="155">
        <v>49.72</v>
      </c>
    </row>
    <row r="45" spans="1:6" s="7" customFormat="1" ht="21.6" customHeight="1">
      <c r="A45" s="101" t="str">
        <f>'1 Д 1 Н'!A43</f>
        <v xml:space="preserve">    Заведующий производством  _______________/  ______________/                              /</v>
      </c>
      <c r="B45" s="70"/>
      <c r="C45" s="67"/>
      <c r="D45" s="16"/>
      <c r="E45" s="94"/>
    </row>
    <row r="46" spans="1:6" s="1" customFormat="1" ht="21.6" customHeight="1">
      <c r="A46" s="183" t="s">
        <v>39</v>
      </c>
      <c r="B46" s="184"/>
      <c r="C46" s="184"/>
      <c r="D46" s="184"/>
      <c r="E46" s="184"/>
      <c r="F46" s="86"/>
    </row>
    <row r="47" spans="1:6">
      <c r="A47" s="116" t="s">
        <v>40</v>
      </c>
      <c r="D47" s="76"/>
      <c r="E47" s="77"/>
      <c r="F47" s="117"/>
    </row>
  </sheetData>
  <mergeCells count="24">
    <mergeCell ref="E25:E26"/>
    <mergeCell ref="E38:E39"/>
    <mergeCell ref="D1:E1"/>
    <mergeCell ref="C2:E2"/>
    <mergeCell ref="C3:E3"/>
    <mergeCell ref="C4:E4"/>
    <mergeCell ref="B13:D13"/>
    <mergeCell ref="B24:D24"/>
    <mergeCell ref="A46:E46"/>
    <mergeCell ref="A14:A15"/>
    <mergeCell ref="B14:B15"/>
    <mergeCell ref="C14:C15"/>
    <mergeCell ref="D14:D15"/>
    <mergeCell ref="A25:A26"/>
    <mergeCell ref="B25:B26"/>
    <mergeCell ref="C25:C26"/>
    <mergeCell ref="D25:D26"/>
    <mergeCell ref="A38:A39"/>
    <mergeCell ref="B38:B39"/>
    <mergeCell ref="C38:C39"/>
    <mergeCell ref="D38:D39"/>
    <mergeCell ref="B36:D36"/>
    <mergeCell ref="B37:D37"/>
    <mergeCell ref="E14:E15"/>
  </mergeCells>
  <pageMargins left="0.70866141732283472" right="0.70866141732283472" top="0.39370078740157483" bottom="0.74803149606299213" header="0.31496062992125984" footer="0.31496062992125984"/>
  <pageSetup paperSize="9" scale="87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F43"/>
  <sheetViews>
    <sheetView topLeftCell="A13" workbookViewId="0">
      <selection activeCell="E16" sqref="E16:E32"/>
    </sheetView>
  </sheetViews>
  <sheetFormatPr defaultColWidth="8.85546875" defaultRowHeight="12.75"/>
  <cols>
    <col min="1" max="1" width="6" style="89" customWidth="1"/>
    <col min="2" max="2" width="53.7109375" style="89" customWidth="1"/>
    <col min="3" max="3" width="10.7109375" style="78" customWidth="1"/>
    <col min="4" max="4" width="10.7109375" style="77" customWidth="1"/>
    <col min="5" max="5" width="10.7109375" style="78" customWidth="1"/>
    <col min="6" max="16384" width="8.85546875" style="89"/>
  </cols>
  <sheetData>
    <row r="1" spans="1:5" ht="26.25" customHeight="1">
      <c r="A1" s="96" t="s">
        <v>12</v>
      </c>
      <c r="B1" s="88"/>
      <c r="C1" s="109"/>
      <c r="D1" s="178" t="s">
        <v>8</v>
      </c>
      <c r="E1" s="195"/>
    </row>
    <row r="2" spans="1:5" ht="26.25" customHeight="1">
      <c r="A2" s="96" t="s">
        <v>9</v>
      </c>
      <c r="B2" s="88"/>
      <c r="C2" s="178" t="str">
        <f>'1 Д 1 Н'!C2</f>
        <v>Директор МБОУ _____________</v>
      </c>
      <c r="D2" s="195"/>
      <c r="E2" s="195"/>
    </row>
    <row r="3" spans="1:5" ht="26.25" customHeight="1">
      <c r="A3" s="96" t="s">
        <v>10</v>
      </c>
      <c r="B3" s="88"/>
      <c r="C3" s="178" t="str">
        <f>'1 Д 1 Н'!C3</f>
        <v>______________/______________/</v>
      </c>
      <c r="D3" s="195"/>
      <c r="E3" s="195"/>
    </row>
    <row r="4" spans="1:5" ht="26.25" customHeight="1">
      <c r="A4" s="96" t="s">
        <v>28</v>
      </c>
      <c r="B4" s="88"/>
      <c r="C4" s="178" t="str">
        <f>'1 Д 1 Н'!C4:D4</f>
        <v>"____"__________2023 г.</v>
      </c>
      <c r="D4" s="195"/>
      <c r="E4" s="195"/>
    </row>
    <row r="5" spans="1:5" s="147" customFormat="1" ht="26.25" customHeight="1">
      <c r="A5" s="96"/>
      <c r="B5" s="88"/>
      <c r="C5" s="142"/>
      <c r="D5" s="149"/>
      <c r="E5" s="149"/>
    </row>
    <row r="6" spans="1:5" s="147" customFormat="1" ht="26.25" customHeight="1">
      <c r="A6" s="96"/>
      <c r="B6" s="88"/>
      <c r="C6" s="142"/>
      <c r="D6" s="149"/>
      <c r="E6" s="149"/>
    </row>
    <row r="7" spans="1:5" s="147" customFormat="1" ht="26.25" customHeight="1">
      <c r="A7" s="96"/>
      <c r="B7" s="88"/>
      <c r="C7" s="142"/>
      <c r="D7" s="149"/>
      <c r="E7" s="149"/>
    </row>
    <row r="8" spans="1:5" s="147" customFormat="1" ht="26.25" customHeight="1">
      <c r="A8" s="96"/>
      <c r="B8" s="88"/>
      <c r="C8" s="142"/>
      <c r="D8" s="149"/>
      <c r="E8" s="149"/>
    </row>
    <row r="9" spans="1:5" s="147" customFormat="1" ht="26.25" customHeight="1">
      <c r="A9" s="96"/>
      <c r="B9" s="88"/>
      <c r="C9" s="142"/>
      <c r="D9" s="149"/>
      <c r="E9" s="149"/>
    </row>
    <row r="10" spans="1:5" s="147" customFormat="1" ht="26.25" customHeight="1">
      <c r="A10" s="96"/>
      <c r="B10" s="88"/>
      <c r="C10" s="142"/>
      <c r="D10" s="149"/>
      <c r="E10" s="149"/>
    </row>
    <row r="11" spans="1:5" s="147" customFormat="1" ht="26.25" customHeight="1">
      <c r="A11" s="96"/>
      <c r="B11" s="88"/>
      <c r="C11" s="142"/>
      <c r="D11" s="149"/>
      <c r="E11" s="149"/>
    </row>
    <row r="12" spans="1:5">
      <c r="A12" s="103"/>
    </row>
    <row r="13" spans="1:5" s="68" customFormat="1" ht="15" customHeight="1">
      <c r="B13" s="168" t="s">
        <v>36</v>
      </c>
      <c r="C13" s="168"/>
      <c r="D13" s="168"/>
    </row>
    <row r="14" spans="1:5" s="97" customFormat="1" ht="13.35" customHeight="1">
      <c r="A14" s="185" t="s">
        <v>14</v>
      </c>
      <c r="B14" s="170" t="s">
        <v>0</v>
      </c>
      <c r="C14" s="172" t="s">
        <v>1</v>
      </c>
      <c r="D14" s="174" t="s">
        <v>2</v>
      </c>
      <c r="E14" s="172" t="s">
        <v>35</v>
      </c>
    </row>
    <row r="15" spans="1:5" s="97" customFormat="1" ht="26.65" customHeight="1" thickBot="1">
      <c r="A15" s="186"/>
      <c r="B15" s="170"/>
      <c r="C15" s="172"/>
      <c r="D15" s="174"/>
      <c r="E15" s="172"/>
    </row>
    <row r="16" spans="1:5" s="97" customFormat="1" ht="15" customHeight="1">
      <c r="A16" s="98">
        <v>1</v>
      </c>
      <c r="B16" s="110" t="s">
        <v>26</v>
      </c>
      <c r="C16" s="118">
        <v>60</v>
      </c>
      <c r="D16" s="118">
        <v>54.06</v>
      </c>
      <c r="E16" s="35">
        <v>10</v>
      </c>
    </row>
    <row r="17" spans="1:5" s="97" customFormat="1" ht="15" customHeight="1">
      <c r="A17" s="98">
        <v>2</v>
      </c>
      <c r="B17" s="110" t="s">
        <v>58</v>
      </c>
      <c r="C17" s="118">
        <v>200</v>
      </c>
      <c r="D17" s="118">
        <v>307.39999999999998</v>
      </c>
      <c r="E17" s="13">
        <v>48</v>
      </c>
    </row>
    <row r="18" spans="1:5" s="97" customFormat="1" ht="15" customHeight="1">
      <c r="A18" s="98">
        <v>3</v>
      </c>
      <c r="B18" s="110" t="s">
        <v>23</v>
      </c>
      <c r="C18" s="118">
        <v>200</v>
      </c>
      <c r="D18" s="118">
        <v>119.52</v>
      </c>
      <c r="E18" s="13">
        <v>10</v>
      </c>
    </row>
    <row r="19" spans="1:5" s="97" customFormat="1" ht="15" customHeight="1">
      <c r="A19" s="98">
        <v>4</v>
      </c>
      <c r="B19" s="110" t="s">
        <v>4</v>
      </c>
      <c r="C19" s="118">
        <v>20</v>
      </c>
      <c r="D19" s="118">
        <v>47.36</v>
      </c>
      <c r="E19" s="13">
        <v>2</v>
      </c>
    </row>
    <row r="20" spans="1:5" s="97" customFormat="1" ht="15" customHeight="1">
      <c r="A20" s="99">
        <v>5</v>
      </c>
      <c r="B20" s="111" t="s">
        <v>5</v>
      </c>
      <c r="C20" s="119">
        <v>20</v>
      </c>
      <c r="D20" s="119">
        <v>45.98</v>
      </c>
      <c r="E20" s="43">
        <v>2</v>
      </c>
    </row>
    <row r="21" spans="1:5" s="91" customFormat="1" ht="15" customHeight="1">
      <c r="A21" s="112"/>
      <c r="B21" s="113" t="s">
        <v>6</v>
      </c>
      <c r="C21" s="120">
        <v>500</v>
      </c>
      <c r="D21" s="120">
        <f>SUM(D16:D20)</f>
        <v>574.31999999999994</v>
      </c>
      <c r="E21" s="120">
        <f>SUM(E16:E20)</f>
        <v>72</v>
      </c>
    </row>
    <row r="22" spans="1:5" s="97" customFormat="1" ht="15" customHeight="1">
      <c r="B22" s="168" t="s">
        <v>37</v>
      </c>
      <c r="C22" s="168"/>
      <c r="D22" s="168"/>
      <c r="E22" s="68"/>
    </row>
    <row r="23" spans="1:5" s="97" customFormat="1" ht="13.35" customHeight="1">
      <c r="A23" s="185" t="s">
        <v>14</v>
      </c>
      <c r="B23" s="194" t="s">
        <v>0</v>
      </c>
      <c r="C23" s="172" t="s">
        <v>1</v>
      </c>
      <c r="D23" s="174" t="s">
        <v>2</v>
      </c>
      <c r="E23" s="172" t="s">
        <v>35</v>
      </c>
    </row>
    <row r="24" spans="1:5" s="97" customFormat="1" ht="26.65" customHeight="1" thickBot="1">
      <c r="A24" s="186"/>
      <c r="B24" s="194"/>
      <c r="C24" s="172"/>
      <c r="D24" s="174"/>
      <c r="E24" s="172"/>
    </row>
    <row r="25" spans="1:5" s="97" customFormat="1" ht="15" customHeight="1">
      <c r="A25" s="98">
        <v>1</v>
      </c>
      <c r="B25" s="110" t="s">
        <v>59</v>
      </c>
      <c r="C25" s="118">
        <v>60</v>
      </c>
      <c r="D25" s="118">
        <v>13.2</v>
      </c>
      <c r="E25" s="35">
        <v>10</v>
      </c>
    </row>
    <row r="26" spans="1:5" s="97" customFormat="1" ht="15" customHeight="1">
      <c r="A26" s="98">
        <v>2</v>
      </c>
      <c r="B26" s="110" t="s">
        <v>60</v>
      </c>
      <c r="C26" s="118">
        <v>200</v>
      </c>
      <c r="D26" s="118">
        <v>61</v>
      </c>
      <c r="E26" s="13">
        <v>20</v>
      </c>
    </row>
    <row r="27" spans="1:5" s="97" customFormat="1" ht="15" customHeight="1">
      <c r="A27" s="98">
        <v>3</v>
      </c>
      <c r="B27" s="110" t="s">
        <v>61</v>
      </c>
      <c r="C27" s="118">
        <v>150</v>
      </c>
      <c r="D27" s="118">
        <v>202.86</v>
      </c>
      <c r="E27" s="13">
        <v>20</v>
      </c>
    </row>
    <row r="28" spans="1:5" s="97" customFormat="1" ht="15" customHeight="1">
      <c r="A28" s="98">
        <v>4</v>
      </c>
      <c r="B28" s="148" t="s">
        <v>111</v>
      </c>
      <c r="C28" s="3">
        <v>90</v>
      </c>
      <c r="D28" s="118">
        <v>199.63</v>
      </c>
      <c r="E28" s="43">
        <v>42.62</v>
      </c>
    </row>
    <row r="29" spans="1:5" s="97" customFormat="1" ht="15" customHeight="1">
      <c r="A29" s="98">
        <v>5</v>
      </c>
      <c r="B29" s="110" t="s">
        <v>62</v>
      </c>
      <c r="C29" s="118">
        <v>200</v>
      </c>
      <c r="D29" s="118">
        <v>136.4</v>
      </c>
      <c r="E29" s="38">
        <v>10</v>
      </c>
    </row>
    <row r="30" spans="1:5" s="97" customFormat="1" ht="15" customHeight="1">
      <c r="A30" s="114">
        <v>6</v>
      </c>
      <c r="B30" s="110" t="s">
        <v>43</v>
      </c>
      <c r="C30" s="118">
        <v>100</v>
      </c>
      <c r="D30" s="118">
        <v>47</v>
      </c>
      <c r="E30" s="158">
        <v>10</v>
      </c>
    </row>
    <row r="31" spans="1:5" s="97" customFormat="1" ht="15" customHeight="1">
      <c r="A31" s="114">
        <v>7</v>
      </c>
      <c r="B31" s="110" t="s">
        <v>4</v>
      </c>
      <c r="C31" s="118">
        <v>40</v>
      </c>
      <c r="D31" s="118">
        <v>94.73</v>
      </c>
      <c r="E31" s="13">
        <v>4</v>
      </c>
    </row>
    <row r="32" spans="1:5" s="91" customFormat="1" ht="15" customHeight="1" thickBot="1">
      <c r="A32" s="112"/>
      <c r="B32" s="113" t="s">
        <v>6</v>
      </c>
      <c r="C32" s="120">
        <v>840</v>
      </c>
      <c r="D32" s="120">
        <f>SUM(D25:D31)</f>
        <v>754.82</v>
      </c>
      <c r="E32" s="42">
        <f>SUM(E25:E31)</f>
        <v>116.62</v>
      </c>
    </row>
    <row r="33" spans="1:6" s="97" customFormat="1" ht="15" customHeight="1">
      <c r="B33" s="17"/>
      <c r="C33" s="107"/>
      <c r="D33" s="50"/>
      <c r="E33" s="68"/>
    </row>
    <row r="34" spans="1:6" s="97" customFormat="1" ht="15" customHeight="1">
      <c r="B34" s="168" t="s">
        <v>38</v>
      </c>
      <c r="C34" s="168"/>
      <c r="D34" s="168"/>
      <c r="E34" s="68"/>
    </row>
    <row r="35" spans="1:6" s="97" customFormat="1" ht="13.35" customHeight="1">
      <c r="A35" s="185" t="s">
        <v>14</v>
      </c>
      <c r="B35" s="194" t="s">
        <v>0</v>
      </c>
      <c r="C35" s="172" t="s">
        <v>1</v>
      </c>
      <c r="D35" s="174" t="s">
        <v>2</v>
      </c>
      <c r="E35" s="172" t="s">
        <v>35</v>
      </c>
    </row>
    <row r="36" spans="1:6" s="97" customFormat="1" ht="26.65" customHeight="1">
      <c r="A36" s="186"/>
      <c r="B36" s="194"/>
      <c r="C36" s="172"/>
      <c r="D36" s="174"/>
      <c r="E36" s="172"/>
    </row>
    <row r="37" spans="1:6" s="97" customFormat="1" ht="15" customHeight="1">
      <c r="A37" s="98">
        <v>1</v>
      </c>
      <c r="B37" s="110" t="s">
        <v>63</v>
      </c>
      <c r="C37" s="118">
        <v>150</v>
      </c>
      <c r="D37" s="118">
        <v>215.09</v>
      </c>
      <c r="E37" s="54">
        <v>37.72</v>
      </c>
    </row>
    <row r="38" spans="1:6" s="97" customFormat="1" ht="15" customHeight="1">
      <c r="A38" s="98">
        <v>2</v>
      </c>
      <c r="B38" s="110" t="s">
        <v>3</v>
      </c>
      <c r="C38" s="118">
        <v>180</v>
      </c>
      <c r="D38" s="118">
        <v>72.900000000000006</v>
      </c>
      <c r="E38" s="54">
        <v>10</v>
      </c>
    </row>
    <row r="39" spans="1:6" s="91" customFormat="1" ht="15" customHeight="1">
      <c r="A39" s="115">
        <v>3</v>
      </c>
      <c r="B39" s="111" t="s">
        <v>4</v>
      </c>
      <c r="C39" s="119">
        <v>20</v>
      </c>
      <c r="D39" s="119">
        <v>47.36</v>
      </c>
      <c r="E39" s="85">
        <v>2</v>
      </c>
    </row>
    <row r="40" spans="1:6" s="91" customFormat="1" ht="15" customHeight="1">
      <c r="A40" s="112"/>
      <c r="B40" s="113" t="s">
        <v>6</v>
      </c>
      <c r="C40" s="120">
        <v>350</v>
      </c>
      <c r="D40" s="120">
        <v>335.35</v>
      </c>
      <c r="E40" s="108">
        <f>SUM(E37:E39)</f>
        <v>49.72</v>
      </c>
    </row>
    <row r="41" spans="1:6" s="91" customFormat="1" ht="21.6" customHeight="1">
      <c r="A41" s="101" t="str">
        <f>'1 Д 1 Н'!A43</f>
        <v xml:space="preserve">    Заведующий производством  _______________/  ______________/                              /</v>
      </c>
      <c r="B41" s="9"/>
      <c r="C41" s="15"/>
      <c r="D41" s="16"/>
      <c r="E41" s="69"/>
    </row>
    <row r="42" spans="1:6" s="97" customFormat="1" ht="21.6" customHeight="1">
      <c r="A42" s="192" t="s">
        <v>39</v>
      </c>
      <c r="B42" s="193"/>
      <c r="C42" s="193"/>
      <c r="D42" s="193"/>
      <c r="E42" s="193"/>
      <c r="F42" s="104"/>
    </row>
    <row r="43" spans="1:6">
      <c r="A43" s="102" t="s">
        <v>40</v>
      </c>
      <c r="D43" s="78"/>
      <c r="E43" s="77"/>
      <c r="F43" s="103"/>
    </row>
  </sheetData>
  <mergeCells count="23">
    <mergeCell ref="E23:E24"/>
    <mergeCell ref="E35:E36"/>
    <mergeCell ref="D1:E1"/>
    <mergeCell ref="C2:E2"/>
    <mergeCell ref="C3:E3"/>
    <mergeCell ref="C4:E4"/>
    <mergeCell ref="B13:D13"/>
    <mergeCell ref="A42:E42"/>
    <mergeCell ref="A14:A15"/>
    <mergeCell ref="B14:B15"/>
    <mergeCell ref="C14:C15"/>
    <mergeCell ref="D14:D15"/>
    <mergeCell ref="A35:A36"/>
    <mergeCell ref="B35:B36"/>
    <mergeCell ref="C35:C36"/>
    <mergeCell ref="D35:D36"/>
    <mergeCell ref="B22:D22"/>
    <mergeCell ref="A23:A24"/>
    <mergeCell ref="B23:B24"/>
    <mergeCell ref="C23:C24"/>
    <mergeCell ref="D23:D24"/>
    <mergeCell ref="B34:D34"/>
    <mergeCell ref="E14:E15"/>
  </mergeCells>
  <pageMargins left="0.70866141732283472" right="0.70866141732283472" top="0.39370078740157483" bottom="0.74803149606299213" header="0.31496062992125984" footer="0.31496062992125984"/>
  <pageSetup paperSize="9" scale="86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F49"/>
  <sheetViews>
    <sheetView topLeftCell="A22" workbookViewId="0">
      <selection activeCell="D45" sqref="D45"/>
    </sheetView>
  </sheetViews>
  <sheetFormatPr defaultColWidth="8.85546875" defaultRowHeight="15"/>
  <cols>
    <col min="1" max="1" width="5.7109375" style="20" customWidth="1"/>
    <col min="2" max="2" width="53.7109375" style="124" customWidth="1"/>
    <col min="3" max="5" width="10.7109375" style="33" customWidth="1"/>
    <col min="6" max="16384" width="8.85546875" style="20"/>
  </cols>
  <sheetData>
    <row r="1" spans="1:5">
      <c r="A1" s="20" t="str">
        <f>'1 Д 1 Н'!A1</f>
        <v>Утверждаю</v>
      </c>
      <c r="D1" s="209" t="str">
        <f>'1 Д 1 Н'!D1</f>
        <v>Согласовано</v>
      </c>
      <c r="E1" s="209"/>
    </row>
    <row r="2" spans="1:5">
      <c r="A2" s="20" t="str">
        <f>'1 Д 1 Н'!A2</f>
        <v>Директор ООО "ВитаЛайн"</v>
      </c>
      <c r="C2" s="209" t="str">
        <f>'1 Д 1 Н'!C2</f>
        <v>Директор МБОУ _____________</v>
      </c>
      <c r="D2" s="209"/>
      <c r="E2" s="209"/>
    </row>
    <row r="3" spans="1:5">
      <c r="A3" s="20" t="str">
        <f>'1 Д 1 Н'!A3</f>
        <v>_____________Н.Н.Клоков</v>
      </c>
      <c r="C3" s="209" t="str">
        <f>'1 Д 1 Н'!C3</f>
        <v>______________/______________/</v>
      </c>
      <c r="D3" s="209"/>
      <c r="E3" s="209"/>
    </row>
    <row r="4" spans="1:5">
      <c r="A4" s="20" t="str">
        <f>'1 Д 1 Н'!A4</f>
        <v>"___"______________2023 г</v>
      </c>
      <c r="C4" s="209" t="s">
        <v>33</v>
      </c>
      <c r="D4" s="209"/>
      <c r="E4" s="209"/>
    </row>
    <row r="5" spans="1:5" s="150" customFormat="1">
      <c r="B5" s="124"/>
      <c r="C5" s="151"/>
      <c r="D5" s="151"/>
      <c r="E5" s="151"/>
    </row>
    <row r="6" spans="1:5" s="150" customFormat="1">
      <c r="B6" s="124"/>
      <c r="C6" s="151"/>
      <c r="D6" s="151"/>
      <c r="E6" s="151"/>
    </row>
    <row r="7" spans="1:5" s="150" customFormat="1">
      <c r="B7" s="124"/>
      <c r="C7" s="151"/>
      <c r="D7" s="151"/>
      <c r="E7" s="151"/>
    </row>
    <row r="8" spans="1:5" s="150" customFormat="1">
      <c r="B8" s="124"/>
      <c r="C8" s="151"/>
      <c r="D8" s="151"/>
      <c r="E8" s="151"/>
    </row>
    <row r="9" spans="1:5" s="150" customFormat="1">
      <c r="B9" s="124"/>
      <c r="C9" s="151"/>
      <c r="D9" s="151"/>
      <c r="E9" s="151"/>
    </row>
    <row r="10" spans="1:5" s="150" customFormat="1">
      <c r="B10" s="124"/>
      <c r="C10" s="151"/>
      <c r="D10" s="151"/>
      <c r="E10" s="151"/>
    </row>
    <row r="11" spans="1:5" s="150" customFormat="1">
      <c r="B11" s="124"/>
      <c r="C11" s="151"/>
      <c r="D11" s="151"/>
      <c r="E11" s="151"/>
    </row>
    <row r="12" spans="1:5" s="150" customFormat="1">
      <c r="B12" s="124"/>
      <c r="C12" s="151"/>
      <c r="D12" s="151"/>
      <c r="E12" s="151"/>
    </row>
    <row r="13" spans="1:5" s="150" customFormat="1">
      <c r="B13" s="124"/>
      <c r="C13" s="151"/>
      <c r="D13" s="151"/>
      <c r="E13" s="151"/>
    </row>
    <row r="17" spans="1:5" s="56" customFormat="1" ht="15" customHeight="1">
      <c r="B17" s="208" t="s">
        <v>36</v>
      </c>
      <c r="C17" s="208"/>
      <c r="D17" s="208"/>
      <c r="E17" s="30"/>
    </row>
    <row r="18" spans="1:5" ht="12" customHeight="1">
      <c r="A18" s="198" t="s">
        <v>14</v>
      </c>
      <c r="B18" s="200" t="s">
        <v>0</v>
      </c>
      <c r="C18" s="200" t="s">
        <v>1</v>
      </c>
      <c r="D18" s="200" t="s">
        <v>2</v>
      </c>
      <c r="E18" s="200" t="s">
        <v>35</v>
      </c>
    </row>
    <row r="19" spans="1:5" ht="15.75" thickBot="1">
      <c r="A19" s="199"/>
      <c r="B19" s="200"/>
      <c r="C19" s="200"/>
      <c r="D19" s="200"/>
      <c r="E19" s="200"/>
    </row>
    <row r="20" spans="1:5" ht="15" customHeight="1">
      <c r="A20" s="52">
        <v>1</v>
      </c>
      <c r="B20" s="125" t="s">
        <v>64</v>
      </c>
      <c r="C20" s="53">
        <v>120</v>
      </c>
      <c r="D20" s="53">
        <v>47</v>
      </c>
      <c r="E20" s="35">
        <v>10</v>
      </c>
    </row>
    <row r="21" spans="1:5" ht="15" customHeight="1">
      <c r="A21" s="52">
        <v>2</v>
      </c>
      <c r="B21" s="125" t="s">
        <v>65</v>
      </c>
      <c r="C21" s="53">
        <v>160</v>
      </c>
      <c r="D21" s="53">
        <v>258.75</v>
      </c>
      <c r="E21" s="13">
        <v>55</v>
      </c>
    </row>
    <row r="22" spans="1:5" ht="15" customHeight="1">
      <c r="A22" s="52">
        <v>3</v>
      </c>
      <c r="B22" s="125" t="s">
        <v>66</v>
      </c>
      <c r="C22" s="53">
        <v>180</v>
      </c>
      <c r="D22" s="53">
        <v>106</v>
      </c>
      <c r="E22" s="13">
        <v>10</v>
      </c>
    </row>
    <row r="23" spans="1:5" ht="15" customHeight="1">
      <c r="A23" s="52">
        <v>4</v>
      </c>
      <c r="B23" s="125" t="s">
        <v>4</v>
      </c>
      <c r="C23" s="53">
        <v>30</v>
      </c>
      <c r="D23" s="53">
        <v>71.05</v>
      </c>
      <c r="E23" s="13">
        <v>10</v>
      </c>
    </row>
    <row r="24" spans="1:5" ht="15" customHeight="1">
      <c r="A24" s="52">
        <v>6</v>
      </c>
      <c r="B24" s="125" t="s">
        <v>5</v>
      </c>
      <c r="C24" s="53">
        <v>20</v>
      </c>
      <c r="D24" s="53">
        <v>45.98</v>
      </c>
      <c r="E24" s="13">
        <v>2</v>
      </c>
    </row>
    <row r="25" spans="1:5" s="121" customFormat="1" ht="15" customHeight="1">
      <c r="A25" s="23">
        <v>7</v>
      </c>
      <c r="B25" s="126" t="s">
        <v>6</v>
      </c>
      <c r="C25" s="41">
        <v>510</v>
      </c>
      <c r="D25" s="41">
        <v>528.78</v>
      </c>
      <c r="E25" s="13">
        <f>SUM(E20:E24)</f>
        <v>87</v>
      </c>
    </row>
    <row r="26" spans="1:5" ht="15" customHeight="1">
      <c r="A26" s="56"/>
      <c r="B26" s="31"/>
      <c r="C26" s="32"/>
      <c r="D26" s="47"/>
    </row>
    <row r="27" spans="1:5" ht="15" customHeight="1">
      <c r="A27" s="56"/>
      <c r="B27" s="31"/>
      <c r="C27" s="32"/>
      <c r="D27" s="47"/>
    </row>
    <row r="28" spans="1:5" s="56" customFormat="1" ht="15" customHeight="1">
      <c r="B28" s="208" t="s">
        <v>37</v>
      </c>
      <c r="C28" s="208"/>
      <c r="D28" s="208"/>
      <c r="E28" s="30"/>
    </row>
    <row r="29" spans="1:5" ht="15" customHeight="1">
      <c r="A29" s="206" t="s">
        <v>14</v>
      </c>
      <c r="B29" s="203" t="s">
        <v>0</v>
      </c>
      <c r="C29" s="200" t="s">
        <v>1</v>
      </c>
      <c r="D29" s="200" t="s">
        <v>2</v>
      </c>
      <c r="E29" s="200" t="s">
        <v>35</v>
      </c>
    </row>
    <row r="30" spans="1:5" ht="15" customHeight="1">
      <c r="A30" s="207"/>
      <c r="B30" s="204"/>
      <c r="C30" s="205"/>
      <c r="D30" s="205"/>
      <c r="E30" s="205"/>
    </row>
    <row r="31" spans="1:5" ht="15" customHeight="1">
      <c r="A31" s="53">
        <v>1</v>
      </c>
      <c r="B31" s="125" t="s">
        <v>44</v>
      </c>
      <c r="C31" s="53">
        <v>60</v>
      </c>
      <c r="D31" s="53">
        <v>6</v>
      </c>
      <c r="E31" s="38">
        <v>10</v>
      </c>
    </row>
    <row r="32" spans="1:5" ht="15" customHeight="1">
      <c r="A32" s="52">
        <v>2</v>
      </c>
      <c r="B32" s="125" t="s">
        <v>22</v>
      </c>
      <c r="C32" s="53">
        <v>200</v>
      </c>
      <c r="D32" s="53">
        <v>107.3</v>
      </c>
      <c r="E32" s="38">
        <v>20</v>
      </c>
    </row>
    <row r="33" spans="1:6" ht="15" customHeight="1">
      <c r="A33" s="52">
        <v>3</v>
      </c>
      <c r="B33" s="125" t="s">
        <v>15</v>
      </c>
      <c r="C33" s="53">
        <v>170</v>
      </c>
      <c r="D33" s="53">
        <v>313.77</v>
      </c>
      <c r="E33" s="38">
        <v>55.62</v>
      </c>
    </row>
    <row r="34" spans="1:6" ht="15" customHeight="1">
      <c r="A34" s="52">
        <v>4</v>
      </c>
      <c r="B34" s="125" t="s">
        <v>18</v>
      </c>
      <c r="C34" s="53">
        <v>180</v>
      </c>
      <c r="D34" s="53">
        <v>106.74</v>
      </c>
      <c r="E34" s="38">
        <v>10</v>
      </c>
    </row>
    <row r="35" spans="1:6" ht="15" customHeight="1">
      <c r="A35" s="52">
        <v>5</v>
      </c>
      <c r="B35" s="125" t="s">
        <v>67</v>
      </c>
      <c r="C35" s="53">
        <v>30</v>
      </c>
      <c r="D35" s="53">
        <v>125.1</v>
      </c>
      <c r="E35" s="38">
        <v>6</v>
      </c>
    </row>
    <row r="36" spans="1:6" ht="15" customHeight="1">
      <c r="A36" s="52">
        <v>6</v>
      </c>
      <c r="B36" s="125" t="s">
        <v>4</v>
      </c>
      <c r="C36" s="53">
        <v>40</v>
      </c>
      <c r="D36" s="53">
        <v>94.73</v>
      </c>
      <c r="E36" s="38">
        <v>4</v>
      </c>
    </row>
    <row r="37" spans="1:6" ht="15" customHeight="1">
      <c r="A37" s="52">
        <v>7</v>
      </c>
      <c r="B37" s="125" t="s">
        <v>5</v>
      </c>
      <c r="C37" s="53">
        <v>20</v>
      </c>
      <c r="D37" s="53">
        <v>45.98</v>
      </c>
      <c r="E37" s="38">
        <v>2</v>
      </c>
    </row>
    <row r="38" spans="1:6" s="121" customFormat="1" ht="15" customHeight="1">
      <c r="A38" s="58"/>
      <c r="B38" s="126" t="s">
        <v>6</v>
      </c>
      <c r="C38" s="41">
        <v>700</v>
      </c>
      <c r="D38" s="41">
        <v>799.62</v>
      </c>
      <c r="E38" s="157">
        <f>SUM(E31:E37)</f>
        <v>107.62</v>
      </c>
    </row>
    <row r="39" spans="1:6" s="121" customFormat="1" ht="15" customHeight="1">
      <c r="A39" s="59"/>
      <c r="B39" s="127"/>
      <c r="C39" s="122"/>
      <c r="D39" s="122"/>
      <c r="E39" s="122"/>
    </row>
    <row r="40" spans="1:6" s="56" customFormat="1" ht="15" customHeight="1">
      <c r="B40" s="208" t="s">
        <v>38</v>
      </c>
      <c r="C40" s="208"/>
      <c r="D40" s="208"/>
      <c r="E40" s="30"/>
    </row>
    <row r="41" spans="1:6">
      <c r="A41" s="201" t="s">
        <v>14</v>
      </c>
      <c r="B41" s="200" t="s">
        <v>0</v>
      </c>
      <c r="C41" s="200" t="s">
        <v>1</v>
      </c>
      <c r="D41" s="200" t="s">
        <v>2</v>
      </c>
      <c r="E41" s="200" t="s">
        <v>35</v>
      </c>
    </row>
    <row r="42" spans="1:6">
      <c r="A42" s="202"/>
      <c r="B42" s="200"/>
      <c r="C42" s="200"/>
      <c r="D42" s="200"/>
      <c r="E42" s="200"/>
    </row>
    <row r="43" spans="1:6" ht="15" customHeight="1">
      <c r="A43" s="53">
        <v>1</v>
      </c>
      <c r="B43" s="161" t="s">
        <v>56</v>
      </c>
      <c r="C43" s="53">
        <v>160</v>
      </c>
      <c r="D43" s="160">
        <v>249.1</v>
      </c>
      <c r="E43" s="52">
        <v>39.72</v>
      </c>
    </row>
    <row r="44" spans="1:6" ht="15" customHeight="1">
      <c r="A44" s="52">
        <v>2</v>
      </c>
      <c r="B44" s="161" t="s">
        <v>57</v>
      </c>
      <c r="C44" s="53">
        <v>180</v>
      </c>
      <c r="D44" s="160">
        <v>103.14</v>
      </c>
      <c r="E44" s="52">
        <v>10</v>
      </c>
    </row>
    <row r="45" spans="1:6" s="121" customFormat="1" ht="15" customHeight="1">
      <c r="A45" s="23"/>
      <c r="B45" s="126" t="s">
        <v>6</v>
      </c>
      <c r="C45" s="41">
        <v>340</v>
      </c>
      <c r="D45" s="41">
        <v>352.24</v>
      </c>
      <c r="E45" s="29">
        <f>SUM(E43:E44)</f>
        <v>49.72</v>
      </c>
    </row>
    <row r="46" spans="1:6" s="57" customFormat="1" ht="21.6" customHeight="1">
      <c r="A46" s="20"/>
      <c r="B46" s="124"/>
      <c r="C46" s="33"/>
      <c r="D46" s="33"/>
      <c r="E46" s="34"/>
    </row>
    <row r="47" spans="1:6">
      <c r="A47" s="59" t="str">
        <f>'1 Д 1 Н'!A43</f>
        <v xml:space="preserve">    Заведующий производством  _______________/  ______________/                              /</v>
      </c>
      <c r="B47" s="26"/>
      <c r="C47" s="51"/>
      <c r="D47" s="28"/>
    </row>
    <row r="48" spans="1:6" s="56" customFormat="1" ht="21.6" customHeight="1">
      <c r="A48" s="196" t="s">
        <v>39</v>
      </c>
      <c r="B48" s="197"/>
      <c r="C48" s="197"/>
      <c r="D48" s="197"/>
      <c r="E48" s="197"/>
      <c r="F48" s="25"/>
    </row>
    <row r="49" spans="1:6">
      <c r="A49" s="123" t="s">
        <v>40</v>
      </c>
      <c r="E49" s="48"/>
      <c r="F49" s="33"/>
    </row>
  </sheetData>
  <mergeCells count="23">
    <mergeCell ref="B40:D40"/>
    <mergeCell ref="B17:D17"/>
    <mergeCell ref="D1:E1"/>
    <mergeCell ref="C2:E2"/>
    <mergeCell ref="C3:E3"/>
    <mergeCell ref="C4:E4"/>
    <mergeCell ref="B28:D28"/>
    <mergeCell ref="A48:E48"/>
    <mergeCell ref="A18:A19"/>
    <mergeCell ref="B18:B19"/>
    <mergeCell ref="C18:C19"/>
    <mergeCell ref="D18:D19"/>
    <mergeCell ref="A41:A42"/>
    <mergeCell ref="B29:B30"/>
    <mergeCell ref="C29:C30"/>
    <mergeCell ref="D29:D30"/>
    <mergeCell ref="A29:A30"/>
    <mergeCell ref="B41:B42"/>
    <mergeCell ref="C41:C42"/>
    <mergeCell ref="D41:D42"/>
    <mergeCell ref="E18:E19"/>
    <mergeCell ref="E29:E30"/>
    <mergeCell ref="E41:E42"/>
  </mergeCells>
  <pageMargins left="0.70866141732283472" right="0.70866141732283472" top="0.39370078740157483" bottom="0.74803149606299213" header="0.31496062992125984" footer="0.31496062992125984"/>
  <pageSetup paperSize="9" scale="8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F51"/>
  <sheetViews>
    <sheetView topLeftCell="A16" workbookViewId="0">
      <selection activeCell="E20" sqref="E20:E37"/>
    </sheetView>
  </sheetViews>
  <sheetFormatPr defaultColWidth="8.85546875" defaultRowHeight="12.75"/>
  <cols>
    <col min="1" max="1" width="5.7109375" style="75" customWidth="1"/>
    <col min="2" max="2" width="53.7109375" style="82" customWidth="1"/>
    <col min="3" max="5" width="10.7109375" style="78" customWidth="1"/>
    <col min="6" max="16384" width="8.85546875" style="75"/>
  </cols>
  <sheetData>
    <row r="1" spans="1:5">
      <c r="A1" s="75" t="str">
        <f>'1 Д 1 Н'!A1</f>
        <v>Утверждаю</v>
      </c>
      <c r="D1" s="78" t="str">
        <f>'1 Д 1 Н'!D1</f>
        <v>Согласовано</v>
      </c>
    </row>
    <row r="2" spans="1:5">
      <c r="A2" s="75" t="str">
        <f>'1 Д 1 Н'!A2</f>
        <v>Директор ООО "ВитаЛайн"</v>
      </c>
      <c r="D2" s="78" t="str">
        <f>'1 Д 1 Н'!C2</f>
        <v>Директор МБОУ _____________</v>
      </c>
    </row>
    <row r="3" spans="1:5">
      <c r="A3" s="75" t="str">
        <f>'1 Д 1 Н'!A3</f>
        <v>_____________Н.Н.Клоков</v>
      </c>
      <c r="D3" s="78" t="str">
        <f>'1 Д 1 Н'!C3</f>
        <v>______________/______________/</v>
      </c>
    </row>
    <row r="4" spans="1:5">
      <c r="A4" s="75" t="str">
        <f>'1 Д 1 Н'!A4</f>
        <v>"___"______________2023 г</v>
      </c>
      <c r="D4" s="78" t="s">
        <v>34</v>
      </c>
    </row>
    <row r="5" spans="1:5">
      <c r="C5" s="149"/>
      <c r="D5" s="149"/>
      <c r="E5" s="149"/>
    </row>
    <row r="6" spans="1:5">
      <c r="C6" s="149"/>
      <c r="D6" s="149"/>
      <c r="E6" s="149"/>
    </row>
    <row r="7" spans="1:5">
      <c r="C7" s="149"/>
      <c r="D7" s="149"/>
      <c r="E7" s="149"/>
    </row>
    <row r="8" spans="1:5">
      <c r="C8" s="149"/>
      <c r="D8" s="149"/>
      <c r="E8" s="149"/>
    </row>
    <row r="9" spans="1:5">
      <c r="C9" s="149"/>
      <c r="D9" s="149"/>
      <c r="E9" s="149"/>
    </row>
    <row r="10" spans="1:5">
      <c r="C10" s="149"/>
      <c r="D10" s="149"/>
      <c r="E10" s="149"/>
    </row>
    <row r="11" spans="1:5">
      <c r="C11" s="149"/>
      <c r="D11" s="149"/>
      <c r="E11" s="149"/>
    </row>
    <row r="12" spans="1:5">
      <c r="C12" s="149"/>
      <c r="D12" s="149"/>
      <c r="E12" s="149"/>
    </row>
    <row r="13" spans="1:5">
      <c r="C13" s="149"/>
      <c r="D13" s="149"/>
      <c r="E13" s="149"/>
    </row>
    <row r="17" spans="1:5" s="1" customFormat="1" ht="15" customHeight="1">
      <c r="B17" s="168" t="s">
        <v>36</v>
      </c>
      <c r="C17" s="168"/>
      <c r="D17" s="168"/>
      <c r="E17" s="68"/>
    </row>
    <row r="18" spans="1:5">
      <c r="A18" s="210" t="s">
        <v>14</v>
      </c>
      <c r="B18" s="172" t="s">
        <v>0</v>
      </c>
      <c r="C18" s="172" t="s">
        <v>1</v>
      </c>
      <c r="D18" s="172" t="s">
        <v>2</v>
      </c>
      <c r="E18" s="172" t="s">
        <v>35</v>
      </c>
    </row>
    <row r="19" spans="1:5" ht="13.5" thickBot="1">
      <c r="A19" s="211"/>
      <c r="B19" s="172"/>
      <c r="C19" s="172"/>
      <c r="D19" s="172"/>
      <c r="E19" s="172"/>
    </row>
    <row r="20" spans="1:5" ht="15" customHeight="1">
      <c r="A20" s="54">
        <v>1</v>
      </c>
      <c r="B20" s="129" t="s">
        <v>59</v>
      </c>
      <c r="C20" s="118">
        <v>60</v>
      </c>
      <c r="D20" s="118">
        <v>13.2</v>
      </c>
      <c r="E20" s="35">
        <v>10</v>
      </c>
    </row>
    <row r="21" spans="1:5" ht="15" customHeight="1">
      <c r="A21" s="54">
        <v>2</v>
      </c>
      <c r="B21" s="129" t="s">
        <v>19</v>
      </c>
      <c r="C21" s="118">
        <v>150</v>
      </c>
      <c r="D21" s="118">
        <v>137.25</v>
      </c>
      <c r="E21" s="13">
        <v>20</v>
      </c>
    </row>
    <row r="22" spans="1:5" ht="15" customHeight="1">
      <c r="A22" s="54">
        <v>3</v>
      </c>
      <c r="B22" s="129" t="s">
        <v>69</v>
      </c>
      <c r="C22" s="118">
        <v>105</v>
      </c>
      <c r="D22" s="118">
        <v>160.13</v>
      </c>
      <c r="E22" s="13">
        <v>42.62</v>
      </c>
    </row>
    <row r="23" spans="1:5" ht="30" customHeight="1">
      <c r="A23" s="54">
        <v>4</v>
      </c>
      <c r="B23" s="129" t="s">
        <v>57</v>
      </c>
      <c r="C23" s="118">
        <v>180</v>
      </c>
      <c r="D23" s="118">
        <v>103.14</v>
      </c>
      <c r="E23" s="13">
        <v>10</v>
      </c>
    </row>
    <row r="24" spans="1:5" ht="15" customHeight="1">
      <c r="A24" s="54">
        <v>5</v>
      </c>
      <c r="B24" s="129" t="s">
        <v>4</v>
      </c>
      <c r="C24" s="118">
        <v>30</v>
      </c>
      <c r="D24" s="118">
        <v>71.05</v>
      </c>
      <c r="E24" s="43">
        <v>3</v>
      </c>
    </row>
    <row r="25" spans="1:5" s="83" customFormat="1" ht="15" customHeight="1">
      <c r="A25" s="5"/>
      <c r="B25" s="130" t="s">
        <v>6</v>
      </c>
      <c r="C25" s="120">
        <f>SUM(C20:C24)</f>
        <v>525</v>
      </c>
      <c r="D25" s="120">
        <f t="shared" ref="D25:E25" si="0">SUM(D20:D24)</f>
        <v>484.77</v>
      </c>
      <c r="E25" s="120">
        <f t="shared" si="0"/>
        <v>85.62</v>
      </c>
    </row>
    <row r="26" spans="1:5" ht="15" customHeight="1">
      <c r="A26" s="1"/>
      <c r="B26" s="17"/>
      <c r="C26" s="18"/>
      <c r="D26" s="50"/>
    </row>
    <row r="27" spans="1:5" s="1" customFormat="1" ht="15" customHeight="1">
      <c r="B27" s="168" t="s">
        <v>37</v>
      </c>
      <c r="C27" s="168"/>
      <c r="D27" s="168"/>
      <c r="E27" s="68"/>
    </row>
    <row r="28" spans="1:5">
      <c r="A28" s="214" t="s">
        <v>14</v>
      </c>
      <c r="B28" s="187" t="s">
        <v>0</v>
      </c>
      <c r="C28" s="172" t="s">
        <v>1</v>
      </c>
      <c r="D28" s="172" t="s">
        <v>2</v>
      </c>
      <c r="E28" s="172" t="s">
        <v>35</v>
      </c>
    </row>
    <row r="29" spans="1:5" ht="13.5" thickBot="1">
      <c r="A29" s="215"/>
      <c r="B29" s="187"/>
      <c r="C29" s="172"/>
      <c r="D29" s="172"/>
      <c r="E29" s="172"/>
    </row>
    <row r="30" spans="1:5" ht="15" customHeight="1">
      <c r="A30" s="128">
        <v>1</v>
      </c>
      <c r="B30" s="129" t="s">
        <v>70</v>
      </c>
      <c r="C30" s="118">
        <v>60</v>
      </c>
      <c r="D30" s="118">
        <v>53.88</v>
      </c>
      <c r="E30" s="37">
        <v>10</v>
      </c>
    </row>
    <row r="31" spans="1:5" ht="15" customHeight="1">
      <c r="A31" s="54">
        <v>2</v>
      </c>
      <c r="B31" s="129" t="s">
        <v>71</v>
      </c>
      <c r="C31" s="118">
        <v>200</v>
      </c>
      <c r="D31" s="118">
        <v>232.9</v>
      </c>
      <c r="E31" s="38">
        <v>30</v>
      </c>
    </row>
    <row r="32" spans="1:5" ht="15" customHeight="1">
      <c r="A32" s="54">
        <v>3</v>
      </c>
      <c r="B32" s="129" t="s">
        <v>72</v>
      </c>
      <c r="C32" s="118">
        <v>150</v>
      </c>
      <c r="D32" s="118">
        <v>216.9</v>
      </c>
      <c r="E32" s="38">
        <v>36</v>
      </c>
    </row>
    <row r="33" spans="1:5" ht="15" customHeight="1">
      <c r="A33" s="54">
        <v>5</v>
      </c>
      <c r="B33" s="129" t="s">
        <v>73</v>
      </c>
      <c r="C33" s="118">
        <v>200</v>
      </c>
      <c r="D33" s="118">
        <v>100.4</v>
      </c>
      <c r="E33" s="38">
        <v>10</v>
      </c>
    </row>
    <row r="34" spans="1:5" ht="15" customHeight="1">
      <c r="A34" s="54">
        <v>6</v>
      </c>
      <c r="B34" s="129" t="s">
        <v>4</v>
      </c>
      <c r="C34" s="118">
        <v>30</v>
      </c>
      <c r="D34" s="118">
        <v>71.05</v>
      </c>
      <c r="E34" s="38">
        <v>3</v>
      </c>
    </row>
    <row r="35" spans="1:5" ht="15" customHeight="1">
      <c r="A35" s="54">
        <v>7</v>
      </c>
      <c r="B35" s="129" t="s">
        <v>5</v>
      </c>
      <c r="C35" s="118">
        <v>20</v>
      </c>
      <c r="D35" s="118">
        <v>45.98</v>
      </c>
      <c r="E35" s="38">
        <v>2</v>
      </c>
    </row>
    <row r="36" spans="1:5" ht="15" customHeight="1">
      <c r="A36" s="55">
        <v>8</v>
      </c>
      <c r="B36" s="129" t="s">
        <v>55</v>
      </c>
      <c r="C36" s="118">
        <v>200</v>
      </c>
      <c r="D36" s="118">
        <v>107</v>
      </c>
      <c r="E36" s="38">
        <v>25</v>
      </c>
    </row>
    <row r="37" spans="1:5" s="83" customFormat="1" ht="15" customHeight="1">
      <c r="A37" s="11"/>
      <c r="B37" s="130" t="s">
        <v>6</v>
      </c>
      <c r="C37" s="120">
        <f>SUM(C30:C36)</f>
        <v>860</v>
      </c>
      <c r="D37" s="120">
        <f t="shared" ref="D37:E37" si="1">SUM(D30:D36)</f>
        <v>828.11</v>
      </c>
      <c r="E37" s="120">
        <f t="shared" si="1"/>
        <v>116</v>
      </c>
    </row>
    <row r="38" spans="1:5" s="83" customFormat="1" ht="15" customHeight="1">
      <c r="A38" s="14"/>
      <c r="B38" s="131"/>
      <c r="C38" s="132"/>
      <c r="D38" s="132"/>
      <c r="E38" s="132"/>
    </row>
    <row r="39" spans="1:5" s="1" customFormat="1" ht="15" customHeight="1">
      <c r="B39" s="168" t="s">
        <v>38</v>
      </c>
      <c r="C39" s="168"/>
      <c r="D39" s="168"/>
      <c r="E39" s="68"/>
    </row>
    <row r="40" spans="1:5">
      <c r="A40" s="212" t="s">
        <v>14</v>
      </c>
      <c r="B40" s="172" t="s">
        <v>0</v>
      </c>
      <c r="C40" s="172" t="s">
        <v>1</v>
      </c>
      <c r="D40" s="172" t="s">
        <v>2</v>
      </c>
      <c r="E40" s="172" t="s">
        <v>35</v>
      </c>
    </row>
    <row r="41" spans="1:5">
      <c r="A41" s="213"/>
      <c r="B41" s="172"/>
      <c r="C41" s="172"/>
      <c r="D41" s="172"/>
      <c r="E41" s="173"/>
    </row>
    <row r="42" spans="1:5" ht="15" customHeight="1">
      <c r="A42" s="118">
        <v>1</v>
      </c>
      <c r="B42" s="129" t="s">
        <v>74</v>
      </c>
      <c r="C42" s="118">
        <v>180</v>
      </c>
      <c r="D42" s="118">
        <v>85.86</v>
      </c>
      <c r="E42" s="118">
        <v>10</v>
      </c>
    </row>
    <row r="43" spans="1:5" ht="15" customHeight="1">
      <c r="A43" s="54">
        <v>2</v>
      </c>
      <c r="B43" s="129" t="s">
        <v>64</v>
      </c>
      <c r="C43" s="118">
        <v>100</v>
      </c>
      <c r="D43" s="118">
        <v>47</v>
      </c>
      <c r="E43" s="118">
        <v>10</v>
      </c>
    </row>
    <row r="44" spans="1:5" ht="15" customHeight="1">
      <c r="A44" s="54">
        <v>3</v>
      </c>
      <c r="B44" s="129" t="s">
        <v>75</v>
      </c>
      <c r="C44" s="118">
        <v>75</v>
      </c>
      <c r="D44" s="118">
        <v>159.15</v>
      </c>
      <c r="E44" s="118">
        <v>29.72</v>
      </c>
    </row>
    <row r="45" spans="1:5" s="83" customFormat="1" ht="15" customHeight="1">
      <c r="A45" s="5"/>
      <c r="B45" s="130" t="s">
        <v>6</v>
      </c>
      <c r="C45" s="120">
        <v>355</v>
      </c>
      <c r="D45" s="120">
        <v>292.01</v>
      </c>
      <c r="E45" s="120">
        <f>SUM(E42:E44)</f>
        <v>49.72</v>
      </c>
    </row>
    <row r="46" spans="1:5" s="83" customFormat="1">
      <c r="A46" s="86"/>
      <c r="B46" s="9"/>
      <c r="C46" s="10"/>
      <c r="D46" s="16"/>
      <c r="E46" s="133"/>
    </row>
    <row r="47" spans="1:5" s="83" customFormat="1">
      <c r="A47" s="86"/>
      <c r="B47" s="9"/>
      <c r="C47" s="10"/>
      <c r="D47" s="16"/>
      <c r="E47" s="133"/>
    </row>
    <row r="49" spans="1:6">
      <c r="A49" s="14" t="str">
        <f>'1 Д 1 Н'!A43</f>
        <v xml:space="preserve">    Заведующий производством  _______________/  ______________/                              /</v>
      </c>
      <c r="B49" s="9"/>
      <c r="C49" s="15"/>
      <c r="D49" s="16"/>
    </row>
    <row r="50" spans="1:6" s="1" customFormat="1" ht="21.6" customHeight="1">
      <c r="A50" s="183" t="s">
        <v>39</v>
      </c>
      <c r="B50" s="184"/>
      <c r="C50" s="184"/>
      <c r="D50" s="184"/>
      <c r="E50" s="184"/>
      <c r="F50" s="86"/>
    </row>
    <row r="51" spans="1:6">
      <c r="A51" s="87" t="s">
        <v>40</v>
      </c>
      <c r="E51" s="77"/>
      <c r="F51" s="78"/>
    </row>
  </sheetData>
  <mergeCells count="19">
    <mergeCell ref="E18:E19"/>
    <mergeCell ref="E28:E29"/>
    <mergeCell ref="E40:E41"/>
    <mergeCell ref="A40:A41"/>
    <mergeCell ref="B40:B41"/>
    <mergeCell ref="C40:C41"/>
    <mergeCell ref="D40:D41"/>
    <mergeCell ref="B27:D27"/>
    <mergeCell ref="A28:A29"/>
    <mergeCell ref="B17:D17"/>
    <mergeCell ref="A18:A19"/>
    <mergeCell ref="B18:B19"/>
    <mergeCell ref="C18:C19"/>
    <mergeCell ref="D18:D19"/>
    <mergeCell ref="B28:B29"/>
    <mergeCell ref="C28:C29"/>
    <mergeCell ref="D28:D29"/>
    <mergeCell ref="B39:D39"/>
    <mergeCell ref="A50:E50"/>
  </mergeCells>
  <pageMargins left="0.7" right="0.7" top="0.75" bottom="0.75" header="0.3" footer="0.3"/>
  <pageSetup paperSize="9" scale="86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F50"/>
  <sheetViews>
    <sheetView tabSelected="1" topLeftCell="A13" workbookViewId="0">
      <selection activeCell="E42" sqref="E42:E45"/>
    </sheetView>
  </sheetViews>
  <sheetFormatPr defaultColWidth="8.85546875" defaultRowHeight="12.75"/>
  <cols>
    <col min="1" max="1" width="5.7109375" style="75" customWidth="1"/>
    <col min="2" max="2" width="53.7109375" style="82" customWidth="1"/>
    <col min="3" max="5" width="10.7109375" style="78" customWidth="1"/>
    <col min="6" max="16384" width="8.85546875" style="75"/>
  </cols>
  <sheetData>
    <row r="1" spans="1:5">
      <c r="A1" s="75" t="str">
        <f>'1 Д 1 Н'!A1</f>
        <v>Утверждаю</v>
      </c>
      <c r="D1" s="78" t="str">
        <f>'5Д 1Н'!D1</f>
        <v>Согласовано</v>
      </c>
    </row>
    <row r="2" spans="1:5">
      <c r="A2" s="75" t="str">
        <f>'1 Д 1 Н'!A2</f>
        <v>Директор ООО "ВитаЛайн"</v>
      </c>
      <c r="D2" s="78" t="str">
        <f>'5Д 1Н'!D2</f>
        <v>Директор МБОУ _____________</v>
      </c>
    </row>
    <row r="3" spans="1:5">
      <c r="A3" s="75" t="str">
        <f>'1 Д 1 Н'!A3</f>
        <v>_____________Н.Н.Клоков</v>
      </c>
      <c r="D3" s="78" t="str">
        <f>'5Д 1Н'!D3</f>
        <v>______________/______________/</v>
      </c>
    </row>
    <row r="4" spans="1:5">
      <c r="A4" s="75" t="str">
        <f>'1 Д 1 Н'!A4</f>
        <v>"___"______________2023 г</v>
      </c>
      <c r="D4" s="78" t="str">
        <f>'5Д 1Н'!D4</f>
        <v>"_____"__________________2023 г.</v>
      </c>
    </row>
    <row r="5" spans="1:5">
      <c r="C5" s="149"/>
      <c r="D5" s="149"/>
      <c r="E5" s="149"/>
    </row>
    <row r="6" spans="1:5">
      <c r="C6" s="149"/>
      <c r="D6" s="149"/>
      <c r="E6" s="149"/>
    </row>
    <row r="7" spans="1:5">
      <c r="C7" s="149"/>
      <c r="D7" s="149"/>
      <c r="E7" s="149"/>
    </row>
    <row r="8" spans="1:5">
      <c r="C8" s="149"/>
      <c r="D8" s="149"/>
      <c r="E8" s="149"/>
    </row>
    <row r="9" spans="1:5">
      <c r="C9" s="149"/>
      <c r="D9" s="149"/>
      <c r="E9" s="149"/>
    </row>
    <row r="10" spans="1:5">
      <c r="C10" s="149"/>
      <c r="D10" s="149"/>
      <c r="E10" s="149"/>
    </row>
    <row r="11" spans="1:5">
      <c r="C11" s="149"/>
      <c r="D11" s="149"/>
      <c r="E11" s="149"/>
    </row>
    <row r="12" spans="1:5">
      <c r="C12" s="149"/>
      <c r="D12" s="149"/>
      <c r="E12" s="149"/>
    </row>
    <row r="16" spans="1:5">
      <c r="C16" s="149"/>
      <c r="D16" s="149"/>
      <c r="E16" s="149"/>
    </row>
    <row r="17" spans="1:5" s="1" customFormat="1" ht="15" customHeight="1">
      <c r="B17" s="168" t="s">
        <v>36</v>
      </c>
      <c r="C17" s="168"/>
      <c r="D17" s="168"/>
      <c r="E17" s="68"/>
    </row>
    <row r="18" spans="1:5">
      <c r="A18" s="210" t="s">
        <v>14</v>
      </c>
      <c r="B18" s="172" t="s">
        <v>0</v>
      </c>
      <c r="C18" s="172" t="s">
        <v>1</v>
      </c>
      <c r="D18" s="172" t="s">
        <v>2</v>
      </c>
      <c r="E18" s="172" t="s">
        <v>35</v>
      </c>
    </row>
    <row r="19" spans="1:5" ht="13.5" thickBot="1">
      <c r="A19" s="211"/>
      <c r="B19" s="172"/>
      <c r="C19" s="172"/>
      <c r="D19" s="172"/>
      <c r="E19" s="173"/>
    </row>
    <row r="20" spans="1:5" ht="15" customHeight="1">
      <c r="A20" s="54">
        <v>1</v>
      </c>
      <c r="B20" s="129" t="s">
        <v>76</v>
      </c>
      <c r="C20" s="118">
        <v>205</v>
      </c>
      <c r="D20" s="118">
        <v>206.52</v>
      </c>
      <c r="E20" s="37">
        <v>40</v>
      </c>
    </row>
    <row r="21" spans="1:5" ht="15" customHeight="1">
      <c r="A21" s="54">
        <v>2</v>
      </c>
      <c r="B21" s="129" t="s">
        <v>77</v>
      </c>
      <c r="C21" s="118">
        <v>75</v>
      </c>
      <c r="D21" s="118">
        <v>185</v>
      </c>
      <c r="E21" s="38">
        <v>25</v>
      </c>
    </row>
    <row r="22" spans="1:5" ht="15" customHeight="1">
      <c r="A22" s="54">
        <v>3</v>
      </c>
      <c r="B22" s="129" t="s">
        <v>13</v>
      </c>
      <c r="C22" s="118">
        <v>200</v>
      </c>
      <c r="D22" s="118">
        <v>100.06</v>
      </c>
      <c r="E22" s="38">
        <v>10</v>
      </c>
    </row>
    <row r="23" spans="1:5" ht="15" customHeight="1">
      <c r="A23" s="54">
        <v>4</v>
      </c>
      <c r="B23" s="129" t="s">
        <v>5</v>
      </c>
      <c r="C23" s="118">
        <v>20</v>
      </c>
      <c r="D23" s="118">
        <v>45.98</v>
      </c>
      <c r="E23" s="38">
        <v>2</v>
      </c>
    </row>
    <row r="24" spans="1:5" s="83" customFormat="1" ht="15" customHeight="1">
      <c r="A24" s="5"/>
      <c r="B24" s="130" t="s">
        <v>6</v>
      </c>
      <c r="C24" s="120">
        <f>SUM(C20:C23)</f>
        <v>500</v>
      </c>
      <c r="D24" s="120">
        <f t="shared" ref="D24:E24" si="0">SUM(D20:D23)</f>
        <v>537.55999999999995</v>
      </c>
      <c r="E24" s="120">
        <f t="shared" si="0"/>
        <v>77</v>
      </c>
    </row>
    <row r="25" spans="1:5" ht="15" customHeight="1">
      <c r="A25" s="1"/>
      <c r="B25" s="17"/>
      <c r="C25" s="18"/>
      <c r="D25" s="50"/>
    </row>
    <row r="26" spans="1:5" s="1" customFormat="1" ht="15" customHeight="1">
      <c r="B26" s="168" t="s">
        <v>37</v>
      </c>
      <c r="C26" s="168"/>
      <c r="D26" s="168"/>
      <c r="E26" s="68"/>
    </row>
    <row r="27" spans="1:5">
      <c r="A27" s="214" t="s">
        <v>14</v>
      </c>
      <c r="B27" s="187" t="s">
        <v>0</v>
      </c>
      <c r="C27" s="172" t="s">
        <v>1</v>
      </c>
      <c r="D27" s="172" t="s">
        <v>2</v>
      </c>
      <c r="E27" s="172" t="s">
        <v>35</v>
      </c>
    </row>
    <row r="28" spans="1:5" ht="13.5" thickBot="1">
      <c r="A28" s="215"/>
      <c r="B28" s="187"/>
      <c r="C28" s="172"/>
      <c r="D28" s="172"/>
      <c r="E28" s="173"/>
    </row>
    <row r="29" spans="1:5" ht="15" customHeight="1">
      <c r="A29" s="128">
        <v>1</v>
      </c>
      <c r="B29" s="129" t="s">
        <v>48</v>
      </c>
      <c r="C29" s="118">
        <v>60</v>
      </c>
      <c r="D29" s="118">
        <v>71.400000000000006</v>
      </c>
      <c r="E29" s="35">
        <v>10</v>
      </c>
    </row>
    <row r="30" spans="1:5" ht="15" customHeight="1">
      <c r="A30" s="54">
        <v>2</v>
      </c>
      <c r="B30" s="129" t="s">
        <v>78</v>
      </c>
      <c r="C30" s="118">
        <v>200</v>
      </c>
      <c r="D30" s="118">
        <v>118.6</v>
      </c>
      <c r="E30" s="13">
        <v>20</v>
      </c>
    </row>
    <row r="31" spans="1:5" ht="15" customHeight="1">
      <c r="A31" s="54">
        <v>3</v>
      </c>
      <c r="B31" s="129" t="s">
        <v>25</v>
      </c>
      <c r="C31" s="118">
        <v>150</v>
      </c>
      <c r="D31" s="118">
        <v>132.6</v>
      </c>
      <c r="E31" s="13">
        <v>18</v>
      </c>
    </row>
    <row r="32" spans="1:5" ht="15" customHeight="1">
      <c r="A32" s="54">
        <v>4</v>
      </c>
      <c r="B32" s="129" t="s">
        <v>79</v>
      </c>
      <c r="C32" s="118">
        <v>130</v>
      </c>
      <c r="D32" s="118">
        <v>167.82</v>
      </c>
      <c r="E32" s="13">
        <v>43.62</v>
      </c>
    </row>
    <row r="33" spans="1:5" ht="15" customHeight="1">
      <c r="A33" s="54">
        <v>5</v>
      </c>
      <c r="B33" s="129" t="s">
        <v>66</v>
      </c>
      <c r="C33" s="118">
        <v>180</v>
      </c>
      <c r="D33" s="118">
        <v>95.4</v>
      </c>
      <c r="E33" s="36">
        <v>10</v>
      </c>
    </row>
    <row r="34" spans="1:5" ht="15" customHeight="1">
      <c r="A34" s="54">
        <v>6</v>
      </c>
      <c r="B34" s="129" t="s">
        <v>54</v>
      </c>
      <c r="C34" s="118">
        <v>150</v>
      </c>
      <c r="D34" s="118">
        <v>64.5</v>
      </c>
      <c r="E34" s="13">
        <v>15</v>
      </c>
    </row>
    <row r="35" spans="1:5" ht="15" customHeight="1">
      <c r="A35" s="54">
        <v>7</v>
      </c>
      <c r="B35" s="129" t="s">
        <v>4</v>
      </c>
      <c r="C35" s="118">
        <v>20</v>
      </c>
      <c r="D35" s="118">
        <v>47.36</v>
      </c>
      <c r="E35" s="13">
        <v>2</v>
      </c>
    </row>
    <row r="36" spans="1:5" ht="15" customHeight="1">
      <c r="A36" s="54">
        <v>8</v>
      </c>
      <c r="B36" s="129" t="s">
        <v>5</v>
      </c>
      <c r="C36" s="118">
        <v>30</v>
      </c>
      <c r="D36" s="118">
        <v>61.19</v>
      </c>
      <c r="E36" s="13">
        <v>3</v>
      </c>
    </row>
    <row r="37" spans="1:5" s="83" customFormat="1" ht="15" customHeight="1">
      <c r="A37" s="5"/>
      <c r="B37" s="130" t="s">
        <v>6</v>
      </c>
      <c r="C37" s="120">
        <f>SUM(C29:C36)</f>
        <v>920</v>
      </c>
      <c r="D37" s="120">
        <f t="shared" ref="D37:E37" si="1">SUM(D29:D36)</f>
        <v>758.87000000000012</v>
      </c>
      <c r="E37" s="120">
        <f t="shared" si="1"/>
        <v>121.62</v>
      </c>
    </row>
    <row r="38" spans="1:5" ht="15" customHeight="1">
      <c r="A38" s="1"/>
      <c r="B38" s="17"/>
      <c r="C38" s="18"/>
      <c r="D38" s="50"/>
    </row>
    <row r="39" spans="1:5" s="1" customFormat="1" ht="15" customHeight="1">
      <c r="B39" s="168" t="s">
        <v>38</v>
      </c>
      <c r="C39" s="168"/>
      <c r="D39" s="168"/>
      <c r="E39" s="68"/>
    </row>
    <row r="40" spans="1:5">
      <c r="A40" s="212" t="s">
        <v>14</v>
      </c>
      <c r="B40" s="172" t="s">
        <v>0</v>
      </c>
      <c r="C40" s="172" t="s">
        <v>1</v>
      </c>
      <c r="D40" s="172" t="s">
        <v>2</v>
      </c>
      <c r="E40" s="172" t="s">
        <v>35</v>
      </c>
    </row>
    <row r="41" spans="1:5">
      <c r="A41" s="213"/>
      <c r="B41" s="173"/>
      <c r="C41" s="173"/>
      <c r="D41" s="173"/>
      <c r="E41" s="173"/>
    </row>
    <row r="42" spans="1:5" ht="15" customHeight="1">
      <c r="A42" s="118">
        <v>1</v>
      </c>
      <c r="B42" s="129" t="s">
        <v>80</v>
      </c>
      <c r="C42" s="118">
        <v>150</v>
      </c>
      <c r="D42" s="118">
        <v>105</v>
      </c>
      <c r="E42" s="118">
        <v>10</v>
      </c>
    </row>
    <row r="43" spans="1:5" ht="15" customHeight="1">
      <c r="A43" s="54">
        <v>2</v>
      </c>
      <c r="B43" s="129" t="s">
        <v>81</v>
      </c>
      <c r="C43" s="118">
        <v>95</v>
      </c>
      <c r="D43" s="118">
        <v>104.95</v>
      </c>
      <c r="E43" s="118">
        <v>27.72</v>
      </c>
    </row>
    <row r="44" spans="1:5" ht="15" customHeight="1">
      <c r="A44" s="54">
        <v>3</v>
      </c>
      <c r="B44" s="129" t="s">
        <v>18</v>
      </c>
      <c r="C44" s="118">
        <v>180</v>
      </c>
      <c r="D44" s="118">
        <v>106.74</v>
      </c>
      <c r="E44" s="118">
        <v>10</v>
      </c>
    </row>
    <row r="45" spans="1:5" s="83" customFormat="1" ht="15" customHeight="1">
      <c r="A45" s="55">
        <v>4</v>
      </c>
      <c r="B45" s="129" t="s">
        <v>5</v>
      </c>
      <c r="C45" s="118">
        <v>20</v>
      </c>
      <c r="D45" s="118">
        <v>45.98</v>
      </c>
      <c r="E45" s="38">
        <v>2</v>
      </c>
    </row>
    <row r="46" spans="1:5" s="83" customFormat="1" ht="15" customHeight="1">
      <c r="A46" s="106"/>
      <c r="B46" s="130" t="s">
        <v>6</v>
      </c>
      <c r="C46" s="120">
        <f>SUM(C42:C45)</f>
        <v>445</v>
      </c>
      <c r="D46" s="120">
        <f t="shared" ref="D46:E46" si="2">SUM(D42:D45)</f>
        <v>362.67</v>
      </c>
      <c r="E46" s="120">
        <f t="shared" si="2"/>
        <v>49.72</v>
      </c>
    </row>
    <row r="48" spans="1:5">
      <c r="A48" s="14" t="str">
        <f>'1 Д 1 Н'!A43</f>
        <v xml:space="preserve">    Заведующий производством  _______________/  ______________/                              /</v>
      </c>
      <c r="B48" s="9"/>
      <c r="C48" s="15"/>
      <c r="D48" s="16"/>
    </row>
    <row r="49" spans="1:6" s="1" customFormat="1" ht="21.6" customHeight="1">
      <c r="A49" s="183" t="s">
        <v>39</v>
      </c>
      <c r="B49" s="184"/>
      <c r="C49" s="184"/>
      <c r="D49" s="184"/>
      <c r="E49" s="184"/>
      <c r="F49" s="86"/>
    </row>
    <row r="50" spans="1:6">
      <c r="A50" s="87" t="s">
        <v>40</v>
      </c>
      <c r="E50" s="77"/>
      <c r="F50" s="78"/>
    </row>
  </sheetData>
  <mergeCells count="19">
    <mergeCell ref="E18:E19"/>
    <mergeCell ref="E27:E28"/>
    <mergeCell ref="E40:E41"/>
    <mergeCell ref="A40:A41"/>
    <mergeCell ref="B40:B41"/>
    <mergeCell ref="C40:C41"/>
    <mergeCell ref="D40:D41"/>
    <mergeCell ref="B26:D26"/>
    <mergeCell ref="A27:A28"/>
    <mergeCell ref="B17:D17"/>
    <mergeCell ref="A18:A19"/>
    <mergeCell ref="B18:B19"/>
    <mergeCell ref="C18:C19"/>
    <mergeCell ref="D18:D19"/>
    <mergeCell ref="B27:B28"/>
    <mergeCell ref="C27:C28"/>
    <mergeCell ref="D27:D28"/>
    <mergeCell ref="B39:D39"/>
    <mergeCell ref="A49:E49"/>
  </mergeCells>
  <pageMargins left="0.7" right="0.7" top="0.75" bottom="0.75" header="0.3" footer="0.3"/>
  <pageSetup paperSize="9" scale="86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F51"/>
  <sheetViews>
    <sheetView topLeftCell="A19" workbookViewId="0">
      <selection activeCell="E20" sqref="E20:E25"/>
    </sheetView>
  </sheetViews>
  <sheetFormatPr defaultColWidth="8.85546875" defaultRowHeight="12.75"/>
  <cols>
    <col min="1" max="1" width="5.7109375" style="75" customWidth="1"/>
    <col min="2" max="2" width="53.7109375" style="82" customWidth="1"/>
    <col min="3" max="5" width="10.7109375" style="78" customWidth="1"/>
    <col min="6" max="16384" width="8.85546875" style="75"/>
  </cols>
  <sheetData>
    <row r="1" spans="1:5">
      <c r="A1" s="75" t="str">
        <f>'1 Д 1 Н'!A1</f>
        <v>Утверждаю</v>
      </c>
      <c r="D1" s="78" t="str">
        <f>'5Д 1Н'!D1</f>
        <v>Согласовано</v>
      </c>
    </row>
    <row r="2" spans="1:5">
      <c r="A2" s="75" t="str">
        <f>'1 Д 1 Н'!A2</f>
        <v>Директор ООО "ВитаЛайн"</v>
      </c>
      <c r="D2" s="78" t="str">
        <f>'5Д 1Н'!D2</f>
        <v>Директор МБОУ _____________</v>
      </c>
    </row>
    <row r="3" spans="1:5">
      <c r="A3" s="75" t="str">
        <f>'1 Д 1 Н'!A3</f>
        <v>_____________Н.Н.Клоков</v>
      </c>
      <c r="D3" s="78" t="str">
        <f>'5Д 1Н'!D3</f>
        <v>______________/______________/</v>
      </c>
    </row>
    <row r="4" spans="1:5">
      <c r="A4" s="75" t="str">
        <f>'1 Д 1 Н'!A4</f>
        <v>"___"______________2023 г</v>
      </c>
      <c r="D4" s="78" t="str">
        <f>'5Д 1Н'!D4</f>
        <v>"_____"__________________2023 г.</v>
      </c>
    </row>
    <row r="5" spans="1:5">
      <c r="C5" s="149"/>
      <c r="D5" s="149"/>
      <c r="E5" s="149"/>
    </row>
    <row r="6" spans="1:5">
      <c r="C6" s="149"/>
      <c r="D6" s="149"/>
      <c r="E6" s="149"/>
    </row>
    <row r="7" spans="1:5">
      <c r="C7" s="149"/>
      <c r="D7" s="149"/>
      <c r="E7" s="149"/>
    </row>
    <row r="8" spans="1:5">
      <c r="C8" s="149"/>
      <c r="D8" s="149"/>
      <c r="E8" s="149"/>
    </row>
    <row r="9" spans="1:5">
      <c r="C9" s="149"/>
      <c r="D9" s="149"/>
      <c r="E9" s="149"/>
    </row>
    <row r="10" spans="1:5">
      <c r="C10" s="149"/>
      <c r="D10" s="149"/>
      <c r="E10" s="149"/>
    </row>
    <row r="11" spans="1:5">
      <c r="C11" s="149"/>
      <c r="D11" s="149"/>
      <c r="E11" s="149"/>
    </row>
    <row r="12" spans="1:5">
      <c r="C12" s="149"/>
      <c r="D12" s="149"/>
      <c r="E12" s="149"/>
    </row>
    <row r="16" spans="1:5">
      <c r="C16" s="149"/>
      <c r="D16" s="149"/>
      <c r="E16" s="149"/>
    </row>
    <row r="17" spans="1:5" s="1" customFormat="1" ht="15" customHeight="1">
      <c r="B17" s="168" t="s">
        <v>36</v>
      </c>
      <c r="C17" s="168"/>
      <c r="D17" s="168"/>
      <c r="E17" s="68"/>
    </row>
    <row r="18" spans="1:5">
      <c r="A18" s="210" t="s">
        <v>14</v>
      </c>
      <c r="B18" s="172" t="s">
        <v>0</v>
      </c>
      <c r="C18" s="172" t="s">
        <v>1</v>
      </c>
      <c r="D18" s="172" t="s">
        <v>2</v>
      </c>
      <c r="E18" s="172" t="s">
        <v>35</v>
      </c>
    </row>
    <row r="19" spans="1:5" ht="13.5" thickBot="1">
      <c r="A19" s="211"/>
      <c r="B19" s="172"/>
      <c r="C19" s="172"/>
      <c r="D19" s="172"/>
      <c r="E19" s="173"/>
    </row>
    <row r="20" spans="1:5" ht="15" customHeight="1">
      <c r="A20" s="54">
        <v>1</v>
      </c>
      <c r="B20" s="129" t="s">
        <v>82</v>
      </c>
      <c r="C20" s="118">
        <v>60</v>
      </c>
      <c r="D20" s="118">
        <v>15</v>
      </c>
      <c r="E20" s="37">
        <v>10</v>
      </c>
    </row>
    <row r="21" spans="1:5" ht="15" customHeight="1">
      <c r="A21" s="54">
        <v>2</v>
      </c>
      <c r="B21" s="129" t="s">
        <v>83</v>
      </c>
      <c r="C21" s="118">
        <v>150</v>
      </c>
      <c r="D21" s="118">
        <v>156</v>
      </c>
      <c r="E21" s="38">
        <v>25</v>
      </c>
    </row>
    <row r="22" spans="1:5" ht="15" customHeight="1">
      <c r="A22" s="54">
        <v>3</v>
      </c>
      <c r="B22" s="129" t="s">
        <v>84</v>
      </c>
      <c r="C22" s="118">
        <v>90</v>
      </c>
      <c r="D22" s="118">
        <v>202.91</v>
      </c>
      <c r="E22" s="38">
        <v>40</v>
      </c>
    </row>
    <row r="23" spans="1:5" ht="15" customHeight="1">
      <c r="A23" s="54">
        <v>4</v>
      </c>
      <c r="B23" s="129" t="s">
        <v>74</v>
      </c>
      <c r="C23" s="118">
        <v>180</v>
      </c>
      <c r="D23" s="118">
        <v>85.86</v>
      </c>
      <c r="E23" s="38">
        <v>10</v>
      </c>
    </row>
    <row r="24" spans="1:5" ht="15" customHeight="1">
      <c r="A24" s="54">
        <v>6</v>
      </c>
      <c r="B24" s="129" t="s">
        <v>4</v>
      </c>
      <c r="C24" s="118">
        <v>20</v>
      </c>
      <c r="D24" s="118">
        <v>47.36</v>
      </c>
      <c r="E24" s="38">
        <v>2</v>
      </c>
    </row>
    <row r="25" spans="1:5" ht="15" customHeight="1">
      <c r="A25" s="54">
        <v>7</v>
      </c>
      <c r="B25" s="129" t="s">
        <v>5</v>
      </c>
      <c r="C25" s="118">
        <v>20</v>
      </c>
      <c r="D25" s="118">
        <v>45.98</v>
      </c>
      <c r="E25" s="38">
        <v>2</v>
      </c>
    </row>
    <row r="26" spans="1:5" s="83" customFormat="1" ht="15" customHeight="1">
      <c r="A26" s="11"/>
      <c r="B26" s="130" t="s">
        <v>6</v>
      </c>
      <c r="C26" s="120">
        <f>SUM(C20:C25)</f>
        <v>520</v>
      </c>
      <c r="D26" s="120">
        <f t="shared" ref="D26:E26" si="0">SUM(D20:D25)</f>
        <v>553.11</v>
      </c>
      <c r="E26" s="120">
        <f t="shared" si="0"/>
        <v>89</v>
      </c>
    </row>
    <row r="27" spans="1:5" ht="15" customHeight="1">
      <c r="A27" s="1"/>
      <c r="B27" s="17"/>
      <c r="C27" s="18"/>
      <c r="D27" s="50"/>
    </row>
    <row r="28" spans="1:5" s="1" customFormat="1" ht="15" customHeight="1">
      <c r="B28" s="168" t="s">
        <v>37</v>
      </c>
      <c r="C28" s="168"/>
      <c r="D28" s="168"/>
      <c r="E28" s="68"/>
    </row>
    <row r="29" spans="1:5" ht="13.9" customHeight="1">
      <c r="A29" s="214" t="s">
        <v>14</v>
      </c>
      <c r="B29" s="187" t="s">
        <v>0</v>
      </c>
      <c r="C29" s="172" t="s">
        <v>1</v>
      </c>
      <c r="D29" s="172" t="s">
        <v>2</v>
      </c>
      <c r="E29" s="172" t="s">
        <v>35</v>
      </c>
    </row>
    <row r="30" spans="1:5" ht="13.5" thickBot="1">
      <c r="A30" s="215"/>
      <c r="B30" s="187"/>
      <c r="C30" s="172"/>
      <c r="D30" s="172"/>
      <c r="E30" s="173"/>
    </row>
    <row r="31" spans="1:5" ht="15" customHeight="1">
      <c r="A31" s="128">
        <v>1</v>
      </c>
      <c r="B31" s="129" t="s">
        <v>85</v>
      </c>
      <c r="C31" s="118">
        <v>60</v>
      </c>
      <c r="D31" s="118">
        <v>44</v>
      </c>
      <c r="E31" s="35">
        <v>10</v>
      </c>
    </row>
    <row r="32" spans="1:5" ht="15" customHeight="1">
      <c r="A32" s="54">
        <v>2</v>
      </c>
      <c r="B32" s="129" t="s">
        <v>16</v>
      </c>
      <c r="C32" s="118">
        <v>200</v>
      </c>
      <c r="D32" s="118">
        <v>85.8</v>
      </c>
      <c r="E32" s="165">
        <v>24</v>
      </c>
    </row>
    <row r="33" spans="1:5" ht="15" customHeight="1">
      <c r="A33" s="54">
        <v>3</v>
      </c>
      <c r="B33" s="129" t="s">
        <v>86</v>
      </c>
      <c r="C33" s="118">
        <v>180</v>
      </c>
      <c r="D33" s="118">
        <v>331.71</v>
      </c>
      <c r="E33" s="165">
        <v>57.62</v>
      </c>
    </row>
    <row r="34" spans="1:5" ht="15" customHeight="1">
      <c r="A34" s="54">
        <v>4</v>
      </c>
      <c r="B34" s="129" t="s">
        <v>87</v>
      </c>
      <c r="C34" s="118">
        <v>200</v>
      </c>
      <c r="D34" s="118">
        <v>136.4</v>
      </c>
      <c r="E34" s="43">
        <v>10</v>
      </c>
    </row>
    <row r="35" spans="1:5" ht="15" customHeight="1">
      <c r="A35" s="54">
        <v>5</v>
      </c>
      <c r="B35" s="162" t="s">
        <v>4</v>
      </c>
      <c r="C35" s="163">
        <v>30</v>
      </c>
      <c r="D35" s="163">
        <v>71.05</v>
      </c>
      <c r="E35" s="164">
        <v>3</v>
      </c>
    </row>
    <row r="36" spans="1:5" ht="15" customHeight="1">
      <c r="A36" s="54">
        <v>6</v>
      </c>
      <c r="B36" s="129" t="s">
        <v>5</v>
      </c>
      <c r="C36" s="118">
        <v>20</v>
      </c>
      <c r="D36" s="118">
        <v>45.98</v>
      </c>
      <c r="E36" s="158">
        <v>2</v>
      </c>
    </row>
    <row r="37" spans="1:5" ht="15" customHeight="1">
      <c r="A37" s="54">
        <v>7</v>
      </c>
      <c r="B37" s="129" t="s">
        <v>55</v>
      </c>
      <c r="C37" s="118">
        <v>200</v>
      </c>
      <c r="D37" s="118">
        <v>107</v>
      </c>
      <c r="E37" s="165">
        <v>20</v>
      </c>
    </row>
    <row r="38" spans="1:5" s="83" customFormat="1" ht="15" customHeight="1">
      <c r="A38" s="5"/>
      <c r="B38" s="130" t="s">
        <v>6</v>
      </c>
      <c r="C38" s="120">
        <f>SUM(C31:C37)</f>
        <v>890</v>
      </c>
      <c r="D38" s="120">
        <f t="shared" ref="D38:E38" si="1">SUM(D31:D37)</f>
        <v>821.93999999999994</v>
      </c>
      <c r="E38" s="120">
        <f t="shared" si="1"/>
        <v>126.62</v>
      </c>
    </row>
    <row r="39" spans="1:5" ht="15" customHeight="1">
      <c r="A39" s="1"/>
      <c r="B39" s="17"/>
      <c r="C39" s="18"/>
      <c r="D39" s="50"/>
    </row>
    <row r="40" spans="1:5" s="1" customFormat="1" ht="15" customHeight="1">
      <c r="B40" s="168" t="s">
        <v>38</v>
      </c>
      <c r="C40" s="168"/>
      <c r="D40" s="168"/>
      <c r="E40" s="68"/>
    </row>
    <row r="41" spans="1:5">
      <c r="A41" s="212" t="s">
        <v>14</v>
      </c>
      <c r="B41" s="172" t="s">
        <v>0</v>
      </c>
      <c r="C41" s="172" t="s">
        <v>1</v>
      </c>
      <c r="D41" s="217" t="s">
        <v>2</v>
      </c>
      <c r="E41" s="216" t="s">
        <v>35</v>
      </c>
    </row>
    <row r="42" spans="1:5">
      <c r="A42" s="213"/>
      <c r="B42" s="172"/>
      <c r="C42" s="172"/>
      <c r="D42" s="217"/>
      <c r="E42" s="216"/>
    </row>
    <row r="43" spans="1:5" ht="15" customHeight="1">
      <c r="A43" s="118">
        <v>1</v>
      </c>
      <c r="B43" s="129" t="s">
        <v>88</v>
      </c>
      <c r="C43" s="118">
        <v>150</v>
      </c>
      <c r="D43" s="118">
        <v>198.2</v>
      </c>
      <c r="E43" s="120">
        <f>49.72-12</f>
        <v>37.72</v>
      </c>
    </row>
    <row r="44" spans="1:5" ht="15" customHeight="1">
      <c r="A44" s="54">
        <v>2</v>
      </c>
      <c r="B44" s="129" t="s">
        <v>13</v>
      </c>
      <c r="C44" s="118">
        <v>180</v>
      </c>
      <c r="D44" s="118">
        <v>93.15</v>
      </c>
      <c r="E44" s="120">
        <v>10</v>
      </c>
    </row>
    <row r="45" spans="1:5" ht="15" customHeight="1">
      <c r="A45" s="54">
        <v>3</v>
      </c>
      <c r="B45" s="129" t="s">
        <v>5</v>
      </c>
      <c r="C45" s="118">
        <v>20</v>
      </c>
      <c r="D45" s="118">
        <v>45.98</v>
      </c>
      <c r="E45" s="120">
        <v>2</v>
      </c>
    </row>
    <row r="46" spans="1:5" s="83" customFormat="1" ht="15" customHeight="1">
      <c r="A46" s="5"/>
      <c r="B46" s="130" t="s">
        <v>6</v>
      </c>
      <c r="C46" s="120">
        <v>350</v>
      </c>
      <c r="D46" s="120">
        <v>337.33</v>
      </c>
      <c r="E46" s="38">
        <f>SUM(E43:E45)</f>
        <v>49.72</v>
      </c>
    </row>
    <row r="49" spans="1:6">
      <c r="A49" s="14" t="str">
        <f>'1 Д 1 Н'!A43</f>
        <v xml:space="preserve">    Заведующий производством  _______________/  ______________/                              /</v>
      </c>
      <c r="B49" s="9"/>
      <c r="C49" s="15"/>
      <c r="D49" s="16"/>
    </row>
    <row r="50" spans="1:6" s="1" customFormat="1" ht="21.6" customHeight="1">
      <c r="A50" s="183" t="s">
        <v>39</v>
      </c>
      <c r="B50" s="184"/>
      <c r="C50" s="184"/>
      <c r="D50" s="184"/>
      <c r="E50" s="184"/>
      <c r="F50" s="86"/>
    </row>
    <row r="51" spans="1:6">
      <c r="A51" s="87" t="s">
        <v>40</v>
      </c>
      <c r="E51" s="77"/>
      <c r="F51" s="78"/>
    </row>
  </sheetData>
  <mergeCells count="19">
    <mergeCell ref="A50:E50"/>
    <mergeCell ref="E18:E19"/>
    <mergeCell ref="E29:E30"/>
    <mergeCell ref="E41:E42"/>
    <mergeCell ref="A41:A42"/>
    <mergeCell ref="B41:B42"/>
    <mergeCell ref="C41:C42"/>
    <mergeCell ref="D41:D42"/>
    <mergeCell ref="B28:D28"/>
    <mergeCell ref="A29:A30"/>
    <mergeCell ref="B29:B30"/>
    <mergeCell ref="C29:C30"/>
    <mergeCell ref="D29:D30"/>
    <mergeCell ref="B40:D40"/>
    <mergeCell ref="B17:D17"/>
    <mergeCell ref="A18:A19"/>
    <mergeCell ref="B18:B19"/>
    <mergeCell ref="C18:C19"/>
    <mergeCell ref="D18:D19"/>
  </mergeCells>
  <pageMargins left="0.7" right="0.7" top="0.75" bottom="0.75" header="0.3" footer="0.3"/>
  <pageSetup paperSize="9" scale="86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F50"/>
  <sheetViews>
    <sheetView topLeftCell="A13" workbookViewId="0">
      <selection activeCell="E21" sqref="E21:E38"/>
    </sheetView>
  </sheetViews>
  <sheetFormatPr defaultColWidth="8.85546875" defaultRowHeight="12.75"/>
  <cols>
    <col min="1" max="1" width="5.7109375" style="75" customWidth="1"/>
    <col min="2" max="2" width="53.7109375" style="135" customWidth="1"/>
    <col min="3" max="5" width="10.7109375" style="78" customWidth="1"/>
    <col min="6" max="16384" width="8.85546875" style="75"/>
  </cols>
  <sheetData>
    <row r="1" spans="1:5">
      <c r="A1" s="75" t="str">
        <f>'1 Д 1 Н'!A1</f>
        <v>Утверждаю</v>
      </c>
      <c r="D1" s="78" t="str">
        <f>'5Д 1Н'!D1</f>
        <v>Согласовано</v>
      </c>
    </row>
    <row r="2" spans="1:5">
      <c r="A2" s="75" t="str">
        <f>'1 Д 1 Н'!A2</f>
        <v>Директор ООО "ВитаЛайн"</v>
      </c>
      <c r="D2" s="78" t="str">
        <f>'5Д 1Н'!D2</f>
        <v>Директор МБОУ _____________</v>
      </c>
    </row>
    <row r="3" spans="1:5">
      <c r="A3" s="75" t="str">
        <f>'1 Д 1 Н'!A3</f>
        <v>_____________Н.Н.Клоков</v>
      </c>
      <c r="D3" s="78" t="str">
        <f>'5Д 1Н'!D3</f>
        <v>______________/______________/</v>
      </c>
    </row>
    <row r="4" spans="1:5">
      <c r="A4" s="75" t="str">
        <f>'1 Д 1 Н'!A4</f>
        <v>"___"______________2023 г</v>
      </c>
      <c r="D4" s="78" t="str">
        <f>'5Д 1Н'!D4</f>
        <v>"_____"__________________2023 г.</v>
      </c>
    </row>
    <row r="5" spans="1:5">
      <c r="C5" s="149"/>
      <c r="D5" s="149"/>
      <c r="E5" s="149"/>
    </row>
    <row r="6" spans="1:5">
      <c r="C6" s="149"/>
      <c r="D6" s="149"/>
      <c r="E6" s="149"/>
    </row>
    <row r="7" spans="1:5">
      <c r="C7" s="149"/>
      <c r="D7" s="149"/>
      <c r="E7" s="149"/>
    </row>
    <row r="8" spans="1:5">
      <c r="C8" s="149"/>
      <c r="D8" s="149"/>
      <c r="E8" s="149"/>
    </row>
    <row r="9" spans="1:5">
      <c r="C9" s="149"/>
      <c r="D9" s="149"/>
      <c r="E9" s="149"/>
    </row>
    <row r="10" spans="1:5">
      <c r="C10" s="149"/>
      <c r="D10" s="149"/>
      <c r="E10" s="149"/>
    </row>
    <row r="11" spans="1:5">
      <c r="C11" s="149"/>
      <c r="D11" s="149"/>
      <c r="E11" s="149"/>
    </row>
    <row r="12" spans="1:5">
      <c r="C12" s="149"/>
      <c r="D12" s="149"/>
      <c r="E12" s="149"/>
    </row>
    <row r="13" spans="1:5">
      <c r="C13" s="149"/>
      <c r="D13" s="149"/>
      <c r="E13" s="149"/>
    </row>
    <row r="14" spans="1:5">
      <c r="C14" s="149"/>
      <c r="D14" s="149"/>
      <c r="E14" s="149"/>
    </row>
    <row r="18" spans="1:5" s="1" customFormat="1" ht="15" customHeight="1">
      <c r="B18" s="168" t="s">
        <v>36</v>
      </c>
      <c r="C18" s="168"/>
      <c r="D18" s="168"/>
      <c r="E18" s="68"/>
    </row>
    <row r="19" spans="1:5">
      <c r="A19" s="210" t="s">
        <v>14</v>
      </c>
      <c r="B19" s="172" t="s">
        <v>0</v>
      </c>
      <c r="C19" s="172" t="s">
        <v>1</v>
      </c>
      <c r="D19" s="172" t="s">
        <v>2</v>
      </c>
      <c r="E19" s="216" t="s">
        <v>35</v>
      </c>
    </row>
    <row r="20" spans="1:5" ht="13.5" thickBot="1">
      <c r="A20" s="211"/>
      <c r="B20" s="172"/>
      <c r="C20" s="172"/>
      <c r="D20" s="172"/>
      <c r="E20" s="216"/>
    </row>
    <row r="21" spans="1:5" ht="15" customHeight="1">
      <c r="A21" s="54">
        <v>1</v>
      </c>
      <c r="B21" s="134" t="s">
        <v>89</v>
      </c>
      <c r="C21" s="118">
        <v>60</v>
      </c>
      <c r="D21" s="118">
        <v>54.77</v>
      </c>
      <c r="E21" s="37">
        <v>10</v>
      </c>
    </row>
    <row r="22" spans="1:5" ht="15" customHeight="1">
      <c r="A22" s="54">
        <v>2</v>
      </c>
      <c r="B22" s="134" t="s">
        <v>90</v>
      </c>
      <c r="C22" s="118">
        <v>200</v>
      </c>
      <c r="D22" s="118">
        <v>279.10000000000002</v>
      </c>
      <c r="E22" s="38">
        <v>57.38</v>
      </c>
    </row>
    <row r="23" spans="1:5" ht="15" customHeight="1">
      <c r="A23" s="54">
        <v>3</v>
      </c>
      <c r="B23" s="134" t="s">
        <v>23</v>
      </c>
      <c r="C23" s="118">
        <v>200</v>
      </c>
      <c r="D23" s="118">
        <v>132.80000000000001</v>
      </c>
      <c r="E23" s="38">
        <v>10</v>
      </c>
    </row>
    <row r="24" spans="1:5" ht="15" customHeight="1">
      <c r="A24" s="54">
        <v>4</v>
      </c>
      <c r="B24" s="134" t="s">
        <v>4</v>
      </c>
      <c r="C24" s="118">
        <v>20</v>
      </c>
      <c r="D24" s="118">
        <v>47.36</v>
      </c>
      <c r="E24" s="38">
        <v>2</v>
      </c>
    </row>
    <row r="25" spans="1:5" ht="15" customHeight="1">
      <c r="A25" s="54">
        <v>6</v>
      </c>
      <c r="B25" s="134" t="s">
        <v>5</v>
      </c>
      <c r="C25" s="118">
        <v>20</v>
      </c>
      <c r="D25" s="118">
        <v>45.98</v>
      </c>
      <c r="E25" s="38">
        <v>2</v>
      </c>
    </row>
    <row r="26" spans="1:5" s="83" customFormat="1" ht="15" customHeight="1">
      <c r="A26" s="5"/>
      <c r="B26" s="136" t="s">
        <v>6</v>
      </c>
      <c r="C26" s="120">
        <f>SUM(C21:C25)</f>
        <v>500</v>
      </c>
      <c r="D26" s="120">
        <f t="shared" ref="D26:E26" si="0">SUM(D21:D25)</f>
        <v>560.01</v>
      </c>
      <c r="E26" s="120">
        <f t="shared" si="0"/>
        <v>81.38</v>
      </c>
    </row>
    <row r="27" spans="1:5" ht="15" customHeight="1">
      <c r="A27" s="1"/>
      <c r="B27" s="17"/>
      <c r="C27" s="18"/>
      <c r="D27" s="50"/>
    </row>
    <row r="28" spans="1:5" s="1" customFormat="1" ht="15" customHeight="1">
      <c r="B28" s="168" t="s">
        <v>37</v>
      </c>
      <c r="C28" s="168"/>
      <c r="D28" s="168"/>
      <c r="E28" s="68"/>
    </row>
    <row r="29" spans="1:5">
      <c r="A29" s="214" t="s">
        <v>14</v>
      </c>
      <c r="B29" s="187" t="s">
        <v>0</v>
      </c>
      <c r="C29" s="172" t="s">
        <v>1</v>
      </c>
      <c r="D29" s="172" t="s">
        <v>2</v>
      </c>
      <c r="E29" s="216" t="s">
        <v>35</v>
      </c>
    </row>
    <row r="30" spans="1:5" ht="13.5" thickBot="1">
      <c r="A30" s="215"/>
      <c r="B30" s="187"/>
      <c r="C30" s="172"/>
      <c r="D30" s="172"/>
      <c r="E30" s="216"/>
    </row>
    <row r="31" spans="1:5" ht="15" customHeight="1">
      <c r="A31" s="128">
        <v>1</v>
      </c>
      <c r="B31" s="134" t="s">
        <v>91</v>
      </c>
      <c r="C31" s="118">
        <v>60</v>
      </c>
      <c r="D31" s="118">
        <v>111.18</v>
      </c>
      <c r="E31" s="37">
        <v>10</v>
      </c>
    </row>
    <row r="32" spans="1:5" ht="15" customHeight="1">
      <c r="A32" s="54">
        <v>2</v>
      </c>
      <c r="B32" s="134" t="s">
        <v>92</v>
      </c>
      <c r="C32" s="118">
        <v>200</v>
      </c>
      <c r="D32" s="118">
        <v>92.6</v>
      </c>
      <c r="E32" s="38">
        <v>20</v>
      </c>
    </row>
    <row r="33" spans="1:5" ht="15" customHeight="1">
      <c r="A33" s="54">
        <v>3</v>
      </c>
      <c r="B33" s="134" t="s">
        <v>7</v>
      </c>
      <c r="C33" s="118">
        <v>150</v>
      </c>
      <c r="D33" s="118">
        <v>213.7</v>
      </c>
      <c r="E33" s="38">
        <v>18</v>
      </c>
    </row>
    <row r="34" spans="1:5" ht="15" customHeight="1">
      <c r="A34" s="54">
        <v>4</v>
      </c>
      <c r="B34" s="134" t="s">
        <v>49</v>
      </c>
      <c r="C34" s="118">
        <v>115</v>
      </c>
      <c r="D34" s="118">
        <v>165.31</v>
      </c>
      <c r="E34" s="38">
        <v>42.62</v>
      </c>
    </row>
    <row r="35" spans="1:5" ht="15" customHeight="1">
      <c r="A35" s="54">
        <v>5</v>
      </c>
      <c r="B35" s="134" t="s">
        <v>20</v>
      </c>
      <c r="C35" s="118">
        <v>180</v>
      </c>
      <c r="D35" s="118">
        <v>54</v>
      </c>
      <c r="E35" s="38">
        <v>10</v>
      </c>
    </row>
    <row r="36" spans="1:5" ht="15" customHeight="1">
      <c r="A36" s="54">
        <v>6</v>
      </c>
      <c r="B36" s="134" t="s">
        <v>4</v>
      </c>
      <c r="C36" s="118">
        <v>50</v>
      </c>
      <c r="D36" s="118">
        <v>118.41</v>
      </c>
      <c r="E36" s="39">
        <v>5</v>
      </c>
    </row>
    <row r="37" spans="1:5" ht="15" customHeight="1">
      <c r="A37" s="54">
        <v>7</v>
      </c>
      <c r="B37" s="134" t="s">
        <v>5</v>
      </c>
      <c r="C37" s="118">
        <v>30</v>
      </c>
      <c r="D37" s="118">
        <v>61.19</v>
      </c>
      <c r="E37" s="38">
        <v>3</v>
      </c>
    </row>
    <row r="38" spans="1:5" s="83" customFormat="1" ht="15" customHeight="1">
      <c r="A38" s="5"/>
      <c r="B38" s="136" t="s">
        <v>6</v>
      </c>
      <c r="C38" s="120">
        <f>SUM(C31:C37)</f>
        <v>785</v>
      </c>
      <c r="D38" s="120">
        <f t="shared" ref="D38:E38" si="1">SUM(D31:D37)</f>
        <v>816.38999999999987</v>
      </c>
      <c r="E38" s="120">
        <f t="shared" si="1"/>
        <v>108.62</v>
      </c>
    </row>
    <row r="39" spans="1:5" ht="15" customHeight="1">
      <c r="A39" s="1"/>
      <c r="B39" s="17"/>
      <c r="C39" s="18"/>
      <c r="D39" s="50"/>
    </row>
    <row r="40" spans="1:5" s="1" customFormat="1" ht="15" customHeight="1">
      <c r="B40" s="168" t="s">
        <v>38</v>
      </c>
      <c r="C40" s="168"/>
      <c r="D40" s="168"/>
      <c r="E40" s="68"/>
    </row>
    <row r="41" spans="1:5">
      <c r="A41" s="212" t="s">
        <v>14</v>
      </c>
      <c r="B41" s="172" t="s">
        <v>0</v>
      </c>
      <c r="C41" s="172" t="s">
        <v>1</v>
      </c>
      <c r="D41" s="172" t="s">
        <v>2</v>
      </c>
      <c r="E41" s="216" t="s">
        <v>35</v>
      </c>
    </row>
    <row r="42" spans="1:5">
      <c r="A42" s="213"/>
      <c r="B42" s="172"/>
      <c r="C42" s="172"/>
      <c r="D42" s="172"/>
      <c r="E42" s="216"/>
    </row>
    <row r="43" spans="1:5" ht="15" customHeight="1">
      <c r="A43" s="118">
        <v>1</v>
      </c>
      <c r="B43" s="134" t="s">
        <v>93</v>
      </c>
      <c r="C43" s="118">
        <v>150</v>
      </c>
      <c r="D43" s="118">
        <v>209.5</v>
      </c>
      <c r="E43" s="118">
        <f>49.72-12</f>
        <v>37.72</v>
      </c>
    </row>
    <row r="44" spans="1:5" ht="15" customHeight="1">
      <c r="A44" s="54">
        <v>2</v>
      </c>
      <c r="B44" s="134" t="s">
        <v>27</v>
      </c>
      <c r="C44" s="118">
        <v>180</v>
      </c>
      <c r="D44" s="118">
        <v>136.08000000000001</v>
      </c>
      <c r="E44" s="118">
        <v>10</v>
      </c>
    </row>
    <row r="45" spans="1:5" ht="15" customHeight="1">
      <c r="A45" s="54">
        <v>3</v>
      </c>
      <c r="B45" s="134" t="s">
        <v>5</v>
      </c>
      <c r="C45" s="118">
        <v>20</v>
      </c>
      <c r="D45" s="118">
        <v>45.98</v>
      </c>
      <c r="E45" s="118">
        <v>2</v>
      </c>
    </row>
    <row r="46" spans="1:5" s="83" customFormat="1" ht="15" customHeight="1">
      <c r="A46" s="5"/>
      <c r="B46" s="136" t="s">
        <v>6</v>
      </c>
      <c r="C46" s="120">
        <v>350</v>
      </c>
      <c r="D46" s="120">
        <v>391.56</v>
      </c>
      <c r="E46" s="38">
        <v>49.72</v>
      </c>
    </row>
    <row r="48" spans="1:5">
      <c r="A48" s="14" t="str">
        <f>'1 Д 1 Н'!A43</f>
        <v xml:space="preserve">    Заведующий производством  _______________/  ______________/                              /</v>
      </c>
      <c r="B48" s="9"/>
      <c r="C48" s="15"/>
      <c r="D48" s="16"/>
    </row>
    <row r="49" spans="1:6" s="1" customFormat="1" ht="21.6" customHeight="1">
      <c r="A49" s="183" t="s">
        <v>39</v>
      </c>
      <c r="B49" s="184"/>
      <c r="C49" s="184"/>
      <c r="D49" s="184"/>
      <c r="E49" s="184"/>
      <c r="F49" s="86"/>
    </row>
    <row r="50" spans="1:6">
      <c r="A50" s="87" t="s">
        <v>40</v>
      </c>
      <c r="E50" s="77"/>
      <c r="F50" s="78"/>
    </row>
  </sheetData>
  <mergeCells count="19">
    <mergeCell ref="A49:E49"/>
    <mergeCell ref="E19:E20"/>
    <mergeCell ref="E29:E30"/>
    <mergeCell ref="E41:E42"/>
    <mergeCell ref="A41:A42"/>
    <mergeCell ref="B41:B42"/>
    <mergeCell ref="C41:C42"/>
    <mergeCell ref="D41:D42"/>
    <mergeCell ref="B28:D28"/>
    <mergeCell ref="A29:A30"/>
    <mergeCell ref="B29:B30"/>
    <mergeCell ref="C29:C30"/>
    <mergeCell ref="D29:D30"/>
    <mergeCell ref="B40:D40"/>
    <mergeCell ref="B18:D18"/>
    <mergeCell ref="A19:A20"/>
    <mergeCell ref="B19:B20"/>
    <mergeCell ref="C19:C20"/>
    <mergeCell ref="D19:D20"/>
  </mergeCells>
  <pageMargins left="0.7" right="0.7" top="0.75" bottom="0.75" header="0.3" footer="0.3"/>
  <pageSetup paperSize="9" scale="86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F52"/>
  <sheetViews>
    <sheetView topLeftCell="A31" workbookViewId="0">
      <selection activeCell="E22" sqref="E22:E39"/>
    </sheetView>
  </sheetViews>
  <sheetFormatPr defaultColWidth="8.85546875" defaultRowHeight="12.75"/>
  <cols>
    <col min="1" max="1" width="5.7109375" style="75" customWidth="1"/>
    <col min="2" max="2" width="53.7109375" style="82" customWidth="1"/>
    <col min="3" max="5" width="10.7109375" style="78" customWidth="1"/>
    <col min="6" max="16384" width="8.85546875" style="75"/>
  </cols>
  <sheetData>
    <row r="1" spans="1:5">
      <c r="A1" s="75" t="str">
        <f>'1 Д 1 Н'!A1</f>
        <v>Утверждаю</v>
      </c>
      <c r="D1" s="78" t="str">
        <f>'5Д 1Н'!D1</f>
        <v>Согласовано</v>
      </c>
    </row>
    <row r="2" spans="1:5">
      <c r="A2" s="75" t="str">
        <f>'1 Д 1 Н'!A2</f>
        <v>Директор ООО "ВитаЛайн"</v>
      </c>
      <c r="D2" s="78" t="str">
        <f>'5Д 1Н'!D2</f>
        <v>Директор МБОУ _____________</v>
      </c>
    </row>
    <row r="3" spans="1:5">
      <c r="A3" s="75" t="str">
        <f>'1 Д 1 Н'!A3</f>
        <v>_____________Н.Н.Клоков</v>
      </c>
      <c r="D3" s="78" t="str">
        <f>'5Д 1Н'!D3</f>
        <v>______________/______________/</v>
      </c>
    </row>
    <row r="4" spans="1:5">
      <c r="A4" s="75" t="str">
        <f>'1 Д 1 Н'!A4</f>
        <v>"___"______________2023 г</v>
      </c>
      <c r="D4" s="78" t="str">
        <f>'5Д 1Н'!D4</f>
        <v>"_____"__________________2023 г.</v>
      </c>
    </row>
    <row r="5" spans="1:5">
      <c r="C5" s="149"/>
      <c r="D5" s="149"/>
      <c r="E5" s="149"/>
    </row>
    <row r="6" spans="1:5">
      <c r="C6" s="149"/>
      <c r="D6" s="149"/>
      <c r="E6" s="149"/>
    </row>
    <row r="7" spans="1:5">
      <c r="C7" s="149"/>
      <c r="D7" s="149"/>
      <c r="E7" s="149"/>
    </row>
    <row r="8" spans="1:5">
      <c r="C8" s="149"/>
      <c r="D8" s="149"/>
      <c r="E8" s="149"/>
    </row>
    <row r="9" spans="1:5">
      <c r="C9" s="149"/>
      <c r="D9" s="149"/>
      <c r="E9" s="149"/>
    </row>
    <row r="10" spans="1:5">
      <c r="C10" s="149"/>
      <c r="D10" s="149"/>
      <c r="E10" s="149"/>
    </row>
    <row r="11" spans="1:5">
      <c r="C11" s="149"/>
      <c r="D11" s="149"/>
      <c r="E11" s="149"/>
    </row>
    <row r="12" spans="1:5">
      <c r="C12" s="149"/>
      <c r="D12" s="149"/>
      <c r="E12" s="149"/>
    </row>
    <row r="13" spans="1:5">
      <c r="C13" s="149"/>
      <c r="D13" s="149"/>
      <c r="E13" s="149"/>
    </row>
    <row r="14" spans="1:5">
      <c r="C14" s="149"/>
      <c r="D14" s="149"/>
      <c r="E14" s="149"/>
    </row>
    <row r="18" spans="1:5">
      <c r="C18" s="149"/>
      <c r="D18" s="149"/>
      <c r="E18" s="149"/>
    </row>
    <row r="19" spans="1:5" s="1" customFormat="1" ht="15" customHeight="1">
      <c r="B19" s="168" t="s">
        <v>36</v>
      </c>
      <c r="C19" s="168"/>
      <c r="D19" s="168"/>
      <c r="E19" s="68"/>
    </row>
    <row r="20" spans="1:5">
      <c r="A20" s="210" t="s">
        <v>14</v>
      </c>
      <c r="B20" s="172" t="s">
        <v>0</v>
      </c>
      <c r="C20" s="172" t="s">
        <v>1</v>
      </c>
      <c r="D20" s="172" t="s">
        <v>2</v>
      </c>
      <c r="E20" s="216" t="s">
        <v>35</v>
      </c>
    </row>
    <row r="21" spans="1:5" ht="13.5" thickBot="1">
      <c r="A21" s="211"/>
      <c r="B21" s="172"/>
      <c r="C21" s="173"/>
      <c r="D21" s="173"/>
      <c r="E21" s="216"/>
    </row>
    <row r="22" spans="1:5" ht="15" customHeight="1">
      <c r="A22" s="54">
        <v>1</v>
      </c>
      <c r="B22" s="129" t="s">
        <v>95</v>
      </c>
      <c r="C22" s="118">
        <v>110</v>
      </c>
      <c r="D22" s="118">
        <v>114.5</v>
      </c>
      <c r="E22" s="37">
        <v>10</v>
      </c>
    </row>
    <row r="23" spans="1:5" ht="15" customHeight="1">
      <c r="A23" s="54">
        <v>2</v>
      </c>
      <c r="B23" s="129" t="s">
        <v>110</v>
      </c>
      <c r="C23" s="118">
        <v>150</v>
      </c>
      <c r="D23" s="118">
        <v>252.86</v>
      </c>
      <c r="E23" s="38">
        <v>58</v>
      </c>
    </row>
    <row r="24" spans="1:5" ht="15" customHeight="1">
      <c r="A24" s="54">
        <v>3</v>
      </c>
      <c r="B24" s="129" t="s">
        <v>96</v>
      </c>
      <c r="C24" s="118">
        <v>200</v>
      </c>
      <c r="D24" s="118">
        <v>118.6</v>
      </c>
      <c r="E24" s="38">
        <v>10</v>
      </c>
    </row>
    <row r="25" spans="1:5" ht="15" customHeight="1">
      <c r="A25" s="54">
        <v>4</v>
      </c>
      <c r="B25" s="129" t="s">
        <v>4</v>
      </c>
      <c r="C25" s="118">
        <v>40</v>
      </c>
      <c r="D25" s="118">
        <v>94.73</v>
      </c>
      <c r="E25" s="38">
        <v>4</v>
      </c>
    </row>
    <row r="26" spans="1:5" s="83" customFormat="1" ht="15" customHeight="1">
      <c r="A26" s="5">
        <v>6</v>
      </c>
      <c r="B26" s="130" t="s">
        <v>6</v>
      </c>
      <c r="C26" s="120">
        <f>SUM(C22:C25)</f>
        <v>500</v>
      </c>
      <c r="D26" s="120">
        <f t="shared" ref="D26:E26" si="0">SUM(D22:D25)</f>
        <v>580.69000000000005</v>
      </c>
      <c r="E26" s="120">
        <f t="shared" si="0"/>
        <v>82</v>
      </c>
    </row>
    <row r="27" spans="1:5" ht="15" customHeight="1">
      <c r="A27" s="1"/>
      <c r="B27" s="17"/>
      <c r="C27" s="18"/>
      <c r="D27" s="50"/>
      <c r="E27" s="133"/>
    </row>
    <row r="28" spans="1:5" s="1" customFormat="1" ht="15" customHeight="1">
      <c r="B28" s="168" t="s">
        <v>37</v>
      </c>
      <c r="C28" s="168"/>
      <c r="D28" s="168"/>
      <c r="E28" s="68"/>
    </row>
    <row r="29" spans="1:5">
      <c r="A29" s="214" t="s">
        <v>14</v>
      </c>
      <c r="B29" s="187" t="s">
        <v>0</v>
      </c>
      <c r="C29" s="172" t="s">
        <v>1</v>
      </c>
      <c r="D29" s="172" t="s">
        <v>2</v>
      </c>
      <c r="E29" s="216" t="s">
        <v>35</v>
      </c>
    </row>
    <row r="30" spans="1:5">
      <c r="A30" s="215"/>
      <c r="B30" s="187"/>
      <c r="C30" s="172"/>
      <c r="D30" s="172"/>
      <c r="E30" s="216"/>
    </row>
    <row r="31" spans="1:5" ht="13.5" thickBot="1">
      <c r="A31" s="128"/>
      <c r="B31" s="67" t="s">
        <v>94</v>
      </c>
      <c r="C31" s="107"/>
      <c r="D31" s="107"/>
      <c r="E31" s="159"/>
    </row>
    <row r="32" spans="1:5" ht="15" customHeight="1">
      <c r="A32" s="128">
        <v>1</v>
      </c>
      <c r="B32" s="129" t="s">
        <v>97</v>
      </c>
      <c r="C32" s="118">
        <v>60</v>
      </c>
      <c r="D32" s="118">
        <v>51.9</v>
      </c>
      <c r="E32" s="40">
        <v>10</v>
      </c>
    </row>
    <row r="33" spans="1:5" ht="15" customHeight="1">
      <c r="A33" s="54">
        <v>2</v>
      </c>
      <c r="B33" s="129" t="s">
        <v>98</v>
      </c>
      <c r="C33" s="118">
        <v>200</v>
      </c>
      <c r="D33" s="118">
        <v>88.4</v>
      </c>
      <c r="E33" s="38">
        <v>20</v>
      </c>
    </row>
    <row r="34" spans="1:5" ht="15" customHeight="1">
      <c r="A34" s="54">
        <v>3</v>
      </c>
      <c r="B34" s="129" t="s">
        <v>99</v>
      </c>
      <c r="C34" s="118">
        <v>150</v>
      </c>
      <c r="D34" s="118">
        <v>197.2</v>
      </c>
      <c r="E34" s="38">
        <v>20</v>
      </c>
    </row>
    <row r="35" spans="1:5" ht="15" customHeight="1">
      <c r="A35" s="54">
        <v>4</v>
      </c>
      <c r="B35" s="129" t="s">
        <v>100</v>
      </c>
      <c r="C35" s="118">
        <v>90</v>
      </c>
      <c r="D35" s="118">
        <v>190.1</v>
      </c>
      <c r="E35" s="38">
        <v>42.69</v>
      </c>
    </row>
    <row r="36" spans="1:5" ht="15" customHeight="1">
      <c r="A36" s="54">
        <v>5</v>
      </c>
      <c r="B36" s="129" t="s">
        <v>101</v>
      </c>
      <c r="C36" s="118">
        <v>180</v>
      </c>
      <c r="D36" s="118">
        <v>89.5</v>
      </c>
      <c r="E36" s="38">
        <v>10</v>
      </c>
    </row>
    <row r="37" spans="1:5" ht="15" customHeight="1">
      <c r="A37" s="54">
        <v>6</v>
      </c>
      <c r="B37" s="129" t="s">
        <v>4</v>
      </c>
      <c r="C37" s="118">
        <v>50</v>
      </c>
      <c r="D37" s="118">
        <v>118.41</v>
      </c>
      <c r="E37" s="38">
        <v>5</v>
      </c>
    </row>
    <row r="38" spans="1:5" ht="15" customHeight="1">
      <c r="A38" s="54">
        <v>7</v>
      </c>
      <c r="B38" s="129" t="s">
        <v>5</v>
      </c>
      <c r="C38" s="118">
        <v>40</v>
      </c>
      <c r="D38" s="118">
        <v>81.58</v>
      </c>
      <c r="E38" s="38">
        <v>4</v>
      </c>
    </row>
    <row r="39" spans="1:5" s="83" customFormat="1" ht="15" customHeight="1">
      <c r="A39" s="5"/>
      <c r="B39" s="130" t="s">
        <v>6</v>
      </c>
      <c r="C39" s="120">
        <f>SUM(C32:C38)</f>
        <v>770</v>
      </c>
      <c r="D39" s="120">
        <f t="shared" ref="D39:E39" si="1">SUM(D32:D38)</f>
        <v>817.09</v>
      </c>
      <c r="E39" s="120">
        <f t="shared" si="1"/>
        <v>111.69</v>
      </c>
    </row>
    <row r="40" spans="1:5" ht="15" customHeight="1">
      <c r="A40" s="1"/>
      <c r="B40" s="17"/>
      <c r="C40" s="18"/>
      <c r="D40" s="50"/>
      <c r="E40" s="133"/>
    </row>
    <row r="41" spans="1:5" s="1" customFormat="1" ht="15" customHeight="1">
      <c r="B41" s="168" t="s">
        <v>38</v>
      </c>
      <c r="C41" s="168"/>
      <c r="D41" s="168"/>
      <c r="E41" s="68"/>
    </row>
    <row r="42" spans="1:5">
      <c r="A42" s="212" t="s">
        <v>14</v>
      </c>
      <c r="B42" s="172" t="s">
        <v>0</v>
      </c>
      <c r="C42" s="172" t="s">
        <v>1</v>
      </c>
      <c r="D42" s="172" t="s">
        <v>2</v>
      </c>
      <c r="E42" s="216" t="s">
        <v>35</v>
      </c>
    </row>
    <row r="43" spans="1:5">
      <c r="A43" s="213"/>
      <c r="B43" s="172"/>
      <c r="C43" s="172"/>
      <c r="D43" s="172"/>
      <c r="E43" s="216"/>
    </row>
    <row r="44" spans="1:5" ht="15" customHeight="1">
      <c r="A44" s="118">
        <v>1</v>
      </c>
      <c r="B44" s="129" t="s">
        <v>102</v>
      </c>
      <c r="C44" s="118">
        <v>100</v>
      </c>
      <c r="D44" s="118">
        <v>205.18</v>
      </c>
      <c r="E44" s="120">
        <v>17.79</v>
      </c>
    </row>
    <row r="45" spans="1:5" ht="15" customHeight="1">
      <c r="A45" s="54">
        <v>2</v>
      </c>
      <c r="B45" s="129" t="s">
        <v>103</v>
      </c>
      <c r="C45" s="118">
        <v>15</v>
      </c>
      <c r="D45" s="118">
        <v>54</v>
      </c>
      <c r="E45" s="120">
        <v>15</v>
      </c>
    </row>
    <row r="46" spans="1:5" ht="15" customHeight="1">
      <c r="A46" s="54">
        <v>3</v>
      </c>
      <c r="B46" s="129" t="s">
        <v>47</v>
      </c>
      <c r="C46" s="118">
        <v>200</v>
      </c>
      <c r="D46" s="118">
        <v>84.8</v>
      </c>
      <c r="E46" s="120">
        <v>10</v>
      </c>
    </row>
    <row r="47" spans="1:5" s="83" customFormat="1" ht="15" customHeight="1">
      <c r="A47" s="5"/>
      <c r="B47" s="130" t="s">
        <v>6</v>
      </c>
      <c r="C47" s="120">
        <f>SUM(C44:C46)</f>
        <v>315</v>
      </c>
      <c r="D47" s="120">
        <f t="shared" ref="D47:E47" si="2">SUM(D44:D46)</f>
        <v>343.98</v>
      </c>
      <c r="E47" s="120">
        <f t="shared" si="2"/>
        <v>42.79</v>
      </c>
    </row>
    <row r="49" spans="1:6">
      <c r="A49" s="14"/>
      <c r="B49" s="9"/>
      <c r="C49" s="15"/>
      <c r="D49" s="16"/>
      <c r="E49" s="133"/>
    </row>
    <row r="50" spans="1:6">
      <c r="A50" s="75" t="str">
        <f>'1 Д 1 Н'!A43</f>
        <v xml:space="preserve">    Заведующий производством  _______________/  ______________/                              /</v>
      </c>
    </row>
    <row r="51" spans="1:6" s="1" customFormat="1" ht="21.6" customHeight="1">
      <c r="A51" s="183" t="s">
        <v>39</v>
      </c>
      <c r="B51" s="184"/>
      <c r="C51" s="184"/>
      <c r="D51" s="184"/>
      <c r="E51" s="184"/>
      <c r="F51" s="86"/>
    </row>
    <row r="52" spans="1:6">
      <c r="A52" s="87" t="s">
        <v>40</v>
      </c>
      <c r="E52" s="77"/>
      <c r="F52" s="78"/>
    </row>
  </sheetData>
  <mergeCells count="19">
    <mergeCell ref="A51:E51"/>
    <mergeCell ref="E20:E21"/>
    <mergeCell ref="E29:E30"/>
    <mergeCell ref="E42:E43"/>
    <mergeCell ref="A42:A43"/>
    <mergeCell ref="B42:B43"/>
    <mergeCell ref="C42:C43"/>
    <mergeCell ref="D42:D43"/>
    <mergeCell ref="B28:D28"/>
    <mergeCell ref="A29:A30"/>
    <mergeCell ref="B29:B30"/>
    <mergeCell ref="C29:C30"/>
    <mergeCell ref="D29:D30"/>
    <mergeCell ref="B41:D41"/>
    <mergeCell ref="B19:D19"/>
    <mergeCell ref="A20:A21"/>
    <mergeCell ref="B20:B21"/>
    <mergeCell ref="C20:C21"/>
    <mergeCell ref="D20:D21"/>
  </mergeCells>
  <pageMargins left="0.7" right="0.7" top="0.75" bottom="0.75" header="0.3" footer="0.3"/>
  <pageSetup paperSize="9" scale="86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1 Д 1 Н</vt:lpstr>
      <vt:lpstr>2Д 1Н</vt:lpstr>
      <vt:lpstr>3Д 1Н</vt:lpstr>
      <vt:lpstr>4Д 1Н</vt:lpstr>
      <vt:lpstr>5Д 1Н</vt:lpstr>
      <vt:lpstr>1Д 2Н</vt:lpstr>
      <vt:lpstr>2Д 2Н</vt:lpstr>
      <vt:lpstr>3Д 2Н</vt:lpstr>
      <vt:lpstr>4 Д 2Н</vt:lpstr>
      <vt:lpstr>5 Д2Н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4</dc:creator>
  <cp:lastModifiedBy>User</cp:lastModifiedBy>
  <cp:lastPrinted>2023-08-22T09:35:56Z</cp:lastPrinted>
  <dcterms:created xsi:type="dcterms:W3CDTF">2023-01-04T12:19:43Z</dcterms:created>
  <dcterms:modified xsi:type="dcterms:W3CDTF">2023-08-25T09:32:53Z</dcterms:modified>
</cp:coreProperties>
</file>