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760" activeTab="3"/>
  </bookViews>
  <sheets>
    <sheet name="1" sheetId="1" r:id="rId1"/>
    <sheet name="1.1-1.6" sheetId="2" r:id="rId2"/>
    <sheet name="2" sheetId="3" state="hidden" r:id="rId3"/>
    <sheet name="1+2" sheetId="4" r:id="rId4"/>
    <sheet name="2.1" sheetId="5" r:id="rId5"/>
    <sheet name="2.5.1" sheetId="6" r:id="rId6"/>
    <sheet name="2.5.2" sheetId="7" r:id="rId7"/>
    <sheet name="2.5.3" sheetId="8" r:id="rId8"/>
    <sheet name="2.5.4" sheetId="9" r:id="rId9"/>
    <sheet name="2.5.5" sheetId="10" r:id="rId10"/>
    <sheet name="2.5.6" sheetId="11" r:id="rId11"/>
    <sheet name="2.7" sheetId="12" r:id="rId12"/>
    <sheet name="2.10" sheetId="13" r:id="rId13"/>
    <sheet name="ИТОГ ОБЩИЙ СУММА ПОКАЗАТЕЛЕЙ" sheetId="14" state="hidden" r:id="rId14"/>
    <sheet name="ИТОГ" sheetId="15" r:id="rId15"/>
  </sheets>
  <definedNames>
    <definedName name="_xlnm.Print_Area" localSheetId="0">'1'!$A$1:$I$53</definedName>
    <definedName name="_xlnm.Print_Area" localSheetId="3">'1+2'!$A$1:$T$54</definedName>
    <definedName name="_xlnm.Print_Area" localSheetId="2">'2'!$A$1:$T$54</definedName>
  </definedNames>
  <calcPr fullCalcOnLoad="1"/>
</workbook>
</file>

<file path=xl/sharedStrings.xml><?xml version="1.0" encoding="utf-8"?>
<sst xmlns="http://schemas.openxmlformats.org/spreadsheetml/2006/main" count="1608" uniqueCount="586">
  <si>
    <t xml:space="preserve">        ПОКАЗАТЕЛИ</t>
  </si>
  <si>
    <t>1.3.</t>
  </si>
  <si>
    <t xml:space="preserve">   Средний показатель</t>
  </si>
  <si>
    <t xml:space="preserve">     1.2. Материально-техническая и учебно-методическая база</t>
  </si>
  <si>
    <t>1.2.</t>
  </si>
  <si>
    <t xml:space="preserve"> </t>
  </si>
  <si>
    <t>2.5.2.</t>
  </si>
  <si>
    <t>2.1.</t>
  </si>
  <si>
    <t>2.5.1.</t>
  </si>
  <si>
    <t>2.5.5.</t>
  </si>
  <si>
    <t>2.5.3.</t>
  </si>
  <si>
    <t>1.1. Полнота и актуальность информации об учреждении, осуществляющем образовательную деятельность, и ее деятельности, размещенной на официальном сайте организации в информационно-телекоммуникационной сети "Интернет".</t>
  </si>
  <si>
    <t>I. Итоги показателей, характеризующих общий критерий оценки качества образовательной деятельности учреждений, осуществляющих образовательную деятельность, касающиеся открытости и доступности информации об учреждениях, осуществляющих образовательную деятельность, характеризуются по итогам работы сайтов МБОУ</t>
  </si>
  <si>
    <t>Наличие раздела и информации в нем</t>
  </si>
  <si>
    <t xml:space="preserve">Качество  информации  предоставленной в разделах </t>
  </si>
  <si>
    <t>1.4.</t>
  </si>
  <si>
    <t>II. Показатели, характеризующие общий критерий оценки качества образовательной деятельности учреждений, осуществляющих образовательную деятельность, касающиеся удовлетворенности качеством образовательной деятельности учреждений</t>
  </si>
  <si>
    <t xml:space="preserve">Материально-техническое и информационное обеспечение учреждения </t>
  </si>
  <si>
    <t>2.2.</t>
  </si>
  <si>
    <t xml:space="preserve">Наличие необходимых условий для охраны и укрепления здоровья, организации питания обучающихся </t>
  </si>
  <si>
    <t>2.3.</t>
  </si>
  <si>
    <t xml:space="preserve">Условия для индивидуальной работы с обучающимися </t>
  </si>
  <si>
    <t>2.4.</t>
  </si>
  <si>
    <t xml:space="preserve">Наличие дополнительных образовательных программ </t>
  </si>
  <si>
    <t>Универсальные учебные действия учащихся</t>
  </si>
  <si>
    <t xml:space="preserve">Результативность Всероссийской предметной олимпиады </t>
  </si>
  <si>
    <t>Спортивно-массовые работы</t>
  </si>
  <si>
    <t>2.5.4</t>
  </si>
  <si>
    <t>МАН школьников Крыма «Искатель»</t>
  </si>
  <si>
    <t xml:space="preserve">Результативность участия  в конкурсных программах </t>
  </si>
  <si>
    <t>2.6.</t>
  </si>
  <si>
    <t>2.7.</t>
  </si>
  <si>
    <t xml:space="preserve">Наличие возможности оказания психолого-педагогической, медицинской и социальной помощи обучающимся </t>
  </si>
  <si>
    <t xml:space="preserve">Наличие условий организации обучения и воспитания обучающихся с ограниченными возможностями здоровья и инвалидов </t>
  </si>
  <si>
    <t>2.8.</t>
  </si>
  <si>
    <t>2.9.</t>
  </si>
  <si>
    <t>Наличие  ресурсов и условий для организации деятельности образовательных учреждений</t>
  </si>
  <si>
    <t>Наличие условий для  организации учебно-воспитательного процесса и обеспечения прав и законных интересов его участников</t>
  </si>
  <si>
    <t>ИТОГ</t>
  </si>
  <si>
    <t>1.1.</t>
  </si>
  <si>
    <t>1.5.</t>
  </si>
  <si>
    <t>1.6.</t>
  </si>
  <si>
    <t>Уставне документы, локальные акты</t>
  </si>
  <si>
    <t xml:space="preserve">Сведения о педагогических работниках </t>
  </si>
  <si>
    <t xml:space="preserve">Образование. Образовательные стандарты
</t>
  </si>
  <si>
    <t xml:space="preserve">Доступность взаимодействия с получателями образовательных услуг </t>
  </si>
  <si>
    <t xml:space="preserve"> МБОУ</t>
  </si>
  <si>
    <t xml:space="preserve">МБОУ </t>
  </si>
  <si>
    <t>МБОУ «Гвардейская школа-гимназия№3»</t>
  </si>
  <si>
    <t>МБОУ «Гвардейская школа-гимназия№2»</t>
  </si>
  <si>
    <t>МБОУ «Чистенская школа-гимназия»</t>
  </si>
  <si>
    <t xml:space="preserve">МБОУ «Родниковская школа-гимназия» </t>
  </si>
  <si>
    <t>МБОУ «Кольчугинская  школа№ 2»</t>
  </si>
  <si>
    <t>МБОУ «Перовская школа-гимназия»</t>
  </si>
  <si>
    <t>МБОУ «Донская школа»</t>
  </si>
  <si>
    <t>МБОУ «Кубанская школа»</t>
  </si>
  <si>
    <t>МБОУ «Трудовская школа»</t>
  </si>
  <si>
    <t>МБОУ «Кольчугинская  школа№ 1»</t>
  </si>
  <si>
    <t>МБОУ «Первомайская школа»</t>
  </si>
  <si>
    <t>МБОУ «Добровская школа-гимназия»</t>
  </si>
  <si>
    <t>МБОУ «Перевальненская  школа»</t>
  </si>
  <si>
    <t>МБОУ «Мирновская школа № 2»</t>
  </si>
  <si>
    <t xml:space="preserve">МБОУ «Скворцовская школа» </t>
  </si>
  <si>
    <t>МБОУ «Гвардейская школа  № 1»</t>
  </si>
  <si>
    <t>МБОУ «Мирновская школа № 1»</t>
  </si>
  <si>
    <t>МБОУ «Молодежненская  школа №2»</t>
  </si>
  <si>
    <t>МБОУ «Николаевская школа»</t>
  </si>
  <si>
    <t>МБОУ «Маленская школа»</t>
  </si>
  <si>
    <t>МБОУ «Укромновская школа»</t>
  </si>
  <si>
    <t>МБОУ «Винницкая школа»</t>
  </si>
  <si>
    <t>МБОУ «Партизанская школа»</t>
  </si>
  <si>
    <t>МБОУ «Денисовская школа»</t>
  </si>
  <si>
    <t>МБОУ «Новоселовская школа»</t>
  </si>
  <si>
    <t>МБОУ «Тепловская школа»</t>
  </si>
  <si>
    <t>МБОУ «Константиновская школа</t>
  </si>
  <si>
    <t>МБОУ «Широковская школа»</t>
  </si>
  <si>
    <t>МБОУ «Урожайновская школа»</t>
  </si>
  <si>
    <t>МБОУ «Пожарская школа»</t>
  </si>
  <si>
    <t>МБОУ «Мазанская школа»</t>
  </si>
  <si>
    <t>МБОУ «Чайкинская школа»</t>
  </si>
  <si>
    <t>МБОУ «Новоандреевская школа»</t>
  </si>
  <si>
    <t>МБОУ «Журавлевская школа»</t>
  </si>
  <si>
    <t>МБОУ «Украинская школа»</t>
  </si>
  <si>
    <t>МБОУ «Краснолесская основная школа»</t>
  </si>
  <si>
    <t>МБОУ «Кленовская основная  школа»</t>
  </si>
  <si>
    <t>МБОУ «Краснозорькинская начальная школа»</t>
  </si>
  <si>
    <t>МБОУ Кизиловская начальная школа-детский сад «Росинка»</t>
  </si>
  <si>
    <t>МБОУ «Перевальненская начальная школа»</t>
  </si>
  <si>
    <t>МБОУ «Прудовская начальная школа-детский сад «Солнышко»</t>
  </si>
  <si>
    <t>МБОУ «Залесская школа»</t>
  </si>
  <si>
    <t>Сайты МБОУ</t>
  </si>
  <si>
    <t>МТБ и УМБ</t>
  </si>
  <si>
    <t>МБОУ</t>
  </si>
  <si>
    <t>№</t>
  </si>
  <si>
    <t>2.5.6.</t>
  </si>
  <si>
    <t>2.1.1.</t>
  </si>
  <si>
    <t>Эстетика пришкольного участка</t>
  </si>
  <si>
    <t>Школа</t>
  </si>
  <si>
    <t xml:space="preserve">Критерии к п.2.7 </t>
  </si>
  <si>
    <t>Гвардейская №1</t>
  </si>
  <si>
    <t>Гвардейская №2</t>
  </si>
  <si>
    <t>Гвардейская №3</t>
  </si>
  <si>
    <t>Николаевская</t>
  </si>
  <si>
    <t>Винницкая</t>
  </si>
  <si>
    <t>Добровская</t>
  </si>
  <si>
    <t>Донская</t>
  </si>
  <si>
    <t>Денисовская</t>
  </si>
  <si>
    <t>Журавлевская</t>
  </si>
  <si>
    <t>Залесская</t>
  </si>
  <si>
    <t>Кольчугинская №1</t>
  </si>
  <si>
    <t>Кольчугинская №2</t>
  </si>
  <si>
    <t>Константиновская</t>
  </si>
  <si>
    <t>Кубанская</t>
  </si>
  <si>
    <t>Мазанская</t>
  </si>
  <si>
    <t>Маленская</t>
  </si>
  <si>
    <t>Мирновская №1</t>
  </si>
  <si>
    <t>Мирновская №2</t>
  </si>
  <si>
    <t>Новоандреевская</t>
  </si>
  <si>
    <t>Новоселовская</t>
  </si>
  <si>
    <t>Партизанская</t>
  </si>
  <si>
    <t>Перовский УВК</t>
  </si>
  <si>
    <t>Первомайская</t>
  </si>
  <si>
    <t>Перевальненская</t>
  </si>
  <si>
    <t>Пожарская</t>
  </si>
  <si>
    <t>Родниковская</t>
  </si>
  <si>
    <t>Скворцовская</t>
  </si>
  <si>
    <t>Тепловская</t>
  </si>
  <si>
    <t>Трудовская</t>
  </si>
  <si>
    <t>Укромновская</t>
  </si>
  <si>
    <t>Украинская</t>
  </si>
  <si>
    <t>Урожайновская</t>
  </si>
  <si>
    <t>Чайкинская</t>
  </si>
  <si>
    <t>Чистенская</t>
  </si>
  <si>
    <t xml:space="preserve">Широковская </t>
  </si>
  <si>
    <t>Кленовская</t>
  </si>
  <si>
    <t>Краснолесская</t>
  </si>
  <si>
    <t xml:space="preserve">Краснозорькинская </t>
  </si>
  <si>
    <t>Перевальненская нач.</t>
  </si>
  <si>
    <t>Кизиловская</t>
  </si>
  <si>
    <t>Прудовская</t>
  </si>
  <si>
    <t>Содержание критерия</t>
  </si>
  <si>
    <t>Оценка</t>
  </si>
  <si>
    <t>Организационное обеспечение (нормативно-правовое обеспечение, взаимодействие с другими организациями, организация питания, медобслуживание)</t>
  </si>
  <si>
    <t>3 балла</t>
  </si>
  <si>
    <t>Материально-техническое обеспечение (архитектурная доступность, санитарно-бытовые условия, специализированное оборудование)</t>
  </si>
  <si>
    <t>Методическое и психолого-педагогическое сопровождение образовательного процесса (состояние деятельности ПМПк, кадровое обеспечение, наличие адаптированных и коррекционных программ)</t>
  </si>
  <si>
    <t>Ведение документации, качество и  своевременность предоставления отчетных материалов)</t>
  </si>
  <si>
    <t>3 балл</t>
  </si>
  <si>
    <t xml:space="preserve">                                                                      Итого:</t>
  </si>
  <si>
    <t>12 баллов</t>
  </si>
  <si>
    <t xml:space="preserve">Качество  информации,  предоставленной в разделах </t>
  </si>
  <si>
    <t>Уставные документы и обязательные локальные акты</t>
  </si>
  <si>
    <t>Локальные акты (положения)</t>
  </si>
  <si>
    <t>Сведения о педагогических работниках организации</t>
  </si>
  <si>
    <t>Образование. Образовательные стандарты</t>
  </si>
  <si>
    <t>Доступность взаимодействия с получателями образовательных услуг</t>
  </si>
  <si>
    <t>макс балл</t>
  </si>
  <si>
    <t>Основные сведения об организации</t>
  </si>
  <si>
    <t>Структура и органы управления образовательной организации</t>
  </si>
  <si>
    <t>Уставные документы</t>
  </si>
  <si>
    <t>Образование</t>
  </si>
  <si>
    <t>Образовательные стандарты</t>
  </si>
  <si>
    <t>Локальные акты</t>
  </si>
  <si>
    <t>Руководство. Пед. состав</t>
  </si>
  <si>
    <t>МТБ</t>
  </si>
  <si>
    <t>Платные образовательные услуги</t>
  </si>
  <si>
    <t>Вакантные места для приема (перевода)</t>
  </si>
  <si>
    <t>Эстетика оформления сайта</t>
  </si>
  <si>
    <t>Простота и удобство использования ресурса</t>
  </si>
  <si>
    <t>Оригинальность размещённых материалов</t>
  </si>
  <si>
    <t>Авторские материалы (разработки уроков, ссылки на личные сайты учителей)</t>
  </si>
  <si>
    <t>Устав ОО (с реквизитами), свидетельства о гос. регистрации юрид. лица</t>
  </si>
  <si>
    <t>Лицензия на осуществление обр. деятельности, свидетельство о гос. аккредитации</t>
  </si>
  <si>
    <t>Правила внутреннего распорядка для обучающихся</t>
  </si>
  <si>
    <t>Правила внутреннего трудового распорядка, коллективный договор</t>
  </si>
  <si>
    <t>План финансово-хозяйственной деятельности</t>
  </si>
  <si>
    <t>Правила приёма обучающихся</t>
  </si>
  <si>
    <t>Режим занятий обучающихся</t>
  </si>
  <si>
    <t>Формы, периодичность и порядок текущего контроля успеваемости и промежуточной аттестации обучающихся</t>
  </si>
  <si>
    <t>Порядок и основания перевода, отчисления и восстановления</t>
  </si>
  <si>
    <t>Порядок оформления возникновения, приостановления и прекращения отношений между ОО и обучающимися и (или) их родителями</t>
  </si>
  <si>
    <t>Информация о руководителе ОО, его заместителях</t>
  </si>
  <si>
    <t xml:space="preserve">Сведения о персональном составе педагогических работников, занимаемой должности </t>
  </si>
  <si>
    <t>Информация об уровне образования педагогических работников, квалификации и опыте работы</t>
  </si>
  <si>
    <t xml:space="preserve">Перспективный план аттестации педагогических и руководящих работников </t>
  </si>
  <si>
    <t xml:space="preserve">Перспективный план курсовой подготовки педагогических и руководящих работников </t>
  </si>
  <si>
    <t>Информация о реализуемых образовательных программах с приложением их копий</t>
  </si>
  <si>
    <t>Информация о численности обучающихся по реализуемым образовательным программам</t>
  </si>
  <si>
    <t>Информация о ГИА</t>
  </si>
  <si>
    <t>Информация о ФГОС (ДОО,  НОО, ООО) с приложением их копий либо гиперссылки на соответствующие документы на официальных сайтах</t>
  </si>
  <si>
    <t>Информация о языках, на которых осуществляется обучение</t>
  </si>
  <si>
    <t>Отчёт о результатах самообследования</t>
  </si>
  <si>
    <t>Доступность взаимодействия с получателями образовательных услуг с помощью электронных сервисов, предоставляемых на официальном сайте учреждения в сети Интернет</t>
  </si>
  <si>
    <t>Информация о материально-техническом обеспечении образовательной деятельности</t>
  </si>
  <si>
    <t>Доступ к электронным образовательным ресурсам, информационным системам, официальным сайтам Министерства образования и др.</t>
  </si>
  <si>
    <t>Наличие версии для слабовидящих</t>
  </si>
  <si>
    <t>Предписания органов, осуществляющих гос.  контроль (надзор) в сфере образования, отчёты об исполнении таких предписаний</t>
  </si>
  <si>
    <t>Страница информации для родителей</t>
  </si>
  <si>
    <t>Расписание уроков и внеурочной деятельности</t>
  </si>
  <si>
    <t>10-я шкала</t>
  </si>
  <si>
    <t>профессиональные педагогические конкурсы</t>
  </si>
  <si>
    <t>2.10</t>
  </si>
  <si>
    <t>Результаты ГИА-2017</t>
  </si>
  <si>
    <t>2.11</t>
  </si>
  <si>
    <t>ОТ, травматизм</t>
  </si>
  <si>
    <t>Стипендии и иные виды материальной поддержки</t>
  </si>
  <si>
    <r>
      <t xml:space="preserve">Информативность, своевременное обновление </t>
    </r>
    <r>
      <rPr>
        <u val="single"/>
        <sz val="9"/>
        <color indexed="8"/>
        <rFont val="Times New Roman"/>
        <family val="1"/>
      </rPr>
      <t>(новости)</t>
    </r>
  </si>
  <si>
    <t>Сумма</t>
  </si>
  <si>
    <t>ПРИМЕЧАНИЯ</t>
  </si>
  <si>
    <t>-</t>
  </si>
  <si>
    <t>Максимальный балл</t>
  </si>
  <si>
    <t>0,25 балла в блоке "Наличие раздела и информации в нем" ставится за наличие раздела, но отсутствие информации в нём</t>
  </si>
  <si>
    <t>0,25 балла снимается за отсутствие в прикрепленном документе подписи руководителя и печати организации</t>
  </si>
  <si>
    <t>0,5-0,9 баллов ставится в разделах при наличии неполной, неточной информации</t>
  </si>
  <si>
    <t>0,5 баллов в разделе "Простота и удобство использования ресурса" ставится за отсутствие элементов навигации по сайту, за структурирование разделов в виде всплывающих списков без дополнительной боковой статичной панели</t>
  </si>
  <si>
    <t>0 баллов ставится за информацию, не соответствующую разделу (по смысловому наполнению)</t>
  </si>
  <si>
    <t>0 баллов ставится за отсутствие информации в разделе</t>
  </si>
  <si>
    <t>п. 1.6</t>
  </si>
  <si>
    <t>п. 1.5</t>
  </si>
  <si>
    <t>п. 1.4</t>
  </si>
  <si>
    <t>п. 1.3</t>
  </si>
  <si>
    <t>п. 1.2</t>
  </si>
  <si>
    <t>п. 1.1</t>
  </si>
  <si>
    <t>Наименование школы</t>
  </si>
  <si>
    <t>МБОУ «Родниковская школа-гимназия»</t>
  </si>
  <si>
    <t>МБОУ «Скворцовская школа»</t>
  </si>
  <si>
    <t>МПУ</t>
  </si>
  <si>
    <t>математика проф. Уровня</t>
  </si>
  <si>
    <t>от 1 до 26</t>
  </si>
  <si>
    <t>мин балл</t>
  </si>
  <si>
    <t>РЯ</t>
  </si>
  <si>
    <t xml:space="preserve">русский язык </t>
  </si>
  <si>
    <t>от 1 до 23</t>
  </si>
  <si>
    <t>№
п/п</t>
  </si>
  <si>
    <t>Математика</t>
  </si>
  <si>
    <t xml:space="preserve">Физика </t>
  </si>
  <si>
    <t>Химия</t>
  </si>
  <si>
    <t>История</t>
  </si>
  <si>
    <t>Русский язык</t>
  </si>
  <si>
    <t>Литература</t>
  </si>
  <si>
    <t>Экология</t>
  </si>
  <si>
    <t>Биология</t>
  </si>
  <si>
    <t>Право</t>
  </si>
  <si>
    <t>Информатика и ИКТ</t>
  </si>
  <si>
    <t>География</t>
  </si>
  <si>
    <t>Иностранный язык</t>
  </si>
  <si>
    <t>Тех. труд</t>
  </si>
  <si>
    <t>Обсл. труд</t>
  </si>
  <si>
    <t>ОБЖ</t>
  </si>
  <si>
    <t>Украинский язык и литература</t>
  </si>
  <si>
    <t>Крымскотатарский язык</t>
  </si>
  <si>
    <t>Астрономия</t>
  </si>
  <si>
    <t>Краеведение</t>
  </si>
  <si>
    <t xml:space="preserve">Экономика </t>
  </si>
  <si>
    <t>Обществознание</t>
  </si>
  <si>
    <t>Физкультура</t>
  </si>
  <si>
    <t>МХК</t>
  </si>
  <si>
    <t>Сумма баллов</t>
  </si>
  <si>
    <t>Количество олимпиад</t>
  </si>
  <si>
    <t>Средний балл</t>
  </si>
  <si>
    <t>Место</t>
  </si>
  <si>
    <t>Балл 
(рейтинг)</t>
  </si>
  <si>
    <t>Гвардейская школа №1</t>
  </si>
  <si>
    <t>Мирновская школа №1</t>
  </si>
  <si>
    <t>Гвардейская школа-гимназия №2</t>
  </si>
  <si>
    <t>Кольчугинская школа №2</t>
  </si>
  <si>
    <t>Гвардейская школа-гимназия №3</t>
  </si>
  <si>
    <t>Кубанская школа</t>
  </si>
  <si>
    <t>Добровская школа-гимназия им. Я.М.Слонимского</t>
  </si>
  <si>
    <t>Первомайская школа</t>
  </si>
  <si>
    <t>Чистенская школа-гимназия</t>
  </si>
  <si>
    <t>Николаевская школа</t>
  </si>
  <si>
    <t>Перовская школа-гимназия</t>
  </si>
  <si>
    <t>Донская школа</t>
  </si>
  <si>
    <t>Мазанская школа</t>
  </si>
  <si>
    <t>Константиновская школа</t>
  </si>
  <si>
    <t>Кольчугинская школа №1</t>
  </si>
  <si>
    <t>Родниковская школа-гимназия</t>
  </si>
  <si>
    <t>Мирновская школа №2</t>
  </si>
  <si>
    <t>Молодежненская школа №2</t>
  </si>
  <si>
    <t>Винницкая школа</t>
  </si>
  <si>
    <t>Маленская школа</t>
  </si>
  <si>
    <t>Широковская школа</t>
  </si>
  <si>
    <t>Перевальненская школа</t>
  </si>
  <si>
    <t>Денисовская школа</t>
  </si>
  <si>
    <t>Партизанская школа</t>
  </si>
  <si>
    <t>Новоандреевская школа</t>
  </si>
  <si>
    <t>Новоселовская школа</t>
  </si>
  <si>
    <t>Трудовская школа</t>
  </si>
  <si>
    <t>Укромновская школа</t>
  </si>
  <si>
    <t>Урожайновская школа</t>
  </si>
  <si>
    <t>Пожарская школа</t>
  </si>
  <si>
    <t>Скворцовская школа</t>
  </si>
  <si>
    <t>Украинская школа</t>
  </si>
  <si>
    <t>Журавлевская школа</t>
  </si>
  <si>
    <t>Чайкинская школа</t>
  </si>
  <si>
    <t>Тепловская школа</t>
  </si>
  <si>
    <t>Залесская школа</t>
  </si>
  <si>
    <t>Кленовская основная школа</t>
  </si>
  <si>
    <t>Краснолесская основная школа</t>
  </si>
  <si>
    <t xml:space="preserve">Школа </t>
  </si>
  <si>
    <t>Кол-во уч-ся</t>
  </si>
  <si>
    <t>Высокий</t>
  </si>
  <si>
    <t>Достаточ-ный</t>
  </si>
  <si>
    <t>Средний</t>
  </si>
  <si>
    <t>Началь-ный</t>
  </si>
  <si>
    <t>н/а</t>
  </si>
  <si>
    <t>н/а балл</t>
  </si>
  <si>
    <t>Выс+достат</t>
  </si>
  <si>
    <t>Балл</t>
  </si>
  <si>
    <t>Снятие баллов</t>
  </si>
  <si>
    <t>Итого баллы</t>
  </si>
  <si>
    <t>Чел,</t>
  </si>
  <si>
    <t>%</t>
  </si>
  <si>
    <t>чел</t>
  </si>
  <si>
    <t>Добровская школа-гимназия им. Я.М. Слонимского</t>
  </si>
  <si>
    <t>I этап</t>
  </si>
  <si>
    <t>КДЧ</t>
  </si>
  <si>
    <t>II этап</t>
  </si>
  <si>
    <t>ДЧ</t>
  </si>
  <si>
    <t>Школ. отд. МАН</t>
  </si>
  <si>
    <t>Уч.</t>
  </si>
  <si>
    <t>1 м</t>
  </si>
  <si>
    <t>2 м</t>
  </si>
  <si>
    <t>3 м</t>
  </si>
  <si>
    <t>Б</t>
  </si>
  <si>
    <t>М</t>
  </si>
  <si>
    <t>Гвардейский школа-гимназия</t>
  </si>
  <si>
    <t>Гвардейский школа-гимназия №3</t>
  </si>
  <si>
    <t>Добровский школа-гимназия</t>
  </si>
  <si>
    <t>Кленовская школа</t>
  </si>
  <si>
    <t>Краснолесская школа</t>
  </si>
  <si>
    <t>Перовский школа-гимназия</t>
  </si>
  <si>
    <t>Родниковский школа-гимназия</t>
  </si>
  <si>
    <t>Молодежненская  № 2</t>
  </si>
  <si>
    <t xml:space="preserve">                                                                                                                                                                                             № п/п</t>
  </si>
  <si>
    <t>№ п/п</t>
  </si>
  <si>
    <t>Школы</t>
  </si>
  <si>
    <t>география</t>
  </si>
  <si>
    <t>русский язык литература</t>
  </si>
  <si>
    <t>физика</t>
  </si>
  <si>
    <t>биология</t>
  </si>
  <si>
    <t>искусство</t>
  </si>
  <si>
    <t>обслуживающий труд</t>
  </si>
  <si>
    <t>Технический труд</t>
  </si>
  <si>
    <t>информатика и ИКТ</t>
  </si>
  <si>
    <t>химия</t>
  </si>
  <si>
    <t>физическая культура</t>
  </si>
  <si>
    <t>ИТОГО</t>
  </si>
  <si>
    <t>место</t>
  </si>
  <si>
    <t>баллы</t>
  </si>
  <si>
    <t>МБОУ "Краснолесская школа I-II ст"</t>
  </si>
  <si>
    <t>МБОУ "Клёновская школа I-II ст"</t>
  </si>
  <si>
    <t>МБОУ "Денисовская школа"</t>
  </si>
  <si>
    <t>МБОУ "Винницкая школа"</t>
  </si>
  <si>
    <t>МБОУ "Журавлевская школа"</t>
  </si>
  <si>
    <t>МБОУ "Кубанская школа"</t>
  </si>
  <si>
    <t>МБОУ "Мирновская школа №1"</t>
  </si>
  <si>
    <t>МБОУ "Перевальненская школа"</t>
  </si>
  <si>
    <t>МБОУ "Широковская школа"</t>
  </si>
  <si>
    <t>МБОУ "Украинская школа"</t>
  </si>
  <si>
    <t>МБОУ "Новоселовская школа"</t>
  </si>
  <si>
    <t>МБОУ "Залесская школа"</t>
  </si>
  <si>
    <t>МБОУ "Партизанская школа"</t>
  </si>
  <si>
    <t>МБОУ "Мазанская школа"</t>
  </si>
  <si>
    <t>МБОУ "Новоандреевская школа"</t>
  </si>
  <si>
    <t>МБОУ "Укромновская школа"</t>
  </si>
  <si>
    <t>МБОУ "Тепловская школа"</t>
  </si>
  <si>
    <t>МБОУ "Трудовская школа"</t>
  </si>
  <si>
    <t>МБОУ "Кольчугинская школа №2"</t>
  </si>
  <si>
    <t>МБОУ "Скворцовская школа"</t>
  </si>
  <si>
    <t>МБОУ "Маленская школа"</t>
  </si>
  <si>
    <t>МБОУ "Чайкинская школа"</t>
  </si>
  <si>
    <t>МБОУ "Урожайновская школа"</t>
  </si>
  <si>
    <t>МБОУ "Первомайская школа"</t>
  </si>
  <si>
    <t>МБОУ "Пожарская школа"</t>
  </si>
  <si>
    <t>МБОУ "Гвардейская школа-гимназия №3"</t>
  </si>
  <si>
    <t>МБОУ "Кольчугинская школа №1"</t>
  </si>
  <si>
    <t>МБОУ "Константиновская школа"</t>
  </si>
  <si>
    <t>МБОУ "Мирновская школа №2"</t>
  </si>
  <si>
    <t>МБОУ "Николаевская школа"</t>
  </si>
  <si>
    <t>МБОУ "Гвардейская школа-гимназия №2"</t>
  </si>
  <si>
    <t>МБОУ "Молодежненская школа №2"</t>
  </si>
  <si>
    <t>МБОУ "Родниковская школа-гимназия"</t>
  </si>
  <si>
    <t>МБОУ "Перовская школа-гимназия"</t>
  </si>
  <si>
    <t>МБОУ "Добровская школа-гимназия"</t>
  </si>
  <si>
    <t>МБОУ "Гвардейская школа №1"</t>
  </si>
  <si>
    <t>МБОУ "Донская школа"</t>
  </si>
  <si>
    <t>МБОУ "Чистенская школа-гимназия"</t>
  </si>
  <si>
    <t>1.</t>
  </si>
  <si>
    <t>Итог</t>
  </si>
  <si>
    <t>МБОУ «Гвардейская школа-гимназия № 2»</t>
  </si>
  <si>
    <t>МБОУ «Гвардейская школа-гимназия № 3»</t>
  </si>
  <si>
    <t>МБОУ «Кольчугинская  школа № 2»</t>
  </si>
  <si>
    <t>МБОУ «Кольчугинская  школа № 1»</t>
  </si>
  <si>
    <t>МБОУ «Молодежненская  школа № 2»</t>
  </si>
  <si>
    <t>Рейтинг участия МБОУ Симферопольского района в конкурсных мероприятиях</t>
  </si>
  <si>
    <t>Места по направлениям конкурсных мероприятий</t>
  </si>
  <si>
    <t>Минус</t>
  </si>
  <si>
    <t>Баллы</t>
  </si>
  <si>
    <t>Научно-техн.</t>
  </si>
  <si>
    <t>Тур.-краевед.</t>
  </si>
  <si>
    <t>Эколого-натур.</t>
  </si>
  <si>
    <t>Худож.-эстетич.</t>
  </si>
  <si>
    <t>Декорат.-приклад.</t>
  </si>
  <si>
    <t>ИКТ</t>
  </si>
  <si>
    <t>Англ. яз</t>
  </si>
  <si>
    <t>Кр.тат. яз</t>
  </si>
  <si>
    <t>Рус. яз</t>
  </si>
  <si>
    <t>Укр. яз</t>
  </si>
  <si>
    <t>МБОУ «Гвардейская школа-гимназия №3»</t>
  </si>
  <si>
    <t xml:space="preserve">       МБОУ</t>
  </si>
  <si>
    <t>Мини-футбол 2003-2004г.р.</t>
  </si>
  <si>
    <t>Волейбол</t>
  </si>
  <si>
    <t>Баскетбол</t>
  </si>
  <si>
    <r>
      <t>Победа</t>
    </r>
    <r>
      <rPr>
        <b/>
        <sz val="10"/>
        <rFont val="Times New Roman"/>
        <family val="1"/>
      </rPr>
      <t xml:space="preserve"> </t>
    </r>
  </si>
  <si>
    <t>Состязания</t>
  </si>
  <si>
    <t>Шашки, шахмат</t>
  </si>
  <si>
    <r>
      <t xml:space="preserve">ЮИД </t>
    </r>
    <r>
      <rPr>
        <sz val="8"/>
        <rFont val="Times New Roman"/>
        <family val="1"/>
      </rPr>
      <t>безопасное колесо</t>
    </r>
  </si>
  <si>
    <t>РЕСПУБЛИКА</t>
  </si>
  <si>
    <t xml:space="preserve">Сумма баллов </t>
  </si>
  <si>
    <t xml:space="preserve">Место </t>
  </si>
  <si>
    <t>10-ти бал</t>
  </si>
  <si>
    <t xml:space="preserve">Примечания </t>
  </si>
  <si>
    <r>
      <t>ы</t>
    </r>
    <r>
      <rPr>
        <sz val="10"/>
        <rFont val="Times New Roman"/>
        <family val="1"/>
      </rPr>
      <t xml:space="preserve"> </t>
    </r>
  </si>
  <si>
    <t>Игры</t>
  </si>
  <si>
    <t xml:space="preserve">юноши </t>
  </si>
  <si>
    <t>девушки</t>
  </si>
  <si>
    <t>м</t>
  </si>
  <si>
    <t>б</t>
  </si>
  <si>
    <t xml:space="preserve">Винницкая </t>
  </si>
  <si>
    <t>Гвардейская № 1</t>
  </si>
  <si>
    <t xml:space="preserve">Гвардейская № 2 </t>
  </si>
  <si>
    <t>Гвардейская № 3</t>
  </si>
  <si>
    <t xml:space="preserve">Добровская </t>
  </si>
  <si>
    <t xml:space="preserve">Денисовская </t>
  </si>
  <si>
    <t>Кольчугинская № 1</t>
  </si>
  <si>
    <t>Кольчугинская № 2</t>
  </si>
  <si>
    <t xml:space="preserve">Константиновская </t>
  </si>
  <si>
    <t xml:space="preserve">Мазанская </t>
  </si>
  <si>
    <t>Мирновская № 1</t>
  </si>
  <si>
    <t xml:space="preserve">Мирновская № 2 </t>
  </si>
  <si>
    <t>Молодежненская № 2</t>
  </si>
  <si>
    <t>Перовская</t>
  </si>
  <si>
    <t xml:space="preserve">Трудовская </t>
  </si>
  <si>
    <t>Широковская</t>
  </si>
  <si>
    <t>37</t>
  </si>
  <si>
    <t>38</t>
  </si>
  <si>
    <t xml:space="preserve">             МБОУ</t>
  </si>
  <si>
    <t>Б (2 пол)</t>
  </si>
  <si>
    <t>Б (1пол)</t>
  </si>
  <si>
    <t>Б1+Б2</t>
  </si>
  <si>
    <t>Гвардейская  № 1</t>
  </si>
  <si>
    <t>Гвардейская № 2</t>
  </si>
  <si>
    <t>Гвардейская  № 3</t>
  </si>
  <si>
    <t>Мирновская № 2</t>
  </si>
  <si>
    <t>Краснозорькинская</t>
  </si>
  <si>
    <t>Предметные олимпиады 2017/2018 год</t>
  </si>
  <si>
    <t>2017-2018 учебный год</t>
  </si>
  <si>
    <t>Результативность участия школ в Спартакиаде школьников Симферопольского района в 2017/2018 учебном году</t>
  </si>
  <si>
    <t>МАН 2017/2018</t>
  </si>
  <si>
    <t>Результативность участия педагогов в профессиональных конкурсах Симферопольского района в 2017-2018 учебном году</t>
  </si>
  <si>
    <t>иностранный язык</t>
  </si>
  <si>
    <t>математика</t>
  </si>
  <si>
    <t>Рейтинг</t>
  </si>
  <si>
    <t>Кизиловское УВО</t>
  </si>
  <si>
    <t>Перевальненская начальная</t>
  </si>
  <si>
    <t>немецкий язык</t>
  </si>
  <si>
    <t>№ пп</t>
  </si>
  <si>
    <t>Наименование МБОУ</t>
  </si>
  <si>
    <t>Научно-познават.                     (геогр)</t>
  </si>
  <si>
    <t>Научно-познават.                     (история)</t>
  </si>
  <si>
    <t>1.       </t>
  </si>
  <si>
    <t>2.       </t>
  </si>
  <si>
    <t>3.       </t>
  </si>
  <si>
    <t>4.       </t>
  </si>
  <si>
    <t>5.       </t>
  </si>
  <si>
    <t>6.       </t>
  </si>
  <si>
    <t>7.       </t>
  </si>
  <si>
    <t>8.       </t>
  </si>
  <si>
    <t>9.       </t>
  </si>
  <si>
    <t>10.   </t>
  </si>
  <si>
    <t>11.   </t>
  </si>
  <si>
    <t>12.   </t>
  </si>
  <si>
    <t>13.   </t>
  </si>
  <si>
    <t>14.   </t>
  </si>
  <si>
    <t>15.   </t>
  </si>
  <si>
    <t>16.   </t>
  </si>
  <si>
    <t>17.   </t>
  </si>
  <si>
    <t>18.   </t>
  </si>
  <si>
    <t>19.   </t>
  </si>
  <si>
    <t>20.   </t>
  </si>
  <si>
    <t>21.   </t>
  </si>
  <si>
    <t>22.   </t>
  </si>
  <si>
    <t>23.   </t>
  </si>
  <si>
    <t>24.   </t>
  </si>
  <si>
    <t>25.   </t>
  </si>
  <si>
    <t>26.   </t>
  </si>
  <si>
    <t>27.   </t>
  </si>
  <si>
    <t>28.   </t>
  </si>
  <si>
    <t>29.   </t>
  </si>
  <si>
    <t>30.   </t>
  </si>
  <si>
    <t>31.   </t>
  </si>
  <si>
    <t>32.   </t>
  </si>
  <si>
    <t>33.   </t>
  </si>
  <si>
    <t>34.   </t>
  </si>
  <si>
    <t>35.   </t>
  </si>
  <si>
    <t>36.   </t>
  </si>
  <si>
    <t>37.   </t>
  </si>
  <si>
    <t>38.   </t>
  </si>
  <si>
    <t>МБОУ (проверка 10.07-13.07)</t>
  </si>
  <si>
    <t>Реклама на сайте!</t>
  </si>
  <si>
    <t>1+2</t>
  </si>
  <si>
    <t>Результаты ГИА-2018</t>
  </si>
  <si>
    <t>Средний балл ГИА-9</t>
  </si>
  <si>
    <t>Средний балл ГВЭ-11</t>
  </si>
  <si>
    <t>Средний балл ЕГЭ</t>
  </si>
  <si>
    <t>Средний балл ЕГЭ (перевод)</t>
  </si>
  <si>
    <t>по 0,2 за справку</t>
  </si>
  <si>
    <t>по 0,2 за медалиста</t>
  </si>
  <si>
    <t>по 0,1 за двойку</t>
  </si>
  <si>
    <t>Русский язык 1</t>
  </si>
  <si>
    <t>Математика 2</t>
  </si>
  <si>
    <t>Английский язык 3</t>
  </si>
  <si>
    <t>Физика 4</t>
  </si>
  <si>
    <t>История 5</t>
  </si>
  <si>
    <t>Биология 6</t>
  </si>
  <si>
    <t>Литература 7</t>
  </si>
  <si>
    <t>География 8</t>
  </si>
  <si>
    <t>Общетвознание 9</t>
  </si>
  <si>
    <t>Химия 10</t>
  </si>
  <si>
    <t>Родн. язык 11</t>
  </si>
  <si>
    <t>Информатика 12</t>
  </si>
  <si>
    <t>Русский язык 3</t>
  </si>
  <si>
    <t>МПУ 4</t>
  </si>
  <si>
    <t>Математика 4</t>
  </si>
  <si>
    <t>Итог (среднее)</t>
  </si>
  <si>
    <t>"справка"  -0,2 от среднего</t>
  </si>
  <si>
    <t>"медали/ отличники" +0,2 к среднему</t>
  </si>
  <si>
    <t>двойки -0,1 от среднего</t>
  </si>
  <si>
    <t>Результат</t>
  </si>
  <si>
    <t>10-бальная шкала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</si>
  <si>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</si>
  <si>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</si>
  <si>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</si>
  <si>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</si>
  <si>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</si>
  <si>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</si>
  <si>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</si>
  <si>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</si>
  <si>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</si>
  <si>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</si>
  <si>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</si>
  <si>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</si>
  <si>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</si>
  <si>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</si>
  <si>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</si>
  <si>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</si>
  <si>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</si>
  <si>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</si>
  <si>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</si>
  <si>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</si>
  <si>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</si>
  <si>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</si>
  <si>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</si>
  <si>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</si>
  <si>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</si>
  <si>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</si>
  <si>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</si>
  <si>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</si>
  <si>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</si>
  <si>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</si>
  <si>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</si>
  <si>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</si>
  <si>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</si>
  <si>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</si>
  <si>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</si>
  <si>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</si>
  <si>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</si>
  <si>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 </t>
    </r>
  </si>
  <si>
    <t>от 81 до100</t>
  </si>
  <si>
    <t>от 61 до 80</t>
  </si>
  <si>
    <t>от 27 до 60</t>
  </si>
  <si>
    <t>от 24 до 60</t>
  </si>
  <si>
    <t>МБУ            5</t>
  </si>
  <si>
    <t>Средний балл ГИА-18 (с учётом пересдачи в основной период):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</si>
</sst>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0.0000"/>
    <numFmt numFmtId="195" formatCode="0.000"/>
    <numFmt numFmtId="196" formatCode="0.000000"/>
    <numFmt numFmtId="197" formatCode="0.00000"/>
    <numFmt numFmtId="198" formatCode="0.0%"/>
  </numFmts>
  <fonts count="1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6"/>
      <name val="Georgia"/>
      <family val="1"/>
    </font>
    <font>
      <b/>
      <i/>
      <sz val="13"/>
      <name val="Georgia"/>
      <family val="1"/>
    </font>
    <font>
      <b/>
      <i/>
      <sz val="15"/>
      <name val="Georgia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Georgia"/>
      <family val="1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sz val="22"/>
      <name val="Times New Roman"/>
      <family val="1"/>
    </font>
    <font>
      <sz val="10"/>
      <name val="Cambria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name val="Arial Cyr"/>
      <family val="0"/>
    </font>
    <font>
      <b/>
      <sz val="14"/>
      <color indexed="8"/>
      <name val="Times New Roman"/>
      <family val="1"/>
    </font>
    <font>
      <sz val="12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Arial Cyr"/>
      <family val="0"/>
    </font>
    <font>
      <sz val="10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u val="single"/>
      <sz val="8"/>
      <name val="Times New Roman"/>
      <family val="1"/>
    </font>
    <font>
      <u val="single"/>
      <sz val="10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b/>
      <sz val="22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36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Calibri"/>
      <family val="2"/>
    </font>
    <font>
      <b/>
      <i/>
      <sz val="10"/>
      <color indexed="10"/>
      <name val="Times New Roman"/>
      <family val="1"/>
    </font>
    <font>
      <sz val="12"/>
      <color indexed="49"/>
      <name val="Times New Roman"/>
      <family val="1"/>
    </font>
    <font>
      <sz val="12"/>
      <color indexed="10"/>
      <name val="Times New Roman"/>
      <family val="1"/>
    </font>
    <font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8"/>
      <name val="Arial"/>
      <family val="2"/>
    </font>
    <font>
      <b/>
      <sz val="10"/>
      <name val="Arial Cyr"/>
      <family val="0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9"/>
      <color indexed="8"/>
      <name val="Times New Roman"/>
      <family val="1"/>
    </font>
    <font>
      <b/>
      <sz val="12"/>
      <color indexed="8"/>
      <name val="Tahoma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8"/>
      <color theme="1"/>
      <name val="Tahoma"/>
      <family val="2"/>
    </font>
    <font>
      <b/>
      <sz val="12"/>
      <color theme="1"/>
      <name val="Tahoma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800086021423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0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5" fillId="25" borderId="1" applyNumberFormat="0" applyAlignment="0" applyProtection="0"/>
    <xf numFmtId="0" fontId="86" fillId="26" borderId="2" applyNumberFormat="0" applyAlignment="0" applyProtection="0"/>
    <xf numFmtId="0" fontId="87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7" borderId="7" applyNumberFormat="0" applyAlignment="0" applyProtection="0"/>
    <xf numFmtId="0" fontId="93" fillId="0" borderId="0" applyNumberFormat="0" applyFill="0" applyBorder="0" applyAlignment="0" applyProtection="0"/>
    <xf numFmtId="0" fontId="94" fillId="28" borderId="0" applyNumberFormat="0" applyBorder="0" applyAlignment="0" applyProtection="0"/>
    <xf numFmtId="0" fontId="0" fillId="0" borderId="0">
      <alignment/>
      <protection/>
    </xf>
    <xf numFmtId="0" fontId="83" fillId="0" borderId="0">
      <alignment/>
      <protection/>
    </xf>
    <xf numFmtId="0" fontId="9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7" fillId="0" borderId="0" applyNumberFormat="0" applyFill="0" applyBorder="0" applyAlignment="0" applyProtection="0"/>
    <xf numFmtId="0" fontId="96" fillId="29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0" fillId="31" borderId="0" applyNumberFormat="0" applyBorder="0" applyAlignment="0" applyProtection="0"/>
  </cellStyleXfs>
  <cellXfs count="816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193" fontId="0" fillId="0" borderId="0" xfId="0" applyNumberFormat="1" applyAlignment="1">
      <alignment/>
    </xf>
    <xf numFmtId="2" fontId="1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193" fontId="1" fillId="0" borderId="0" xfId="0" applyNumberFormat="1" applyFont="1" applyFill="1" applyBorder="1" applyAlignment="1">
      <alignment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1" fillId="32" borderId="14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1" fillId="0" borderId="14" xfId="53" applyNumberFormat="1" applyFont="1" applyBorder="1" applyAlignment="1">
      <alignment horizontal="center"/>
      <protection/>
    </xf>
    <xf numFmtId="2" fontId="1" fillId="32" borderId="14" xfId="53" applyNumberFormat="1" applyFont="1" applyFill="1" applyBorder="1" applyAlignment="1">
      <alignment horizontal="center"/>
      <protection/>
    </xf>
    <xf numFmtId="193" fontId="1" fillId="32" borderId="0" xfId="0" applyNumberFormat="1" applyFont="1" applyFill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2" fontId="1" fillId="32" borderId="17" xfId="0" applyNumberFormat="1" applyFont="1" applyFill="1" applyBorder="1" applyAlignment="1">
      <alignment horizontal="center" vertical="top" wrapText="1"/>
    </xf>
    <xf numFmtId="2" fontId="1" fillId="32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0" fillId="0" borderId="22" xfId="0" applyBorder="1" applyAlignment="1">
      <alignment textRotation="90"/>
    </xf>
    <xf numFmtId="0" fontId="12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0" xfId="0" applyFont="1" applyAlignment="1">
      <alignment wrapText="1"/>
    </xf>
    <xf numFmtId="2" fontId="16" fillId="0" borderId="23" xfId="56" applyNumberFormat="1" applyFont="1" applyBorder="1" applyAlignment="1">
      <alignment horizontal="center"/>
      <protection/>
    </xf>
    <xf numFmtId="0" fontId="11" fillId="0" borderId="24" xfId="0" applyFont="1" applyBorder="1" applyAlignment="1">
      <alignment/>
    </xf>
    <xf numFmtId="0" fontId="11" fillId="0" borderId="13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 indent="2"/>
    </xf>
    <xf numFmtId="0" fontId="11" fillId="0" borderId="14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7" fillId="0" borderId="25" xfId="54" applyFont="1" applyBorder="1">
      <alignment/>
      <protection/>
    </xf>
    <xf numFmtId="0" fontId="17" fillId="0" borderId="26" xfId="54" applyFont="1" applyBorder="1">
      <alignment/>
      <protection/>
    </xf>
    <xf numFmtId="0" fontId="17" fillId="0" borderId="23" xfId="54" applyFont="1" applyBorder="1">
      <alignment/>
      <protection/>
    </xf>
    <xf numFmtId="0" fontId="17" fillId="0" borderId="27" xfId="54" applyFont="1" applyBorder="1">
      <alignment/>
      <protection/>
    </xf>
    <xf numFmtId="0" fontId="17" fillId="0" borderId="28" xfId="54" applyFont="1" applyBorder="1">
      <alignment/>
      <protection/>
    </xf>
    <xf numFmtId="2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vertical="top" wrapText="1"/>
    </xf>
    <xf numFmtId="49" fontId="2" fillId="32" borderId="10" xfId="0" applyNumberFormat="1" applyFont="1" applyFill="1" applyBorder="1" applyAlignment="1">
      <alignment horizontal="center" vertical="top" wrapText="1"/>
    </xf>
    <xf numFmtId="193" fontId="1" fillId="32" borderId="0" xfId="0" applyNumberFormat="1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2" fillId="32" borderId="15" xfId="0" applyFont="1" applyFill="1" applyBorder="1" applyAlignment="1">
      <alignment horizontal="center" vertical="top" wrapText="1"/>
    </xf>
    <xf numFmtId="0" fontId="2" fillId="32" borderId="15" xfId="0" applyNumberFormat="1" applyFont="1" applyFill="1" applyBorder="1" applyAlignment="1">
      <alignment horizontal="center" vertical="top" wrapText="1"/>
    </xf>
    <xf numFmtId="49" fontId="2" fillId="32" borderId="0" xfId="0" applyNumberFormat="1" applyFont="1" applyFill="1" applyBorder="1" applyAlignment="1">
      <alignment horizontal="center" vertical="top" wrapText="1"/>
    </xf>
    <xf numFmtId="49" fontId="2" fillId="32" borderId="16" xfId="0" applyNumberFormat="1" applyFont="1" applyFill="1" applyBorder="1" applyAlignment="1">
      <alignment horizontal="center" vertical="top" wrapText="1"/>
    </xf>
    <xf numFmtId="2" fontId="1" fillId="32" borderId="14" xfId="0" applyNumberFormat="1" applyFont="1" applyFill="1" applyBorder="1" applyAlignment="1">
      <alignment horizontal="center"/>
    </xf>
    <xf numFmtId="193" fontId="0" fillId="32" borderId="0" xfId="0" applyNumberFormat="1" applyFill="1" applyAlignment="1">
      <alignment/>
    </xf>
    <xf numFmtId="49" fontId="2" fillId="32" borderId="31" xfId="0" applyNumberFormat="1" applyFont="1" applyFill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/>
    </xf>
    <xf numFmtId="49" fontId="2" fillId="32" borderId="15" xfId="0" applyNumberFormat="1" applyFont="1" applyFill="1" applyBorder="1" applyAlignment="1">
      <alignment horizontal="center"/>
    </xf>
    <xf numFmtId="0" fontId="46" fillId="0" borderId="32" xfId="0" applyFont="1" applyBorder="1" applyAlignment="1">
      <alignment/>
    </xf>
    <xf numFmtId="0" fontId="46" fillId="0" borderId="25" xfId="0" applyFont="1" applyBorder="1" applyAlignment="1">
      <alignment/>
    </xf>
    <xf numFmtId="0" fontId="48" fillId="0" borderId="33" xfId="0" applyFont="1" applyBorder="1" applyAlignment="1">
      <alignment wrapText="1"/>
    </xf>
    <xf numFmtId="0" fontId="48" fillId="0" borderId="34" xfId="0" applyFont="1" applyBorder="1" applyAlignment="1">
      <alignment wrapText="1"/>
    </xf>
    <xf numFmtId="0" fontId="48" fillId="0" borderId="34" xfId="0" applyFont="1" applyFill="1" applyBorder="1" applyAlignment="1">
      <alignment wrapText="1"/>
    </xf>
    <xf numFmtId="0" fontId="48" fillId="0" borderId="35" xfId="0" applyFont="1" applyBorder="1" applyAlignment="1">
      <alignment wrapText="1"/>
    </xf>
    <xf numFmtId="0" fontId="48" fillId="10" borderId="35" xfId="0" applyFont="1" applyFill="1" applyBorder="1" applyAlignment="1">
      <alignment wrapText="1"/>
    </xf>
    <xf numFmtId="0" fontId="0" fillId="0" borderId="25" xfId="0" applyBorder="1" applyAlignment="1">
      <alignment/>
    </xf>
    <xf numFmtId="0" fontId="17" fillId="0" borderId="27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/>
    </xf>
    <xf numFmtId="0" fontId="17" fillId="0" borderId="28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vertical="center" wrapText="1"/>
    </xf>
    <xf numFmtId="0" fontId="0" fillId="0" borderId="36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17" fillId="0" borderId="38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 vertical="center" wrapText="1"/>
    </xf>
    <xf numFmtId="0" fontId="17" fillId="0" borderId="39" xfId="0" applyFont="1" applyFill="1" applyBorder="1" applyAlignment="1">
      <alignment/>
    </xf>
    <xf numFmtId="0" fontId="17" fillId="0" borderId="40" xfId="0" applyFont="1" applyFill="1" applyBorder="1" applyAlignment="1">
      <alignment vertical="center" wrapText="1"/>
    </xf>
    <xf numFmtId="0" fontId="45" fillId="10" borderId="33" xfId="0" applyFont="1" applyFill="1" applyBorder="1" applyAlignment="1">
      <alignment/>
    </xf>
    <xf numFmtId="0" fontId="45" fillId="10" borderId="34" xfId="0" applyFont="1" applyFill="1" applyBorder="1" applyAlignment="1">
      <alignment/>
    </xf>
    <xf numFmtId="0" fontId="46" fillId="10" borderId="34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33" borderId="41" xfId="0" applyFill="1" applyBorder="1" applyAlignment="1">
      <alignment/>
    </xf>
    <xf numFmtId="0" fontId="0" fillId="5" borderId="41" xfId="0" applyFill="1" applyBorder="1" applyAlignment="1">
      <alignment/>
    </xf>
    <xf numFmtId="0" fontId="0" fillId="34" borderId="41" xfId="0" applyFill="1" applyBorder="1" applyAlignment="1">
      <alignment/>
    </xf>
    <xf numFmtId="0" fontId="0" fillId="35" borderId="41" xfId="0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0" fillId="36" borderId="41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25" xfId="0" applyFill="1" applyBorder="1" applyAlignment="1">
      <alignment/>
    </xf>
    <xf numFmtId="0" fontId="0" fillId="5" borderId="25" xfId="0" applyFill="1" applyBorder="1" applyAlignment="1">
      <alignment/>
    </xf>
    <xf numFmtId="0" fontId="0" fillId="34" borderId="25" xfId="0" applyFill="1" applyBorder="1" applyAlignment="1">
      <alignment/>
    </xf>
    <xf numFmtId="0" fontId="0" fillId="35" borderId="25" xfId="0" applyFill="1" applyBorder="1" applyAlignment="1">
      <alignment/>
    </xf>
    <xf numFmtId="0" fontId="0" fillId="36" borderId="25" xfId="0" applyFill="1" applyBorder="1" applyAlignment="1">
      <alignment/>
    </xf>
    <xf numFmtId="2" fontId="17" fillId="10" borderId="36" xfId="0" applyNumberFormat="1" applyFont="1" applyFill="1" applyBorder="1" applyAlignment="1">
      <alignment vertical="center" wrapText="1"/>
    </xf>
    <xf numFmtId="2" fontId="17" fillId="10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/>
    </xf>
    <xf numFmtId="0" fontId="19" fillId="0" borderId="25" xfId="0" applyFont="1" applyBorder="1" applyAlignment="1">
      <alignment horizontal="center" textRotation="90" wrapText="1"/>
    </xf>
    <xf numFmtId="0" fontId="19" fillId="0" borderId="39" xfId="0" applyFont="1" applyBorder="1" applyAlignment="1">
      <alignment horizontal="center" textRotation="90" wrapText="1"/>
    </xf>
    <xf numFmtId="0" fontId="19" fillId="0" borderId="25" xfId="0" applyFont="1" applyFill="1" applyBorder="1" applyAlignment="1">
      <alignment horizontal="center" textRotation="90" wrapText="1"/>
    </xf>
    <xf numFmtId="0" fontId="19" fillId="0" borderId="25" xfId="0" applyFont="1" applyBorder="1" applyAlignment="1">
      <alignment horizontal="center" textRotation="90" wrapText="1"/>
    </xf>
    <xf numFmtId="0" fontId="19" fillId="0" borderId="25" xfId="0" applyFont="1" applyFill="1" applyBorder="1" applyAlignment="1">
      <alignment horizontal="center" textRotation="90" wrapText="1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left"/>
    </xf>
    <xf numFmtId="0" fontId="19" fillId="0" borderId="25" xfId="0" applyFont="1" applyBorder="1" applyAlignment="1">
      <alignment horizontal="left" vertical="center" wrapText="1"/>
    </xf>
    <xf numFmtId="0" fontId="22" fillId="0" borderId="25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/>
      <protection/>
    </xf>
    <xf numFmtId="1" fontId="24" fillId="0" borderId="25" xfId="54" applyNumberFormat="1" applyFont="1" applyFill="1" applyBorder="1" applyAlignment="1">
      <alignment horizontal="center" vertical="center" wrapText="1"/>
      <protection/>
    </xf>
    <xf numFmtId="1" fontId="27" fillId="0" borderId="25" xfId="54" applyNumberFormat="1" applyFont="1" applyFill="1" applyBorder="1" applyAlignment="1">
      <alignment horizontal="center" vertical="center" wrapText="1"/>
      <protection/>
    </xf>
    <xf numFmtId="0" fontId="24" fillId="0" borderId="25" xfId="54" applyFont="1" applyBorder="1" applyAlignment="1">
      <alignment vertical="top" wrapText="1"/>
      <protection/>
    </xf>
    <xf numFmtId="0" fontId="24" fillId="0" borderId="42" xfId="0" applyFont="1" applyBorder="1" applyAlignment="1">
      <alignment horizontal="center" vertical="top" wrapText="1"/>
    </xf>
    <xf numFmtId="0" fontId="24" fillId="0" borderId="43" xfId="0" applyFont="1" applyBorder="1" applyAlignment="1">
      <alignment horizontal="center" vertical="top" wrapText="1"/>
    </xf>
    <xf numFmtId="0" fontId="24" fillId="37" borderId="43" xfId="0" applyFont="1" applyFill="1" applyBorder="1" applyAlignment="1">
      <alignment horizontal="center" vertical="top" wrapText="1"/>
    </xf>
    <xf numFmtId="0" fontId="24" fillId="38" borderId="43" xfId="0" applyFont="1" applyFill="1" applyBorder="1" applyAlignment="1">
      <alignment horizontal="center" vertical="top" wrapText="1"/>
    </xf>
    <xf numFmtId="0" fontId="24" fillId="39" borderId="43" xfId="0" applyFont="1" applyFill="1" applyBorder="1" applyAlignment="1">
      <alignment horizontal="center" vertical="top" wrapText="1"/>
    </xf>
    <xf numFmtId="0" fontId="22" fillId="0" borderId="44" xfId="0" applyFont="1" applyBorder="1" applyAlignment="1">
      <alignment horizontal="center" vertical="top" wrapText="1"/>
    </xf>
    <xf numFmtId="0" fontId="22" fillId="0" borderId="45" xfId="0" applyFont="1" applyBorder="1" applyAlignment="1">
      <alignment horizontal="center" vertical="top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37" borderId="45" xfId="0" applyFont="1" applyFill="1" applyBorder="1" applyAlignment="1">
      <alignment horizontal="center" vertical="top" wrapText="1"/>
    </xf>
    <xf numFmtId="0" fontId="22" fillId="38" borderId="45" xfId="0" applyFont="1" applyFill="1" applyBorder="1" applyAlignment="1">
      <alignment horizontal="center" vertical="top" wrapText="1"/>
    </xf>
    <xf numFmtId="0" fontId="22" fillId="39" borderId="45" xfId="0" applyFont="1" applyFill="1" applyBorder="1" applyAlignment="1">
      <alignment horizontal="center" vertical="top" wrapText="1"/>
    </xf>
    <xf numFmtId="0" fontId="0" fillId="0" borderId="4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22" fillId="0" borderId="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37" borderId="45" xfId="0" applyFill="1" applyBorder="1" applyAlignment="1">
      <alignment vertical="top" wrapText="1"/>
    </xf>
    <xf numFmtId="0" fontId="0" fillId="38" borderId="45" xfId="0" applyFill="1" applyBorder="1" applyAlignment="1">
      <alignment vertical="top" wrapText="1"/>
    </xf>
    <xf numFmtId="0" fontId="0" fillId="39" borderId="45" xfId="0" applyFill="1" applyBorder="1" applyAlignment="1">
      <alignment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 wrapText="1"/>
    </xf>
    <xf numFmtId="0" fontId="0" fillId="39" borderId="25" xfId="0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top" wrapText="1"/>
    </xf>
    <xf numFmtId="0" fontId="22" fillId="40" borderId="25" xfId="0" applyFont="1" applyFill="1" applyBorder="1" applyAlignment="1">
      <alignment horizontal="center" vertical="top" wrapText="1"/>
    </xf>
    <xf numFmtId="0" fontId="0" fillId="38" borderId="25" xfId="0" applyFill="1" applyBorder="1" applyAlignment="1">
      <alignment horizontal="center" vertical="center" wrapText="1"/>
    </xf>
    <xf numFmtId="0" fontId="24" fillId="0" borderId="25" xfId="54" applyFont="1" applyFill="1" applyBorder="1" applyAlignment="1">
      <alignment vertical="top" wrapText="1"/>
      <protection/>
    </xf>
    <xf numFmtId="0" fontId="17" fillId="0" borderId="37" xfId="54" applyFont="1" applyBorder="1">
      <alignment/>
      <protection/>
    </xf>
    <xf numFmtId="0" fontId="17" fillId="0" borderId="49" xfId="54" applyFont="1" applyBorder="1">
      <alignment/>
      <protection/>
    </xf>
    <xf numFmtId="0" fontId="0" fillId="0" borderId="14" xfId="0" applyFill="1" applyBorder="1" applyAlignment="1">
      <alignment textRotation="90"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40" borderId="0" xfId="0" applyFill="1" applyAlignment="1">
      <alignment/>
    </xf>
    <xf numFmtId="0" fontId="29" fillId="0" borderId="14" xfId="0" applyFont="1" applyBorder="1" applyAlignment="1">
      <alignment/>
    </xf>
    <xf numFmtId="0" fontId="30" fillId="0" borderId="14" xfId="0" applyFont="1" applyBorder="1" applyAlignment="1">
      <alignment horizontal="center"/>
    </xf>
    <xf numFmtId="2" fontId="29" fillId="0" borderId="14" xfId="0" applyNumberFormat="1" applyFont="1" applyBorder="1" applyAlignment="1">
      <alignment/>
    </xf>
    <xf numFmtId="2" fontId="29" fillId="0" borderId="14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30" fillId="0" borderId="10" xfId="0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31" fillId="0" borderId="0" xfId="0" applyFont="1" applyAlignment="1">
      <alignment vertical="center"/>
    </xf>
    <xf numFmtId="0" fontId="31" fillId="0" borderId="5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5" fillId="0" borderId="13" xfId="0" applyFont="1" applyBorder="1" applyAlignment="1">
      <alignment vertical="center" wrapText="1"/>
    </xf>
    <xf numFmtId="0" fontId="35" fillId="0" borderId="13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33" fillId="36" borderId="13" xfId="0" applyFont="1" applyFill="1" applyBorder="1" applyAlignment="1">
      <alignment vertical="center" wrapText="1"/>
    </xf>
    <xf numFmtId="0" fontId="33" fillId="41" borderId="13" xfId="0" applyFont="1" applyFill="1" applyBorder="1" applyAlignment="1">
      <alignment vertical="center" wrapText="1"/>
    </xf>
    <xf numFmtId="0" fontId="33" fillId="42" borderId="13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27" fillId="36" borderId="13" xfId="0" applyFont="1" applyFill="1" applyBorder="1" applyAlignment="1">
      <alignment vertical="center" wrapText="1"/>
    </xf>
    <xf numFmtId="0" fontId="35" fillId="41" borderId="13" xfId="0" applyFont="1" applyFill="1" applyBorder="1" applyAlignment="1">
      <alignment vertical="center" wrapText="1"/>
    </xf>
    <xf numFmtId="0" fontId="38" fillId="36" borderId="13" xfId="0" applyFont="1" applyFill="1" applyBorder="1" applyAlignment="1">
      <alignment vertical="center" wrapText="1"/>
    </xf>
    <xf numFmtId="0" fontId="35" fillId="41" borderId="13" xfId="0" applyFont="1" applyFill="1" applyBorder="1" applyAlignment="1">
      <alignment horizontal="center" vertical="center" wrapText="1"/>
    </xf>
    <xf numFmtId="0" fontId="35" fillId="42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36" fillId="0" borderId="13" xfId="0" applyFont="1" applyBorder="1" applyAlignment="1">
      <alignment horizontal="center" vertical="center" wrapText="1"/>
    </xf>
    <xf numFmtId="0" fontId="50" fillId="36" borderId="13" xfId="0" applyFont="1" applyFill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27" fillId="43" borderId="13" xfId="0" applyFont="1" applyFill="1" applyBorder="1" applyAlignment="1">
      <alignment vertical="center" wrapText="1"/>
    </xf>
    <xf numFmtId="0" fontId="35" fillId="43" borderId="13" xfId="0" applyFont="1" applyFill="1" applyBorder="1" applyAlignment="1">
      <alignment vertical="center" wrapText="1"/>
    </xf>
    <xf numFmtId="0" fontId="35" fillId="43" borderId="13" xfId="0" applyFont="1" applyFill="1" applyBorder="1" applyAlignment="1">
      <alignment horizontal="center" vertical="center" wrapText="1"/>
    </xf>
    <xf numFmtId="0" fontId="36" fillId="43" borderId="13" xfId="0" applyFont="1" applyFill="1" applyBorder="1" applyAlignment="1">
      <alignment vertical="center" wrapText="1"/>
    </xf>
    <xf numFmtId="0" fontId="27" fillId="43" borderId="13" xfId="0" applyFont="1" applyFill="1" applyBorder="1" applyAlignment="1">
      <alignment horizontal="center" vertical="center" wrapText="1"/>
    </xf>
    <xf numFmtId="0" fontId="36" fillId="43" borderId="13" xfId="0" applyFont="1" applyFill="1" applyBorder="1" applyAlignment="1">
      <alignment horizontal="center" vertical="center" wrapText="1"/>
    </xf>
    <xf numFmtId="0" fontId="38" fillId="43" borderId="13" xfId="0" applyFont="1" applyFill="1" applyBorder="1" applyAlignment="1">
      <alignment vertical="center" wrapText="1"/>
    </xf>
    <xf numFmtId="0" fontId="50" fillId="43" borderId="13" xfId="0" applyFont="1" applyFill="1" applyBorder="1" applyAlignment="1">
      <alignment vertical="center" wrapText="1"/>
    </xf>
    <xf numFmtId="0" fontId="37" fillId="43" borderId="13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9" fillId="43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3" fillId="43" borderId="1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1" fillId="40" borderId="25" xfId="0" applyFont="1" applyFill="1" applyBorder="1" applyAlignment="1">
      <alignment horizontal="center" vertical="center"/>
    </xf>
    <xf numFmtId="1" fontId="19" fillId="44" borderId="25" xfId="0" applyNumberFormat="1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19" fillId="45" borderId="25" xfId="0" applyFont="1" applyFill="1" applyBorder="1" applyAlignment="1">
      <alignment horizontal="center" textRotation="90"/>
    </xf>
    <xf numFmtId="195" fontId="19" fillId="45" borderId="25" xfId="0" applyNumberFormat="1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19" fillId="40" borderId="25" xfId="0" applyFont="1" applyFill="1" applyBorder="1" applyAlignment="1">
      <alignment horizontal="center" textRotation="90"/>
    </xf>
    <xf numFmtId="0" fontId="19" fillId="44" borderId="25" xfId="0" applyFont="1" applyFill="1" applyBorder="1" applyAlignment="1">
      <alignment horizontal="center" textRotation="90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4" xfId="53" applyNumberFormat="1" applyFont="1" applyFill="1" applyBorder="1" applyAlignment="1">
      <alignment horizontal="center"/>
      <protection/>
    </xf>
    <xf numFmtId="193" fontId="0" fillId="0" borderId="0" xfId="0" applyNumberFormat="1" applyFill="1" applyAlignment="1">
      <alignment/>
    </xf>
    <xf numFmtId="0" fontId="0" fillId="0" borderId="25" xfId="0" applyBorder="1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55" fillId="0" borderId="25" xfId="0" applyNumberFormat="1" applyFont="1" applyBorder="1" applyAlignment="1">
      <alignment horizontal="center" vertical="center"/>
    </xf>
    <xf numFmtId="0" fontId="22" fillId="0" borderId="25" xfId="54" applyFont="1" applyBorder="1" applyAlignment="1">
      <alignment horizontal="center" vertical="center" wrapText="1"/>
      <protection/>
    </xf>
    <xf numFmtId="0" fontId="23" fillId="0" borderId="25" xfId="54" applyFont="1" applyBorder="1" applyAlignment="1">
      <alignment horizontal="center" vertical="center"/>
      <protection/>
    </xf>
    <xf numFmtId="0" fontId="24" fillId="0" borderId="25" xfId="54" applyFont="1" applyBorder="1" applyAlignment="1">
      <alignment horizontal="center" vertical="center" wrapText="1"/>
      <protection/>
    </xf>
    <xf numFmtId="0" fontId="24" fillId="33" borderId="25" xfId="54" applyFont="1" applyFill="1" applyBorder="1" applyAlignment="1">
      <alignment horizontal="center" vertical="center" wrapText="1"/>
      <protection/>
    </xf>
    <xf numFmtId="0" fontId="25" fillId="0" borderId="25" xfId="54" applyFont="1" applyBorder="1" applyAlignment="1">
      <alignment horizontal="center" vertical="center"/>
      <protection/>
    </xf>
    <xf numFmtId="0" fontId="26" fillId="46" borderId="25" xfId="0" applyFont="1" applyFill="1" applyBorder="1" applyAlignment="1">
      <alignment horizontal="left"/>
    </xf>
    <xf numFmtId="2" fontId="24" fillId="46" borderId="25" xfId="55" applyNumberFormat="1" applyFont="1" applyFill="1" applyBorder="1" applyAlignment="1">
      <alignment horizontal="center" vertical="center" wrapText="1"/>
      <protection/>
    </xf>
    <xf numFmtId="2" fontId="25" fillId="46" borderId="25" xfId="55" applyNumberFormat="1" applyFont="1" applyFill="1" applyBorder="1" applyAlignment="1">
      <alignment horizontal="center" vertical="center"/>
      <protection/>
    </xf>
    <xf numFmtId="198" fontId="25" fillId="46" borderId="25" xfId="64" applyNumberFormat="1" applyFont="1" applyFill="1" applyBorder="1" applyAlignment="1">
      <alignment horizontal="center" vertical="center"/>
    </xf>
    <xf numFmtId="1" fontId="25" fillId="46" borderId="25" xfId="55" applyNumberFormat="1" applyFont="1" applyFill="1" applyBorder="1" applyAlignment="1">
      <alignment horizontal="center" vertical="center"/>
      <protection/>
    </xf>
    <xf numFmtId="1" fontId="24" fillId="46" borderId="25" xfId="54" applyNumberFormat="1" applyFont="1" applyFill="1" applyBorder="1" applyAlignment="1">
      <alignment horizontal="center" vertical="center" wrapText="1"/>
      <protection/>
    </xf>
    <xf numFmtId="1" fontId="23" fillId="46" borderId="25" xfId="55" applyNumberFormat="1" applyFont="1" applyFill="1" applyBorder="1" applyAlignment="1">
      <alignment horizontal="center" vertical="center"/>
      <protection/>
    </xf>
    <xf numFmtId="10" fontId="23" fillId="46" borderId="25" xfId="64" applyNumberFormat="1" applyFont="1" applyFill="1" applyBorder="1" applyAlignment="1">
      <alignment horizontal="center" vertical="center"/>
    </xf>
    <xf numFmtId="2" fontId="22" fillId="47" borderId="25" xfId="54" applyNumberFormat="1" applyFont="1" applyFill="1" applyBorder="1" applyAlignment="1">
      <alignment horizontal="center" vertical="center"/>
      <protection/>
    </xf>
    <xf numFmtId="0" fontId="22" fillId="38" borderId="25" xfId="54" applyFont="1" applyFill="1" applyBorder="1" applyAlignment="1">
      <alignment horizontal="center" vertical="center"/>
      <protection/>
    </xf>
    <xf numFmtId="1" fontId="22" fillId="48" borderId="25" xfId="54" applyNumberFormat="1" applyFont="1" applyFill="1" applyBorder="1" applyAlignment="1">
      <alignment horizontal="center" vertical="center"/>
      <protection/>
    </xf>
    <xf numFmtId="0" fontId="26" fillId="0" borderId="25" xfId="0" applyFont="1" applyBorder="1" applyAlignment="1">
      <alignment horizontal="left"/>
    </xf>
    <xf numFmtId="2" fontId="24" fillId="0" borderId="25" xfId="55" applyNumberFormat="1" applyFont="1" applyBorder="1" applyAlignment="1">
      <alignment horizontal="center" vertical="center" wrapText="1"/>
      <protection/>
    </xf>
    <xf numFmtId="2" fontId="25" fillId="0" borderId="25" xfId="55" applyNumberFormat="1" applyFont="1" applyBorder="1" applyAlignment="1">
      <alignment horizontal="center" vertical="center"/>
      <protection/>
    </xf>
    <xf numFmtId="198" fontId="25" fillId="0" borderId="25" xfId="64" applyNumberFormat="1" applyFont="1" applyBorder="1" applyAlignment="1">
      <alignment horizontal="center" vertical="center"/>
    </xf>
    <xf numFmtId="1" fontId="25" fillId="0" borderId="25" xfId="55" applyNumberFormat="1" applyFont="1" applyBorder="1" applyAlignment="1">
      <alignment horizontal="center" vertical="center"/>
      <protection/>
    </xf>
    <xf numFmtId="198" fontId="25" fillId="33" borderId="25" xfId="64" applyNumberFormat="1" applyFont="1" applyFill="1" applyBorder="1" applyAlignment="1">
      <alignment horizontal="center" vertical="center"/>
    </xf>
    <xf numFmtId="1" fontId="23" fillId="0" borderId="25" xfId="55" applyNumberFormat="1" applyFont="1" applyBorder="1" applyAlignment="1">
      <alignment horizontal="center" vertical="center"/>
      <protection/>
    </xf>
    <xf numFmtId="198" fontId="23" fillId="0" borderId="25" xfId="64" applyNumberFormat="1" applyFont="1" applyBorder="1" applyAlignment="1">
      <alignment horizontal="center" vertical="center"/>
    </xf>
    <xf numFmtId="0" fontId="26" fillId="32" borderId="25" xfId="0" applyFont="1" applyFill="1" applyBorder="1" applyAlignment="1">
      <alignment horizontal="left"/>
    </xf>
    <xf numFmtId="2" fontId="24" fillId="32" borderId="25" xfId="55" applyNumberFormat="1" applyFont="1" applyFill="1" applyBorder="1" applyAlignment="1">
      <alignment horizontal="center" vertical="center" wrapText="1"/>
      <protection/>
    </xf>
    <xf numFmtId="2" fontId="25" fillId="32" borderId="25" xfId="55" applyNumberFormat="1" applyFont="1" applyFill="1" applyBorder="1" applyAlignment="1">
      <alignment horizontal="center" vertical="center"/>
      <protection/>
    </xf>
    <xf numFmtId="198" fontId="25" fillId="32" borderId="25" xfId="64" applyNumberFormat="1" applyFont="1" applyFill="1" applyBorder="1" applyAlignment="1">
      <alignment horizontal="center" vertical="center"/>
    </xf>
    <xf numFmtId="1" fontId="25" fillId="32" borderId="25" xfId="55" applyNumberFormat="1" applyFont="1" applyFill="1" applyBorder="1" applyAlignment="1">
      <alignment horizontal="center" vertical="center"/>
      <protection/>
    </xf>
    <xf numFmtId="1" fontId="24" fillId="32" borderId="25" xfId="54" applyNumberFormat="1" applyFont="1" applyFill="1" applyBorder="1" applyAlignment="1">
      <alignment horizontal="center" vertical="center" wrapText="1"/>
      <protection/>
    </xf>
    <xf numFmtId="1" fontId="23" fillId="32" borderId="25" xfId="55" applyNumberFormat="1" applyFont="1" applyFill="1" applyBorder="1" applyAlignment="1">
      <alignment horizontal="center" vertical="center"/>
      <protection/>
    </xf>
    <xf numFmtId="198" fontId="23" fillId="32" borderId="25" xfId="64" applyNumberFormat="1" applyFont="1" applyFill="1" applyBorder="1" applyAlignment="1">
      <alignment horizontal="center" vertical="center"/>
    </xf>
    <xf numFmtId="2" fontId="22" fillId="49" borderId="25" xfId="54" applyNumberFormat="1" applyFont="1" applyFill="1" applyBorder="1" applyAlignment="1">
      <alignment horizontal="center" vertical="center"/>
      <protection/>
    </xf>
    <xf numFmtId="0" fontId="22" fillId="48" borderId="25" xfId="54" applyFont="1" applyFill="1" applyBorder="1" applyAlignment="1">
      <alignment horizontal="center" vertical="center"/>
      <protection/>
    </xf>
    <xf numFmtId="2" fontId="27" fillId="0" borderId="25" xfId="55" applyNumberFormat="1" applyFont="1" applyBorder="1" applyAlignment="1">
      <alignment horizontal="center" vertical="center" wrapText="1"/>
      <protection/>
    </xf>
    <xf numFmtId="2" fontId="28" fillId="0" borderId="25" xfId="55" applyNumberFormat="1" applyFont="1" applyBorder="1" applyAlignment="1">
      <alignment horizontal="center" vertical="center"/>
      <protection/>
    </xf>
    <xf numFmtId="198" fontId="28" fillId="0" borderId="25" xfId="64" applyNumberFormat="1" applyFont="1" applyBorder="1" applyAlignment="1">
      <alignment horizontal="center" vertical="center"/>
    </xf>
    <xf numFmtId="1" fontId="28" fillId="0" borderId="25" xfId="55" applyNumberFormat="1" applyFont="1" applyBorder="1" applyAlignment="1">
      <alignment horizontal="center" vertical="center"/>
      <protection/>
    </xf>
    <xf numFmtId="198" fontId="28" fillId="33" borderId="25" xfId="64" applyNumberFormat="1" applyFont="1" applyFill="1" applyBorder="1" applyAlignment="1">
      <alignment horizontal="center" vertical="center"/>
    </xf>
    <xf numFmtId="0" fontId="26" fillId="0" borderId="25" xfId="0" applyFont="1" applyBorder="1" applyAlignment="1">
      <alignment horizontal="left" wrapText="1"/>
    </xf>
    <xf numFmtId="2" fontId="22" fillId="41" borderId="25" xfId="54" applyNumberFormat="1" applyFont="1" applyFill="1" applyBorder="1" applyAlignment="1">
      <alignment horizontal="center" vertical="center" wrapText="1"/>
      <protection/>
    </xf>
    <xf numFmtId="198" fontId="23" fillId="41" borderId="25" xfId="64" applyNumberFormat="1" applyFont="1" applyFill="1" applyBorder="1" applyAlignment="1">
      <alignment horizontal="center" vertical="center"/>
    </xf>
    <xf numFmtId="198" fontId="23" fillId="33" borderId="25" xfId="64" applyNumberFormat="1" applyFont="1" applyFill="1" applyBorder="1" applyAlignment="1">
      <alignment horizontal="center" vertical="center"/>
    </xf>
    <xf numFmtId="0" fontId="22" fillId="0" borderId="25" xfId="54" applyFont="1" applyBorder="1" applyAlignment="1">
      <alignment vertical="top" wrapText="1"/>
      <protection/>
    </xf>
    <xf numFmtId="193" fontId="23" fillId="0" borderId="25" xfId="54" applyNumberFormat="1" applyFont="1" applyBorder="1" applyAlignment="1">
      <alignment horizontal="center" vertical="center"/>
      <protection/>
    </xf>
    <xf numFmtId="193" fontId="23" fillId="33" borderId="25" xfId="54" applyNumberFormat="1" applyFont="1" applyFill="1" applyBorder="1" applyAlignment="1">
      <alignment horizontal="center" vertical="center"/>
      <protection/>
    </xf>
    <xf numFmtId="193" fontId="22" fillId="0" borderId="25" xfId="54" applyNumberFormat="1" applyFont="1" applyFill="1" applyBorder="1" applyAlignment="1">
      <alignment horizontal="center" vertical="center" wrapText="1"/>
      <protection/>
    </xf>
    <xf numFmtId="0" fontId="25" fillId="0" borderId="0" xfId="54" applyFont="1">
      <alignment/>
      <protection/>
    </xf>
    <xf numFmtId="0" fontId="25" fillId="33" borderId="0" xfId="54" applyFont="1" applyFill="1">
      <alignment/>
      <protection/>
    </xf>
    <xf numFmtId="2" fontId="25" fillId="0" borderId="0" xfId="54" applyNumberFormat="1" applyFont="1">
      <alignment/>
      <protection/>
    </xf>
    <xf numFmtId="0" fontId="25" fillId="0" borderId="0" xfId="54" applyFont="1" applyFill="1">
      <alignment/>
      <protection/>
    </xf>
    <xf numFmtId="193" fontId="24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 applyAlignment="1">
      <alignment horizontal="center" vertical="center"/>
      <protection/>
    </xf>
    <xf numFmtId="0" fontId="24" fillId="0" borderId="25" xfId="55" applyFont="1" applyBorder="1" applyAlignment="1">
      <alignment horizontal="center" vertical="center" wrapText="1"/>
      <protection/>
    </xf>
    <xf numFmtId="0" fontId="25" fillId="0" borderId="25" xfId="55" applyFont="1" applyBorder="1" applyAlignment="1">
      <alignment horizontal="center" vertical="center"/>
      <protection/>
    </xf>
    <xf numFmtId="193" fontId="25" fillId="33" borderId="25" xfId="55" applyNumberFormat="1" applyFont="1" applyFill="1" applyBorder="1" applyAlignment="1">
      <alignment horizontal="center" vertical="center"/>
      <protection/>
    </xf>
    <xf numFmtId="193" fontId="25" fillId="0" borderId="25" xfId="55" applyNumberFormat="1" applyFont="1" applyBorder="1" applyAlignment="1">
      <alignment horizontal="center" vertical="center"/>
      <protection/>
    </xf>
    <xf numFmtId="193" fontId="24" fillId="0" borderId="25" xfId="55" applyNumberFormat="1" applyFont="1" applyFill="1" applyBorder="1" applyAlignment="1">
      <alignment horizontal="center" vertical="center" wrapText="1"/>
      <protection/>
    </xf>
    <xf numFmtId="0" fontId="23" fillId="0" borderId="25" xfId="55" applyFont="1" applyBorder="1" applyAlignment="1">
      <alignment horizontal="center" vertical="center"/>
      <protection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0" fillId="50" borderId="25" xfId="0" applyFill="1" applyBorder="1" applyAlignment="1">
      <alignment/>
    </xf>
    <xf numFmtId="193" fontId="0" fillId="50" borderId="25" xfId="0" applyNumberFormat="1" applyFill="1" applyBorder="1" applyAlignment="1">
      <alignment/>
    </xf>
    <xf numFmtId="0" fontId="0" fillId="50" borderId="25" xfId="0" applyFill="1" applyBorder="1" applyAlignment="1">
      <alignment wrapText="1"/>
    </xf>
    <xf numFmtId="193" fontId="0" fillId="50" borderId="25" xfId="0" applyNumberFormat="1" applyFill="1" applyBorder="1" applyAlignment="1">
      <alignment horizontal="center"/>
    </xf>
    <xf numFmtId="0" fontId="56" fillId="51" borderId="25" xfId="0" applyFont="1" applyFill="1" applyBorder="1" applyAlignment="1">
      <alignment horizontal="center" wrapText="1"/>
    </xf>
    <xf numFmtId="0" fontId="56" fillId="51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50" borderId="25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2" fillId="0" borderId="25" xfId="54" applyFont="1" applyBorder="1" applyAlignment="1">
      <alignment vertical="center" wrapText="1"/>
      <protection/>
    </xf>
    <xf numFmtId="0" fontId="23" fillId="0" borderId="25" xfId="54" applyFont="1" applyBorder="1" applyAlignment="1">
      <alignment vertical="center"/>
      <protection/>
    </xf>
    <xf numFmtId="0" fontId="24" fillId="0" borderId="25" xfId="54" applyFont="1" applyBorder="1" applyAlignment="1">
      <alignment vertical="center"/>
      <protection/>
    </xf>
    <xf numFmtId="0" fontId="24" fillId="0" borderId="39" xfId="54" applyFont="1" applyBorder="1" applyAlignment="1">
      <alignment vertical="center" wrapText="1"/>
      <protection/>
    </xf>
    <xf numFmtId="0" fontId="24" fillId="0" borderId="25" xfId="54" applyFont="1" applyBorder="1" applyAlignment="1">
      <alignment vertical="center" wrapText="1"/>
      <protection/>
    </xf>
    <xf numFmtId="0" fontId="24" fillId="0" borderId="41" xfId="54" applyFont="1" applyBorder="1" applyAlignment="1">
      <alignment vertical="center" wrapText="1"/>
      <protection/>
    </xf>
    <xf numFmtId="0" fontId="26" fillId="52" borderId="25" xfId="0" applyFont="1" applyFill="1" applyBorder="1" applyAlignment="1">
      <alignment horizontal="left"/>
    </xf>
    <xf numFmtId="2" fontId="24" fillId="52" borderId="25" xfId="55" applyNumberFormat="1" applyFont="1" applyFill="1" applyBorder="1" applyAlignment="1">
      <alignment horizontal="center" vertical="center" wrapText="1"/>
      <protection/>
    </xf>
    <xf numFmtId="2" fontId="25" fillId="52" borderId="25" xfId="55" applyNumberFormat="1" applyFont="1" applyFill="1" applyBorder="1" applyAlignment="1">
      <alignment horizontal="center" vertical="center"/>
      <protection/>
    </xf>
    <xf numFmtId="198" fontId="25" fillId="52" borderId="25" xfId="64" applyNumberFormat="1" applyFont="1" applyFill="1" applyBorder="1" applyAlignment="1">
      <alignment horizontal="center" vertical="center"/>
    </xf>
    <xf numFmtId="1" fontId="25" fillId="52" borderId="25" xfId="55" applyNumberFormat="1" applyFont="1" applyFill="1" applyBorder="1" applyAlignment="1">
      <alignment horizontal="center" vertical="center"/>
      <protection/>
    </xf>
    <xf numFmtId="1" fontId="24" fillId="52" borderId="25" xfId="54" applyNumberFormat="1" applyFont="1" applyFill="1" applyBorder="1" applyAlignment="1">
      <alignment horizontal="center" vertical="center" wrapText="1"/>
      <protection/>
    </xf>
    <xf numFmtId="1" fontId="23" fillId="52" borderId="25" xfId="55" applyNumberFormat="1" applyFont="1" applyFill="1" applyBorder="1" applyAlignment="1">
      <alignment horizontal="center" vertical="center"/>
      <protection/>
    </xf>
    <xf numFmtId="198" fontId="23" fillId="52" borderId="25" xfId="64" applyNumberFormat="1" applyFont="1" applyFill="1" applyBorder="1" applyAlignment="1">
      <alignment horizontal="center" vertical="center"/>
    </xf>
    <xf numFmtId="2" fontId="22" fillId="53" borderId="25" xfId="54" applyNumberFormat="1" applyFont="1" applyFill="1" applyBorder="1" applyAlignment="1">
      <alignment horizontal="center" vertical="center"/>
      <protection/>
    </xf>
    <xf numFmtId="0" fontId="22" fillId="54" borderId="25" xfId="54" applyFont="1" applyFill="1" applyBorder="1" applyAlignment="1">
      <alignment horizontal="center" vertical="center"/>
      <protection/>
    </xf>
    <xf numFmtId="2" fontId="0" fillId="52" borderId="0" xfId="0" applyNumberFormat="1" applyFill="1" applyAlignment="1">
      <alignment/>
    </xf>
    <xf numFmtId="0" fontId="0" fillId="52" borderId="0" xfId="0" applyFill="1" applyAlignment="1">
      <alignment/>
    </xf>
    <xf numFmtId="0" fontId="101" fillId="0" borderId="25" xfId="0" applyFont="1" applyBorder="1" applyAlignment="1">
      <alignment horizontal="center" vertical="center"/>
    </xf>
    <xf numFmtId="0" fontId="102" fillId="0" borderId="25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 wrapText="1"/>
    </xf>
    <xf numFmtId="0" fontId="103" fillId="0" borderId="25" xfId="0" applyFont="1" applyBorder="1" applyAlignment="1">
      <alignment horizontal="center" vertical="center" wrapText="1"/>
    </xf>
    <xf numFmtId="0" fontId="101" fillId="0" borderId="51" xfId="0" applyFont="1" applyBorder="1" applyAlignment="1">
      <alignment horizontal="center" vertical="center"/>
    </xf>
    <xf numFmtId="0" fontId="102" fillId="0" borderId="41" xfId="0" applyFont="1" applyBorder="1" applyAlignment="1">
      <alignment vertical="center" wrapText="1"/>
    </xf>
    <xf numFmtId="0" fontId="101" fillId="0" borderId="41" xfId="0" applyFont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0" fontId="105" fillId="0" borderId="41" xfId="0" applyFont="1" applyBorder="1" applyAlignment="1">
      <alignment horizontal="center" vertical="center" wrapText="1"/>
    </xf>
    <xf numFmtId="0" fontId="106" fillId="0" borderId="41" xfId="0" applyFont="1" applyBorder="1" applyAlignment="1">
      <alignment horizontal="center"/>
    </xf>
    <xf numFmtId="0" fontId="102" fillId="0" borderId="25" xfId="0" applyFont="1" applyBorder="1" applyAlignment="1">
      <alignment vertical="center" wrapText="1"/>
    </xf>
    <xf numFmtId="0" fontId="107" fillId="0" borderId="25" xfId="0" applyFont="1" applyBorder="1" applyAlignment="1">
      <alignment horizontal="center" vertical="center" wrapText="1"/>
    </xf>
    <xf numFmtId="0" fontId="104" fillId="0" borderId="25" xfId="0" applyFont="1" applyBorder="1" applyAlignment="1">
      <alignment horizontal="center" vertical="center" wrapText="1"/>
    </xf>
    <xf numFmtId="0" fontId="106" fillId="0" borderId="25" xfId="0" applyFont="1" applyBorder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05" fillId="0" borderId="25" xfId="0" applyFont="1" applyBorder="1" applyAlignment="1">
      <alignment horizontal="center" vertical="center" wrapText="1"/>
    </xf>
    <xf numFmtId="0" fontId="101" fillId="0" borderId="32" xfId="0" applyFont="1" applyBorder="1" applyAlignment="1">
      <alignment horizontal="center" vertical="center"/>
    </xf>
    <xf numFmtId="0" fontId="101" fillId="0" borderId="39" xfId="0" applyFont="1" applyBorder="1" applyAlignment="1">
      <alignment horizontal="center" vertical="center" wrapText="1"/>
    </xf>
    <xf numFmtId="0" fontId="104" fillId="0" borderId="39" xfId="0" applyFont="1" applyBorder="1" applyAlignment="1">
      <alignment horizontal="center" vertical="center" wrapText="1"/>
    </xf>
    <xf numFmtId="0" fontId="103" fillId="0" borderId="39" xfId="0" applyFont="1" applyBorder="1" applyAlignment="1">
      <alignment horizontal="center" vertical="center" wrapText="1"/>
    </xf>
    <xf numFmtId="0" fontId="2" fillId="46" borderId="15" xfId="0" applyFont="1" applyFill="1" applyBorder="1" applyAlignment="1">
      <alignment horizontal="center" vertical="top" wrapText="1"/>
    </xf>
    <xf numFmtId="0" fontId="106" fillId="46" borderId="41" xfId="0" applyFont="1" applyFill="1" applyBorder="1" applyAlignment="1">
      <alignment horizontal="center"/>
    </xf>
    <xf numFmtId="0" fontId="106" fillId="46" borderId="25" xfId="0" applyFont="1" applyFill="1" applyBorder="1" applyAlignment="1">
      <alignment horizontal="center"/>
    </xf>
    <xf numFmtId="2" fontId="1" fillId="46" borderId="14" xfId="0" applyNumberFormat="1" applyFont="1" applyFill="1" applyBorder="1" applyAlignment="1">
      <alignment horizontal="center" vertical="top" wrapText="1"/>
    </xf>
    <xf numFmtId="0" fontId="0" fillId="46" borderId="0" xfId="0" applyFill="1" applyAlignment="1">
      <alignment/>
    </xf>
    <xf numFmtId="0" fontId="101" fillId="46" borderId="28" xfId="53" applyFont="1" applyFill="1" applyBorder="1">
      <alignment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55" borderId="25" xfId="54" applyFont="1" applyFill="1" applyBorder="1">
      <alignment/>
      <protection/>
    </xf>
    <xf numFmtId="0" fontId="101" fillId="55" borderId="27" xfId="54" applyFont="1" applyFill="1" applyBorder="1">
      <alignment/>
      <protection/>
    </xf>
    <xf numFmtId="0" fontId="101" fillId="0" borderId="25" xfId="54" applyFont="1" applyFill="1" applyBorder="1" applyAlignment="1">
      <alignment vertical="center" wrapText="1"/>
      <protection/>
    </xf>
    <xf numFmtId="0" fontId="101" fillId="0" borderId="25" xfId="54" applyFont="1" applyFill="1" applyBorder="1">
      <alignment/>
      <protection/>
    </xf>
    <xf numFmtId="0" fontId="101" fillId="0" borderId="27" xfId="54" applyFont="1" applyFill="1" applyBorder="1" applyAlignment="1">
      <alignment vertical="center" wrapText="1"/>
      <protection/>
    </xf>
    <xf numFmtId="0" fontId="101" fillId="0" borderId="28" xfId="54" applyFont="1" applyFill="1" applyBorder="1" applyAlignment="1">
      <alignment vertical="center" wrapText="1"/>
      <protection/>
    </xf>
    <xf numFmtId="0" fontId="101" fillId="0" borderId="27" xfId="53" applyFont="1" applyFill="1" applyBorder="1" applyAlignment="1">
      <alignment vertical="center" wrapText="1"/>
      <protection/>
    </xf>
    <xf numFmtId="0" fontId="101" fillId="0" borderId="25" xfId="53" applyFont="1" applyFill="1" applyBorder="1" applyAlignment="1">
      <alignment vertical="center" wrapText="1"/>
      <protection/>
    </xf>
    <xf numFmtId="0" fontId="101" fillId="0" borderId="25" xfId="53" applyFont="1" applyFill="1" applyBorder="1">
      <alignment/>
      <protection/>
    </xf>
    <xf numFmtId="0" fontId="101" fillId="0" borderId="28" xfId="53" applyFont="1" applyFill="1" applyBorder="1" applyAlignment="1">
      <alignment vertical="center" wrapText="1"/>
      <protection/>
    </xf>
    <xf numFmtId="0" fontId="101" fillId="0" borderId="38" xfId="53" applyFont="1" applyFill="1" applyBorder="1" applyAlignment="1">
      <alignment vertical="center" wrapText="1"/>
      <protection/>
    </xf>
    <xf numFmtId="0" fontId="101" fillId="0" borderId="39" xfId="53" applyFont="1" applyFill="1" applyBorder="1" applyAlignment="1">
      <alignment vertical="center" wrapText="1"/>
      <protection/>
    </xf>
    <xf numFmtId="0" fontId="101" fillId="0" borderId="39" xfId="53" applyFont="1" applyFill="1" applyBorder="1">
      <alignment/>
      <protection/>
    </xf>
    <xf numFmtId="0" fontId="101" fillId="0" borderId="40" xfId="53" applyFont="1" applyFill="1" applyBorder="1" applyAlignment="1">
      <alignment vertical="center" wrapText="1"/>
      <protection/>
    </xf>
    <xf numFmtId="0" fontId="101" fillId="56" borderId="27" xfId="54" applyFont="1" applyFill="1" applyBorder="1" applyAlignment="1">
      <alignment vertical="center" wrapText="1"/>
      <protection/>
    </xf>
    <xf numFmtId="0" fontId="101" fillId="56" borderId="25" xfId="54" applyFont="1" applyFill="1" applyBorder="1">
      <alignment/>
      <protection/>
    </xf>
    <xf numFmtId="0" fontId="101" fillId="56" borderId="25" xfId="54" applyFont="1" applyFill="1" applyBorder="1" applyAlignment="1">
      <alignment vertical="center" wrapText="1"/>
      <protection/>
    </xf>
    <xf numFmtId="0" fontId="101" fillId="56" borderId="28" xfId="58" applyFont="1" applyFill="1" applyBorder="1">
      <alignment/>
      <protection/>
    </xf>
    <xf numFmtId="0" fontId="101" fillId="56" borderId="27" xfId="53" applyFont="1" applyFill="1" applyBorder="1" applyAlignment="1">
      <alignment vertical="center" wrapText="1"/>
      <protection/>
    </xf>
    <xf numFmtId="0" fontId="101" fillId="56" borderId="25" xfId="53" applyFont="1" applyFill="1" applyBorder="1">
      <alignment/>
      <protection/>
    </xf>
    <xf numFmtId="0" fontId="101" fillId="56" borderId="25" xfId="53" applyFont="1" applyFill="1" applyBorder="1" applyAlignment="1">
      <alignment vertical="center" wrapText="1"/>
      <protection/>
    </xf>
    <xf numFmtId="0" fontId="101" fillId="56" borderId="28" xfId="53" applyFont="1" applyFill="1" applyBorder="1">
      <alignment/>
      <protection/>
    </xf>
    <xf numFmtId="0" fontId="101" fillId="56" borderId="38" xfId="53" applyFont="1" applyFill="1" applyBorder="1" applyAlignment="1">
      <alignment vertical="center" wrapText="1"/>
      <protection/>
    </xf>
    <xf numFmtId="0" fontId="101" fillId="56" borderId="39" xfId="53" applyFont="1" applyFill="1" applyBorder="1">
      <alignment/>
      <protection/>
    </xf>
    <xf numFmtId="0" fontId="101" fillId="56" borderId="39" xfId="53" applyFont="1" applyFill="1" applyBorder="1" applyAlignment="1">
      <alignment vertical="center" wrapText="1"/>
      <protection/>
    </xf>
    <xf numFmtId="0" fontId="101" fillId="55" borderId="38" xfId="53" applyFont="1" applyFill="1" applyBorder="1">
      <alignment/>
      <protection/>
    </xf>
    <xf numFmtId="0" fontId="101" fillId="55" borderId="39" xfId="53" applyFont="1" applyFill="1" applyBorder="1">
      <alignment/>
      <protection/>
    </xf>
    <xf numFmtId="0" fontId="101" fillId="15" borderId="27" xfId="54" applyFont="1" applyFill="1" applyBorder="1">
      <alignment/>
      <protection/>
    </xf>
    <xf numFmtId="0" fontId="101" fillId="15" borderId="25" xfId="54" applyFont="1" applyFill="1" applyBorder="1">
      <alignment/>
      <protection/>
    </xf>
    <xf numFmtId="0" fontId="101" fillId="15" borderId="28" xfId="54" applyFont="1" applyFill="1" applyBorder="1">
      <alignment/>
      <protection/>
    </xf>
    <xf numFmtId="0" fontId="101" fillId="46" borderId="28" xfId="58" applyFont="1" applyFill="1" applyBorder="1">
      <alignment/>
      <protection/>
    </xf>
    <xf numFmtId="0" fontId="101" fillId="15" borderId="27" xfId="53" applyFont="1" applyFill="1" applyBorder="1">
      <alignment/>
      <protection/>
    </xf>
    <xf numFmtId="0" fontId="101" fillId="15" borderId="25" xfId="53" applyFont="1" applyFill="1" applyBorder="1">
      <alignment/>
      <protection/>
    </xf>
    <xf numFmtId="0" fontId="101" fillId="15" borderId="28" xfId="53" applyFont="1" applyFill="1" applyBorder="1">
      <alignment/>
      <protection/>
    </xf>
    <xf numFmtId="0" fontId="101" fillId="15" borderId="38" xfId="53" applyFont="1" applyFill="1" applyBorder="1">
      <alignment/>
      <protection/>
    </xf>
    <xf numFmtId="0" fontId="101" fillId="15" borderId="39" xfId="53" applyFont="1" applyFill="1" applyBorder="1">
      <alignment/>
      <protection/>
    </xf>
    <xf numFmtId="0" fontId="101" fillId="15" borderId="40" xfId="53" applyFont="1" applyFill="1" applyBorder="1">
      <alignment/>
      <protection/>
    </xf>
    <xf numFmtId="0" fontId="47" fillId="0" borderId="18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vertical="center" wrapText="1"/>
    </xf>
    <xf numFmtId="0" fontId="45" fillId="10" borderId="22" xfId="0" applyFont="1" applyFill="1" applyBorder="1" applyAlignment="1">
      <alignment/>
    </xf>
    <xf numFmtId="2" fontId="17" fillId="10" borderId="52" xfId="0" applyNumberFormat="1" applyFont="1" applyFill="1" applyBorder="1" applyAlignment="1">
      <alignment vertical="center" wrapText="1"/>
    </xf>
    <xf numFmtId="2" fontId="17" fillId="10" borderId="52" xfId="0" applyNumberFormat="1" applyFont="1" applyFill="1" applyBorder="1" applyAlignment="1">
      <alignment/>
    </xf>
    <xf numFmtId="0" fontId="101" fillId="46" borderId="40" xfId="53" applyFont="1" applyFill="1" applyBorder="1">
      <alignment/>
      <protection/>
    </xf>
    <xf numFmtId="0" fontId="17" fillId="46" borderId="40" xfId="0" applyFont="1" applyFill="1" applyBorder="1" applyAlignment="1">
      <alignment/>
    </xf>
    <xf numFmtId="0" fontId="17" fillId="0" borderId="53" xfId="0" applyFont="1" applyFill="1" applyBorder="1" applyAlignment="1">
      <alignment vertical="center" wrapText="1"/>
    </xf>
    <xf numFmtId="0" fontId="48" fillId="57" borderId="33" xfId="0" applyFont="1" applyFill="1" applyBorder="1" applyAlignment="1">
      <alignment wrapText="1"/>
    </xf>
    <xf numFmtId="0" fontId="48" fillId="57" borderId="34" xfId="0" applyFont="1" applyFill="1" applyBorder="1" applyAlignment="1">
      <alignment wrapText="1"/>
    </xf>
    <xf numFmtId="0" fontId="48" fillId="57" borderId="35" xfId="0" applyFont="1" applyFill="1" applyBorder="1" applyAlignment="1">
      <alignment wrapText="1"/>
    </xf>
    <xf numFmtId="0" fontId="101" fillId="57" borderId="27" xfId="54" applyFont="1" applyFill="1" applyBorder="1" applyAlignment="1">
      <alignment vertical="center" wrapText="1"/>
      <protection/>
    </xf>
    <xf numFmtId="0" fontId="101" fillId="57" borderId="25" xfId="54" applyFont="1" applyFill="1" applyBorder="1" applyAlignment="1">
      <alignment vertical="center" wrapText="1"/>
      <protection/>
    </xf>
    <xf numFmtId="0" fontId="101" fillId="57" borderId="25" xfId="54" applyFont="1" applyFill="1" applyBorder="1">
      <alignment/>
      <protection/>
    </xf>
    <xf numFmtId="0" fontId="101" fillId="57" borderId="51" xfId="54" applyFont="1" applyFill="1" applyBorder="1">
      <alignment/>
      <protection/>
    </xf>
    <xf numFmtId="0" fontId="101" fillId="57" borderId="28" xfId="54" applyFont="1" applyFill="1" applyBorder="1" applyAlignment="1">
      <alignment vertical="center" wrapText="1"/>
      <protection/>
    </xf>
    <xf numFmtId="0" fontId="101" fillId="57" borderId="27" xfId="54" applyFont="1" applyFill="1" applyBorder="1">
      <alignment/>
      <protection/>
    </xf>
    <xf numFmtId="0" fontId="101" fillId="57" borderId="51" xfId="54" applyFont="1" applyFill="1" applyBorder="1" applyAlignment="1">
      <alignment vertical="center" wrapText="1"/>
      <protection/>
    </xf>
    <xf numFmtId="0" fontId="101" fillId="57" borderId="27" xfId="53" applyFont="1" applyFill="1" applyBorder="1" applyAlignment="1">
      <alignment vertical="center" wrapText="1"/>
      <protection/>
    </xf>
    <xf numFmtId="0" fontId="101" fillId="57" borderId="25" xfId="53" applyFont="1" applyFill="1" applyBorder="1" applyAlignment="1">
      <alignment vertical="center" wrapText="1"/>
      <protection/>
    </xf>
    <xf numFmtId="0" fontId="101" fillId="57" borderId="25" xfId="53" applyFont="1" applyFill="1" applyBorder="1">
      <alignment/>
      <protection/>
    </xf>
    <xf numFmtId="0" fontId="101" fillId="57" borderId="51" xfId="53" applyFont="1" applyFill="1" applyBorder="1">
      <alignment/>
      <protection/>
    </xf>
    <xf numFmtId="0" fontId="101" fillId="57" borderId="28" xfId="53" applyFont="1" applyFill="1" applyBorder="1" applyAlignment="1">
      <alignment vertical="center" wrapText="1"/>
      <protection/>
    </xf>
    <xf numFmtId="0" fontId="101" fillId="57" borderId="38" xfId="53" applyFont="1" applyFill="1" applyBorder="1" applyAlignment="1">
      <alignment vertical="center" wrapText="1"/>
      <protection/>
    </xf>
    <xf numFmtId="0" fontId="101" fillId="57" borderId="39" xfId="53" applyFont="1" applyFill="1" applyBorder="1" applyAlignment="1">
      <alignment vertical="center" wrapText="1"/>
      <protection/>
    </xf>
    <xf numFmtId="0" fontId="101" fillId="57" borderId="39" xfId="53" applyFont="1" applyFill="1" applyBorder="1">
      <alignment/>
      <protection/>
    </xf>
    <xf numFmtId="0" fontId="101" fillId="57" borderId="32" xfId="53" applyFont="1" applyFill="1" applyBorder="1">
      <alignment/>
      <protection/>
    </xf>
    <xf numFmtId="0" fontId="101" fillId="57" borderId="40" xfId="53" applyFont="1" applyFill="1" applyBorder="1" applyAlignment="1">
      <alignment vertical="center" wrapText="1"/>
      <protection/>
    </xf>
    <xf numFmtId="0" fontId="17" fillId="57" borderId="39" xfId="0" applyFont="1" applyFill="1" applyBorder="1" applyAlignment="1">
      <alignment vertical="center" wrapText="1"/>
    </xf>
    <xf numFmtId="0" fontId="48" fillId="56" borderId="33" xfId="0" applyFont="1" applyFill="1" applyBorder="1" applyAlignment="1">
      <alignment wrapText="1"/>
    </xf>
    <xf numFmtId="0" fontId="48" fillId="56" borderId="34" xfId="0" applyFont="1" applyFill="1" applyBorder="1" applyAlignment="1">
      <alignment wrapText="1"/>
    </xf>
    <xf numFmtId="0" fontId="48" fillId="56" borderId="35" xfId="0" applyFont="1" applyFill="1" applyBorder="1" applyAlignment="1">
      <alignment wrapText="1"/>
    </xf>
    <xf numFmtId="0" fontId="17" fillId="56" borderId="27" xfId="0" applyFont="1" applyFill="1" applyBorder="1" applyAlignment="1">
      <alignment vertical="center" wrapText="1"/>
    </xf>
    <xf numFmtId="0" fontId="17" fillId="56" borderId="25" xfId="0" applyFont="1" applyFill="1" applyBorder="1" applyAlignment="1">
      <alignment/>
    </xf>
    <xf numFmtId="0" fontId="17" fillId="56" borderId="25" xfId="0" applyFont="1" applyFill="1" applyBorder="1" applyAlignment="1">
      <alignment vertical="center" wrapText="1"/>
    </xf>
    <xf numFmtId="0" fontId="17" fillId="56" borderId="38" xfId="0" applyFont="1" applyFill="1" applyBorder="1" applyAlignment="1">
      <alignment vertical="center" wrapText="1"/>
    </xf>
    <xf numFmtId="0" fontId="17" fillId="56" borderId="39" xfId="0" applyFont="1" applyFill="1" applyBorder="1" applyAlignment="1">
      <alignment/>
    </xf>
    <xf numFmtId="0" fontId="17" fillId="56" borderId="39" xfId="0" applyFont="1" applyFill="1" applyBorder="1" applyAlignment="1">
      <alignment vertical="center" wrapText="1"/>
    </xf>
    <xf numFmtId="0" fontId="17" fillId="56" borderId="28" xfId="0" applyFont="1" applyFill="1" applyBorder="1" applyAlignment="1">
      <alignment/>
    </xf>
    <xf numFmtId="0" fontId="17" fillId="56" borderId="40" xfId="0" applyFont="1" applyFill="1" applyBorder="1" applyAlignment="1">
      <alignment/>
    </xf>
    <xf numFmtId="0" fontId="48" fillId="15" borderId="33" xfId="0" applyFont="1" applyFill="1" applyBorder="1" applyAlignment="1">
      <alignment wrapText="1"/>
    </xf>
    <xf numFmtId="0" fontId="48" fillId="15" borderId="34" xfId="0" applyFont="1" applyFill="1" applyBorder="1" applyAlignment="1">
      <alignment wrapText="1"/>
    </xf>
    <xf numFmtId="0" fontId="48" fillId="15" borderId="35" xfId="0" applyFont="1" applyFill="1" applyBorder="1" applyAlignment="1">
      <alignment wrapText="1"/>
    </xf>
    <xf numFmtId="0" fontId="17" fillId="15" borderId="27" xfId="0" applyFont="1" applyFill="1" applyBorder="1" applyAlignment="1">
      <alignment/>
    </xf>
    <xf numFmtId="0" fontId="17" fillId="15" borderId="25" xfId="0" applyFont="1" applyFill="1" applyBorder="1" applyAlignment="1">
      <alignment/>
    </xf>
    <xf numFmtId="0" fontId="17" fillId="15" borderId="28" xfId="0" applyFont="1" applyFill="1" applyBorder="1" applyAlignment="1">
      <alignment/>
    </xf>
    <xf numFmtId="0" fontId="17" fillId="15" borderId="38" xfId="0" applyFont="1" applyFill="1" applyBorder="1" applyAlignment="1">
      <alignment/>
    </xf>
    <xf numFmtId="0" fontId="17" fillId="15" borderId="39" xfId="0" applyFont="1" applyFill="1" applyBorder="1" applyAlignment="1">
      <alignment/>
    </xf>
    <xf numFmtId="0" fontId="17" fillId="15" borderId="40" xfId="0" applyFont="1" applyFill="1" applyBorder="1" applyAlignment="1">
      <alignment/>
    </xf>
    <xf numFmtId="0" fontId="101" fillId="58" borderId="27" xfId="54" applyFont="1" applyFill="1" applyBorder="1">
      <alignment/>
      <protection/>
    </xf>
    <xf numFmtId="0" fontId="101" fillId="58" borderId="25" xfId="54" applyFont="1" applyFill="1" applyBorder="1">
      <alignment/>
      <protection/>
    </xf>
    <xf numFmtId="0" fontId="101" fillId="58" borderId="28" xfId="54" applyFont="1" applyFill="1" applyBorder="1">
      <alignment/>
      <protection/>
    </xf>
    <xf numFmtId="0" fontId="17" fillId="58" borderId="27" xfId="0" applyFont="1" applyFill="1" applyBorder="1" applyAlignment="1">
      <alignment/>
    </xf>
    <xf numFmtId="0" fontId="17" fillId="58" borderId="25" xfId="0" applyFont="1" applyFill="1" applyBorder="1" applyAlignment="1">
      <alignment/>
    </xf>
    <xf numFmtId="0" fontId="17" fillId="58" borderId="28" xfId="0" applyFont="1" applyFill="1" applyBorder="1" applyAlignment="1">
      <alignment/>
    </xf>
    <xf numFmtId="0" fontId="101" fillId="58" borderId="27" xfId="53" applyFont="1" applyFill="1" applyBorder="1">
      <alignment/>
      <protection/>
    </xf>
    <xf numFmtId="0" fontId="101" fillId="58" borderId="25" xfId="53" applyFont="1" applyFill="1" applyBorder="1">
      <alignment/>
      <protection/>
    </xf>
    <xf numFmtId="0" fontId="101" fillId="58" borderId="28" xfId="53" applyFont="1" applyFill="1" applyBorder="1">
      <alignment/>
      <protection/>
    </xf>
    <xf numFmtId="0" fontId="101" fillId="58" borderId="38" xfId="53" applyFont="1" applyFill="1" applyBorder="1">
      <alignment/>
      <protection/>
    </xf>
    <xf numFmtId="0" fontId="101" fillId="58" borderId="39" xfId="53" applyFont="1" applyFill="1" applyBorder="1">
      <alignment/>
      <protection/>
    </xf>
    <xf numFmtId="0" fontId="101" fillId="58" borderId="40" xfId="53" applyFont="1" applyFill="1" applyBorder="1">
      <alignment/>
      <protection/>
    </xf>
    <xf numFmtId="0" fontId="17" fillId="58" borderId="38" xfId="0" applyFont="1" applyFill="1" applyBorder="1" applyAlignment="1">
      <alignment/>
    </xf>
    <xf numFmtId="0" fontId="17" fillId="58" borderId="39" xfId="0" applyFont="1" applyFill="1" applyBorder="1" applyAlignment="1">
      <alignment/>
    </xf>
    <xf numFmtId="0" fontId="17" fillId="58" borderId="40" xfId="0" applyFont="1" applyFill="1" applyBorder="1" applyAlignment="1">
      <alignment/>
    </xf>
    <xf numFmtId="0" fontId="48" fillId="55" borderId="33" xfId="0" applyFont="1" applyFill="1" applyBorder="1" applyAlignment="1">
      <alignment wrapText="1"/>
    </xf>
    <xf numFmtId="0" fontId="48" fillId="55" borderId="34" xfId="0" applyFont="1" applyFill="1" applyBorder="1" applyAlignment="1">
      <alignment wrapText="1"/>
    </xf>
    <xf numFmtId="0" fontId="17" fillId="55" borderId="27" xfId="0" applyFont="1" applyFill="1" applyBorder="1" applyAlignment="1">
      <alignment/>
    </xf>
    <xf numFmtId="0" fontId="17" fillId="55" borderId="25" xfId="0" applyFont="1" applyFill="1" applyBorder="1" applyAlignment="1">
      <alignment/>
    </xf>
    <xf numFmtId="0" fontId="101" fillId="55" borderId="27" xfId="53" applyFont="1" applyFill="1" applyBorder="1">
      <alignment/>
      <protection/>
    </xf>
    <xf numFmtId="0" fontId="101" fillId="55" borderId="25" xfId="53" applyFont="1" applyFill="1" applyBorder="1">
      <alignment/>
      <protection/>
    </xf>
    <xf numFmtId="0" fontId="17" fillId="55" borderId="38" xfId="0" applyFont="1" applyFill="1" applyBorder="1" applyAlignment="1">
      <alignment/>
    </xf>
    <xf numFmtId="0" fontId="17" fillId="55" borderId="39" xfId="0" applyFont="1" applyFill="1" applyBorder="1" applyAlignment="1">
      <alignment/>
    </xf>
    <xf numFmtId="0" fontId="17" fillId="55" borderId="39" xfId="0" applyFont="1" applyFill="1" applyBorder="1" applyAlignment="1">
      <alignment/>
    </xf>
    <xf numFmtId="0" fontId="101" fillId="55" borderId="28" xfId="53" applyFont="1" applyFill="1" applyBorder="1">
      <alignment/>
      <protection/>
    </xf>
    <xf numFmtId="0" fontId="17" fillId="55" borderId="28" xfId="0" applyFont="1" applyFill="1" applyBorder="1" applyAlignment="1">
      <alignment/>
    </xf>
    <xf numFmtId="0" fontId="101" fillId="55" borderId="40" xfId="53" applyFont="1" applyFill="1" applyBorder="1">
      <alignment/>
      <protection/>
    </xf>
    <xf numFmtId="0" fontId="48" fillId="59" borderId="33" xfId="0" applyFont="1" applyFill="1" applyBorder="1" applyAlignment="1">
      <alignment wrapText="1"/>
    </xf>
    <xf numFmtId="0" fontId="48" fillId="59" borderId="34" xfId="0" applyFont="1" applyFill="1" applyBorder="1" applyAlignment="1">
      <alignment wrapText="1"/>
    </xf>
    <xf numFmtId="0" fontId="48" fillId="59" borderId="35" xfId="0" applyFont="1" applyFill="1" applyBorder="1" applyAlignment="1">
      <alignment wrapText="1"/>
    </xf>
    <xf numFmtId="0" fontId="101" fillId="59" borderId="27" xfId="54" applyFont="1" applyFill="1" applyBorder="1">
      <alignment/>
      <protection/>
    </xf>
    <xf numFmtId="0" fontId="101" fillId="59" borderId="37" xfId="54" applyFont="1" applyFill="1" applyBorder="1">
      <alignment/>
      <protection/>
    </xf>
    <xf numFmtId="0" fontId="101" fillId="59" borderId="25" xfId="54" applyFont="1" applyFill="1" applyBorder="1">
      <alignment/>
      <protection/>
    </xf>
    <xf numFmtId="0" fontId="101" fillId="59" borderId="28" xfId="54" applyFont="1" applyFill="1" applyBorder="1">
      <alignment/>
      <protection/>
    </xf>
    <xf numFmtId="0" fontId="17" fillId="59" borderId="27" xfId="0" applyFont="1" applyFill="1" applyBorder="1" applyAlignment="1">
      <alignment/>
    </xf>
    <xf numFmtId="0" fontId="17" fillId="59" borderId="37" xfId="0" applyFont="1" applyFill="1" applyBorder="1" applyAlignment="1">
      <alignment/>
    </xf>
    <xf numFmtId="0" fontId="17" fillId="59" borderId="25" xfId="0" applyFont="1" applyFill="1" applyBorder="1" applyAlignment="1">
      <alignment/>
    </xf>
    <xf numFmtId="0" fontId="17" fillId="59" borderId="28" xfId="0" applyFont="1" applyFill="1" applyBorder="1" applyAlignment="1">
      <alignment/>
    </xf>
    <xf numFmtId="0" fontId="101" fillId="59" borderId="27" xfId="53" applyFont="1" applyFill="1" applyBorder="1">
      <alignment/>
      <protection/>
    </xf>
    <xf numFmtId="0" fontId="101" fillId="59" borderId="37" xfId="53" applyFont="1" applyFill="1" applyBorder="1">
      <alignment/>
      <protection/>
    </xf>
    <xf numFmtId="0" fontId="101" fillId="59" borderId="25" xfId="53" applyFont="1" applyFill="1" applyBorder="1">
      <alignment/>
      <protection/>
    </xf>
    <xf numFmtId="0" fontId="101" fillId="59" borderId="28" xfId="53" applyFont="1" applyFill="1" applyBorder="1">
      <alignment/>
      <protection/>
    </xf>
    <xf numFmtId="0" fontId="101" fillId="59" borderId="38" xfId="53" applyFont="1" applyFill="1" applyBorder="1">
      <alignment/>
      <protection/>
    </xf>
    <xf numFmtId="0" fontId="101" fillId="59" borderId="54" xfId="53" applyFont="1" applyFill="1" applyBorder="1">
      <alignment/>
      <protection/>
    </xf>
    <xf numFmtId="0" fontId="101" fillId="59" borderId="39" xfId="53" applyFont="1" applyFill="1" applyBorder="1">
      <alignment/>
      <protection/>
    </xf>
    <xf numFmtId="0" fontId="101" fillId="59" borderId="40" xfId="53" applyFont="1" applyFill="1" applyBorder="1">
      <alignment/>
      <protection/>
    </xf>
    <xf numFmtId="0" fontId="17" fillId="59" borderId="38" xfId="0" applyFont="1" applyFill="1" applyBorder="1" applyAlignment="1">
      <alignment/>
    </xf>
    <xf numFmtId="0" fontId="17" fillId="59" borderId="54" xfId="0" applyFont="1" applyFill="1" applyBorder="1" applyAlignment="1">
      <alignment/>
    </xf>
    <xf numFmtId="0" fontId="17" fillId="59" borderId="39" xfId="0" applyFont="1" applyFill="1" applyBorder="1" applyAlignment="1">
      <alignment/>
    </xf>
    <xf numFmtId="0" fontId="17" fillId="59" borderId="40" xfId="0" applyFont="1" applyFill="1" applyBorder="1" applyAlignment="1">
      <alignment/>
    </xf>
    <xf numFmtId="2" fontId="0" fillId="10" borderId="36" xfId="0" applyNumberFormat="1" applyFill="1" applyBorder="1" applyAlignment="1">
      <alignment/>
    </xf>
    <xf numFmtId="2" fontId="0" fillId="10" borderId="52" xfId="0" applyNumberFormat="1" applyFill="1" applyBorder="1" applyAlignment="1">
      <alignment/>
    </xf>
    <xf numFmtId="2" fontId="49" fillId="10" borderId="5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46" fillId="40" borderId="3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14" xfId="0" applyBorder="1" applyAlignment="1">
      <alignment/>
    </xf>
    <xf numFmtId="2" fontId="46" fillId="10" borderId="34" xfId="0" applyNumberFormat="1" applyFont="1" applyFill="1" applyBorder="1" applyAlignment="1">
      <alignment/>
    </xf>
    <xf numFmtId="2" fontId="45" fillId="10" borderId="34" xfId="0" applyNumberFormat="1" applyFont="1" applyFill="1" applyBorder="1" applyAlignment="1">
      <alignment/>
    </xf>
    <xf numFmtId="0" fontId="46" fillId="40" borderId="39" xfId="0" applyFont="1" applyFill="1" applyBorder="1" applyAlignment="1">
      <alignment wrapText="1"/>
    </xf>
    <xf numFmtId="0" fontId="101" fillId="57" borderId="56" xfId="54" applyFont="1" applyFill="1" applyBorder="1" applyAlignment="1">
      <alignment vertical="center" wrapText="1"/>
      <protection/>
    </xf>
    <xf numFmtId="0" fontId="101" fillId="57" borderId="41" xfId="54" applyFont="1" applyFill="1" applyBorder="1" applyAlignment="1">
      <alignment vertical="center" wrapText="1"/>
      <protection/>
    </xf>
    <xf numFmtId="0" fontId="101" fillId="57" borderId="41" xfId="54" applyFont="1" applyFill="1" applyBorder="1">
      <alignment/>
      <protection/>
    </xf>
    <xf numFmtId="0" fontId="101" fillId="57" borderId="57" xfId="54" applyFont="1" applyFill="1" applyBorder="1" applyAlignment="1">
      <alignment vertical="center" wrapText="1"/>
      <protection/>
    </xf>
    <xf numFmtId="2" fontId="17" fillId="10" borderId="58" xfId="0" applyNumberFormat="1" applyFont="1" applyFill="1" applyBorder="1" applyAlignment="1">
      <alignment vertical="center" wrapText="1"/>
    </xf>
    <xf numFmtId="0" fontId="101" fillId="0" borderId="56" xfId="54" applyFont="1" applyFill="1" applyBorder="1" applyAlignment="1">
      <alignment vertical="center" wrapText="1"/>
      <protection/>
    </xf>
    <xf numFmtId="0" fontId="101" fillId="0" borderId="41" xfId="54" applyFont="1" applyFill="1" applyBorder="1" applyAlignment="1">
      <alignment vertical="center" wrapText="1"/>
      <protection/>
    </xf>
    <xf numFmtId="0" fontId="101" fillId="0" borderId="41" xfId="54" applyFont="1" applyFill="1" applyBorder="1">
      <alignment/>
      <protection/>
    </xf>
    <xf numFmtId="0" fontId="101" fillId="0" borderId="59" xfId="54" applyFont="1" applyFill="1" applyBorder="1" applyAlignment="1">
      <alignment vertical="center" wrapText="1"/>
      <protection/>
    </xf>
    <xf numFmtId="0" fontId="101" fillId="56" borderId="56" xfId="54" applyFont="1" applyFill="1" applyBorder="1" applyAlignment="1">
      <alignment vertical="center" wrapText="1"/>
      <protection/>
    </xf>
    <xf numFmtId="0" fontId="101" fillId="56" borderId="41" xfId="54" applyFont="1" applyFill="1" applyBorder="1">
      <alignment/>
      <protection/>
    </xf>
    <xf numFmtId="0" fontId="101" fillId="56" borderId="41" xfId="54" applyFont="1" applyFill="1" applyBorder="1" applyAlignment="1">
      <alignment vertical="center" wrapText="1"/>
      <protection/>
    </xf>
    <xf numFmtId="0" fontId="101" fillId="46" borderId="59" xfId="58" applyFont="1" applyFill="1" applyBorder="1">
      <alignment/>
      <protection/>
    </xf>
    <xf numFmtId="0" fontId="101" fillId="15" borderId="56" xfId="54" applyFont="1" applyFill="1" applyBorder="1">
      <alignment/>
      <protection/>
    </xf>
    <xf numFmtId="0" fontId="101" fillId="15" borderId="41" xfId="54" applyFont="1" applyFill="1" applyBorder="1">
      <alignment/>
      <protection/>
    </xf>
    <xf numFmtId="0" fontId="101" fillId="15" borderId="59" xfId="54" applyFont="1" applyFill="1" applyBorder="1">
      <alignment/>
      <protection/>
    </xf>
    <xf numFmtId="2" fontId="17" fillId="10" borderId="58" xfId="0" applyNumberFormat="1" applyFont="1" applyFill="1" applyBorder="1" applyAlignment="1">
      <alignment/>
    </xf>
    <xf numFmtId="0" fontId="101" fillId="58" borderId="56" xfId="54" applyFont="1" applyFill="1" applyBorder="1">
      <alignment/>
      <protection/>
    </xf>
    <xf numFmtId="0" fontId="101" fillId="58" borderId="41" xfId="54" applyFont="1" applyFill="1" applyBorder="1">
      <alignment/>
      <protection/>
    </xf>
    <xf numFmtId="0" fontId="101" fillId="58" borderId="59" xfId="54" applyFont="1" applyFill="1" applyBorder="1">
      <alignment/>
      <protection/>
    </xf>
    <xf numFmtId="0" fontId="101" fillId="55" borderId="56" xfId="54" applyFont="1" applyFill="1" applyBorder="1">
      <alignment/>
      <protection/>
    </xf>
    <xf numFmtId="0" fontId="101" fillId="55" borderId="41" xfId="54" applyFont="1" applyFill="1" applyBorder="1">
      <alignment/>
      <protection/>
    </xf>
    <xf numFmtId="0" fontId="101" fillId="46" borderId="59" xfId="53" applyFont="1" applyFill="1" applyBorder="1">
      <alignment/>
      <protection/>
    </xf>
    <xf numFmtId="0" fontId="101" fillId="59" borderId="56" xfId="54" applyFont="1" applyFill="1" applyBorder="1">
      <alignment/>
      <protection/>
    </xf>
    <xf numFmtId="0" fontId="101" fillId="59" borderId="60" xfId="54" applyFont="1" applyFill="1" applyBorder="1">
      <alignment/>
      <protection/>
    </xf>
    <xf numFmtId="0" fontId="101" fillId="59" borderId="41" xfId="54" applyFont="1" applyFill="1" applyBorder="1">
      <alignment/>
      <protection/>
    </xf>
    <xf numFmtId="0" fontId="101" fillId="59" borderId="59" xfId="54" applyFont="1" applyFill="1" applyBorder="1">
      <alignment/>
      <protection/>
    </xf>
    <xf numFmtId="2" fontId="0" fillId="10" borderId="58" xfId="0" applyNumberFormat="1" applyFill="1" applyBorder="1" applyAlignment="1">
      <alignment/>
    </xf>
    <xf numFmtId="193" fontId="19" fillId="10" borderId="61" xfId="0" applyNumberFormat="1" applyFont="1" applyFill="1" applyBorder="1" applyAlignment="1">
      <alignment horizontal="center" wrapText="1"/>
    </xf>
    <xf numFmtId="0" fontId="48" fillId="58" borderId="33" xfId="0" applyFont="1" applyFill="1" applyBorder="1" applyAlignment="1">
      <alignment wrapText="1"/>
    </xf>
    <xf numFmtId="0" fontId="48" fillId="58" borderId="34" xfId="0" applyFont="1" applyFill="1" applyBorder="1" applyAlignment="1">
      <alignment wrapText="1"/>
    </xf>
    <xf numFmtId="0" fontId="48" fillId="58" borderId="35" xfId="0" applyFont="1" applyFill="1" applyBorder="1" applyAlignment="1">
      <alignment wrapText="1"/>
    </xf>
    <xf numFmtId="193" fontId="19" fillId="10" borderId="17" xfId="0" applyNumberFormat="1" applyFont="1" applyFill="1" applyBorder="1" applyAlignment="1">
      <alignment horizontal="center" wrapText="1"/>
    </xf>
    <xf numFmtId="0" fontId="1" fillId="0" borderId="18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7" fillId="0" borderId="62" xfId="54" applyFont="1" applyBorder="1">
      <alignment/>
      <protection/>
    </xf>
    <xf numFmtId="0" fontId="11" fillId="0" borderId="63" xfId="0" applyFont="1" applyBorder="1" applyAlignment="1">
      <alignment/>
    </xf>
    <xf numFmtId="0" fontId="17" fillId="0" borderId="64" xfId="54" applyFont="1" applyBorder="1">
      <alignment/>
      <protection/>
    </xf>
    <xf numFmtId="0" fontId="17" fillId="0" borderId="65" xfId="54" applyFont="1" applyBorder="1">
      <alignment/>
      <protection/>
    </xf>
    <xf numFmtId="0" fontId="17" fillId="0" borderId="66" xfId="54" applyFont="1" applyBorder="1">
      <alignment/>
      <protection/>
    </xf>
    <xf numFmtId="49" fontId="2" fillId="32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20" xfId="0" applyBorder="1" applyAlignment="1">
      <alignment horizontal="center" vertical="center" textRotation="90"/>
    </xf>
    <xf numFmtId="0" fontId="8" fillId="0" borderId="22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3" fillId="0" borderId="6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68" xfId="0" applyFont="1" applyBorder="1" applyAlignment="1">
      <alignment horizontal="center" textRotation="90" wrapText="1"/>
    </xf>
    <xf numFmtId="0" fontId="1" fillId="0" borderId="69" xfId="0" applyFont="1" applyBorder="1" applyAlignment="1">
      <alignment horizontal="center" textRotation="90" wrapText="1"/>
    </xf>
    <xf numFmtId="0" fontId="46" fillId="55" borderId="68" xfId="0" applyFont="1" applyFill="1" applyBorder="1" applyAlignment="1">
      <alignment horizontal="center" wrapText="1"/>
    </xf>
    <xf numFmtId="0" fontId="46" fillId="55" borderId="0" xfId="0" applyFont="1" applyFill="1" applyBorder="1" applyAlignment="1">
      <alignment horizontal="center" wrapText="1"/>
    </xf>
    <xf numFmtId="0" fontId="46" fillId="55" borderId="15" xfId="0" applyFont="1" applyFill="1" applyBorder="1" applyAlignment="1">
      <alignment horizontal="center" wrapText="1"/>
    </xf>
    <xf numFmtId="0" fontId="46" fillId="34" borderId="70" xfId="0" applyFont="1" applyFill="1" applyBorder="1" applyAlignment="1">
      <alignment horizontal="center" wrapText="1"/>
    </xf>
    <xf numFmtId="0" fontId="46" fillId="34" borderId="71" xfId="0" applyFont="1" applyFill="1" applyBorder="1" applyAlignment="1">
      <alignment horizontal="center" wrapText="1"/>
    </xf>
    <xf numFmtId="0" fontId="46" fillId="34" borderId="31" xfId="0" applyFont="1" applyFill="1" applyBorder="1" applyAlignment="1">
      <alignment horizontal="center" wrapText="1"/>
    </xf>
    <xf numFmtId="0" fontId="46" fillId="56" borderId="70" xfId="0" applyFont="1" applyFill="1" applyBorder="1" applyAlignment="1">
      <alignment horizontal="center" wrapText="1"/>
    </xf>
    <xf numFmtId="0" fontId="46" fillId="56" borderId="71" xfId="0" applyFont="1" applyFill="1" applyBorder="1" applyAlignment="1">
      <alignment horizontal="center" wrapText="1"/>
    </xf>
    <xf numFmtId="0" fontId="46" fillId="56" borderId="31" xfId="0" applyFont="1" applyFill="1" applyBorder="1" applyAlignment="1">
      <alignment horizontal="center" wrapText="1"/>
    </xf>
    <xf numFmtId="0" fontId="46" fillId="59" borderId="68" xfId="0" applyFont="1" applyFill="1" applyBorder="1" applyAlignment="1">
      <alignment horizontal="center" wrapText="1"/>
    </xf>
    <xf numFmtId="0" fontId="46" fillId="59" borderId="0" xfId="0" applyFont="1" applyFill="1" applyBorder="1" applyAlignment="1">
      <alignment horizontal="center" wrapText="1"/>
    </xf>
    <xf numFmtId="0" fontId="46" fillId="59" borderId="72" xfId="0" applyFont="1" applyFill="1" applyBorder="1" applyAlignment="1">
      <alignment horizontal="center" wrapText="1"/>
    </xf>
    <xf numFmtId="0" fontId="45" fillId="0" borderId="36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46" fillId="15" borderId="70" xfId="0" applyFont="1" applyFill="1" applyBorder="1" applyAlignment="1">
      <alignment horizontal="center"/>
    </xf>
    <xf numFmtId="0" fontId="46" fillId="15" borderId="71" xfId="0" applyFont="1" applyFill="1" applyBorder="1" applyAlignment="1">
      <alignment horizontal="center"/>
    </xf>
    <xf numFmtId="0" fontId="46" fillId="15" borderId="31" xfId="0" applyFont="1" applyFill="1" applyBorder="1" applyAlignment="1">
      <alignment horizontal="center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6" xfId="0" applyFill="1" applyBorder="1" applyAlignment="1">
      <alignment horizontal="left" vertical="top" wrapText="1"/>
    </xf>
    <xf numFmtId="0" fontId="0" fillId="0" borderId="37" xfId="0" applyFill="1" applyBorder="1" applyAlignment="1">
      <alignment horizontal="left" vertical="top" wrapText="1"/>
    </xf>
    <xf numFmtId="0" fontId="46" fillId="57" borderId="70" xfId="0" applyFont="1" applyFill="1" applyBorder="1" applyAlignment="1">
      <alignment horizontal="center"/>
    </xf>
    <xf numFmtId="0" fontId="46" fillId="57" borderId="71" xfId="0" applyFont="1" applyFill="1" applyBorder="1" applyAlignment="1">
      <alignment horizontal="center"/>
    </xf>
    <xf numFmtId="0" fontId="46" fillId="57" borderId="31" xfId="0" applyFont="1" applyFill="1" applyBorder="1" applyAlignment="1">
      <alignment horizontal="center"/>
    </xf>
    <xf numFmtId="0" fontId="0" fillId="0" borderId="36" xfId="0" applyBorder="1" applyAlignment="1" quotePrefix="1">
      <alignment horizontal="left" vertical="top" wrapText="1"/>
    </xf>
    <xf numFmtId="0" fontId="0" fillId="0" borderId="37" xfId="0" applyBorder="1" applyAlignment="1" quotePrefix="1">
      <alignment horizontal="left" vertical="top" wrapText="1"/>
    </xf>
    <xf numFmtId="0" fontId="46" fillId="0" borderId="70" xfId="0" applyFont="1" applyFill="1" applyBorder="1" applyAlignment="1">
      <alignment horizontal="center" wrapText="1"/>
    </xf>
    <xf numFmtId="0" fontId="46" fillId="0" borderId="71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13" fillId="32" borderId="10" xfId="0" applyFont="1" applyFill="1" applyBorder="1" applyAlignment="1">
      <alignment horizontal="center" vertical="center" textRotation="90" wrapText="1"/>
    </xf>
    <xf numFmtId="0" fontId="13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 textRotation="90" wrapText="1"/>
    </xf>
    <xf numFmtId="0" fontId="13" fillId="32" borderId="12" xfId="0" applyFont="1" applyFill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3" fillId="0" borderId="11" xfId="0" applyFont="1" applyFill="1" applyBorder="1" applyAlignment="1">
      <alignment horizontal="center" vertical="center" textRotation="90" wrapText="1"/>
    </xf>
    <xf numFmtId="0" fontId="13" fillId="0" borderId="12" xfId="0" applyFont="1" applyFill="1" applyBorder="1" applyAlignment="1">
      <alignment horizontal="center" vertical="center" textRotation="90" wrapText="1"/>
    </xf>
    <xf numFmtId="0" fontId="13" fillId="32" borderId="10" xfId="0" applyFont="1" applyFill="1" applyBorder="1" applyAlignment="1">
      <alignment horizontal="center" textRotation="90" wrapText="1"/>
    </xf>
    <xf numFmtId="0" fontId="13" fillId="32" borderId="11" xfId="0" applyFont="1" applyFill="1" applyBorder="1" applyAlignment="1">
      <alignment horizontal="center" textRotation="90" wrapText="1"/>
    </xf>
    <xf numFmtId="0" fontId="13" fillId="32" borderId="12" xfId="0" applyFont="1" applyFill="1" applyBorder="1" applyAlignment="1">
      <alignment horizontal="center" textRotation="90" wrapText="1"/>
    </xf>
    <xf numFmtId="0" fontId="13" fillId="46" borderId="10" xfId="0" applyFont="1" applyFill="1" applyBorder="1" applyAlignment="1">
      <alignment horizontal="center" vertical="center" textRotation="90" wrapText="1"/>
    </xf>
    <xf numFmtId="0" fontId="13" fillId="46" borderId="11" xfId="0" applyFont="1" applyFill="1" applyBorder="1" applyAlignment="1">
      <alignment horizontal="center" vertical="center" textRotation="90" wrapText="1"/>
    </xf>
    <xf numFmtId="0" fontId="13" fillId="46" borderId="12" xfId="0" applyFont="1" applyFill="1" applyBorder="1" applyAlignment="1">
      <alignment horizontal="center" vertical="center" textRotation="90" wrapText="1"/>
    </xf>
    <xf numFmtId="0" fontId="20" fillId="0" borderId="58" xfId="0" applyFont="1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 wrapText="1"/>
    </xf>
    <xf numFmtId="0" fontId="35" fillId="41" borderId="22" xfId="0" applyFont="1" applyFill="1" applyBorder="1" applyAlignment="1">
      <alignment horizontal="center" vertical="center" wrapText="1"/>
    </xf>
    <xf numFmtId="0" fontId="35" fillId="41" borderId="17" xfId="0" applyFont="1" applyFill="1" applyBorder="1" applyAlignment="1">
      <alignment horizontal="center" vertical="center" wrapText="1"/>
    </xf>
    <xf numFmtId="0" fontId="27" fillId="32" borderId="22" xfId="0" applyFont="1" applyFill="1" applyBorder="1" applyAlignment="1">
      <alignment horizontal="center" vertical="center" wrapText="1"/>
    </xf>
    <xf numFmtId="0" fontId="27" fillId="32" borderId="17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27" fillId="36" borderId="22" xfId="0" applyFont="1" applyFill="1" applyBorder="1" applyAlignment="1">
      <alignment vertical="center" wrapText="1"/>
    </xf>
    <xf numFmtId="0" fontId="27" fillId="36" borderId="17" xfId="0" applyFont="1" applyFill="1" applyBorder="1" applyAlignment="1">
      <alignment vertical="center" wrapText="1"/>
    </xf>
    <xf numFmtId="0" fontId="35" fillId="41" borderId="22" xfId="0" applyFont="1" applyFill="1" applyBorder="1" applyAlignment="1">
      <alignment vertical="center" wrapText="1"/>
    </xf>
    <xf numFmtId="0" fontId="35" fillId="41" borderId="17" xfId="0" applyFont="1" applyFill="1" applyBorder="1" applyAlignment="1">
      <alignment vertical="center" wrapText="1"/>
    </xf>
    <xf numFmtId="0" fontId="36" fillId="41" borderId="22" xfId="0" applyFont="1" applyFill="1" applyBorder="1" applyAlignment="1">
      <alignment vertical="center" wrapText="1"/>
    </xf>
    <xf numFmtId="0" fontId="36" fillId="41" borderId="17" xfId="0" applyFont="1" applyFill="1" applyBorder="1" applyAlignment="1">
      <alignment vertical="center" wrapText="1"/>
    </xf>
    <xf numFmtId="0" fontId="27" fillId="43" borderId="22" xfId="0" applyFont="1" applyFill="1" applyBorder="1" applyAlignment="1">
      <alignment vertical="center" wrapText="1"/>
    </xf>
    <xf numFmtId="0" fontId="27" fillId="43" borderId="17" xfId="0" applyFont="1" applyFill="1" applyBorder="1" applyAlignment="1">
      <alignment vertical="center" wrapText="1"/>
    </xf>
    <xf numFmtId="0" fontId="33" fillId="43" borderId="22" xfId="0" applyFont="1" applyFill="1" applyBorder="1" applyAlignment="1">
      <alignment vertical="center" wrapText="1"/>
    </xf>
    <xf numFmtId="0" fontId="33" fillId="43" borderId="17" xfId="0" applyFont="1" applyFill="1" applyBorder="1" applyAlignment="1">
      <alignment vertical="center" wrapText="1"/>
    </xf>
    <xf numFmtId="0" fontId="27" fillId="43" borderId="22" xfId="0" applyFont="1" applyFill="1" applyBorder="1" applyAlignment="1">
      <alignment horizontal="center" vertical="center" wrapText="1"/>
    </xf>
    <xf numFmtId="0" fontId="27" fillId="43" borderId="17" xfId="0" applyFont="1" applyFill="1" applyBorder="1" applyAlignment="1">
      <alignment horizontal="center" vertical="center" wrapText="1"/>
    </xf>
    <xf numFmtId="0" fontId="35" fillId="43" borderId="22" xfId="0" applyFont="1" applyFill="1" applyBorder="1" applyAlignment="1">
      <alignment vertical="center" wrapText="1"/>
    </xf>
    <xf numFmtId="0" fontId="35" fillId="43" borderId="17" xfId="0" applyFont="1" applyFill="1" applyBorder="1" applyAlignment="1">
      <alignment vertical="center" wrapText="1"/>
    </xf>
    <xf numFmtId="0" fontId="35" fillId="43" borderId="22" xfId="0" applyFont="1" applyFill="1" applyBorder="1" applyAlignment="1">
      <alignment horizontal="center" vertical="center" wrapText="1"/>
    </xf>
    <xf numFmtId="0" fontId="35" fillId="43" borderId="17" xfId="0" applyFont="1" applyFill="1" applyBorder="1" applyAlignment="1">
      <alignment horizontal="center" vertical="center" wrapText="1"/>
    </xf>
    <xf numFmtId="0" fontId="41" fillId="32" borderId="22" xfId="0" applyFont="1" applyFill="1" applyBorder="1" applyAlignment="1">
      <alignment horizontal="center" vertical="center" wrapText="1"/>
    </xf>
    <xf numFmtId="0" fontId="41" fillId="32" borderId="17" xfId="0" applyFont="1" applyFill="1" applyBorder="1" applyAlignment="1">
      <alignment horizontal="center" vertical="center" wrapText="1"/>
    </xf>
    <xf numFmtId="0" fontId="42" fillId="43" borderId="22" xfId="0" applyFont="1" applyFill="1" applyBorder="1" applyAlignment="1">
      <alignment horizontal="center" vertical="center" wrapText="1"/>
    </xf>
    <xf numFmtId="0" fontId="42" fillId="43" borderId="17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vertical="center" wrapText="1"/>
    </xf>
    <xf numFmtId="0" fontId="0" fillId="0" borderId="6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3" fillId="41" borderId="22" xfId="0" applyFont="1" applyFill="1" applyBorder="1" applyAlignment="1">
      <alignment vertical="center" wrapText="1"/>
    </xf>
    <xf numFmtId="0" fontId="33" fillId="41" borderId="17" xfId="0" applyFont="1" applyFill="1" applyBorder="1" applyAlignment="1">
      <alignment vertical="center" wrapText="1"/>
    </xf>
    <xf numFmtId="0" fontId="33" fillId="32" borderId="22" xfId="0" applyFont="1" applyFill="1" applyBorder="1" applyAlignment="1">
      <alignment horizontal="center" vertical="center" wrapText="1"/>
    </xf>
    <xf numFmtId="0" fontId="33" fillId="32" borderId="17" xfId="0" applyFont="1" applyFill="1" applyBorder="1" applyAlignment="1">
      <alignment horizontal="center" vertical="center" wrapText="1"/>
    </xf>
    <xf numFmtId="0" fontId="35" fillId="0" borderId="70" xfId="0" applyFont="1" applyBorder="1" applyAlignment="1">
      <alignment vertical="center" wrapText="1"/>
    </xf>
    <xf numFmtId="0" fontId="35" fillId="0" borderId="31" xfId="0" applyFont="1" applyBorder="1" applyAlignment="1">
      <alignment vertical="center" wrapText="1"/>
    </xf>
    <xf numFmtId="0" fontId="35" fillId="0" borderId="68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5" fillId="0" borderId="69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7" fillId="0" borderId="70" xfId="0" applyFont="1" applyBorder="1" applyAlignment="1">
      <alignment vertical="center" wrapText="1"/>
    </xf>
    <xf numFmtId="0" fontId="37" fillId="0" borderId="71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41" fillId="43" borderId="22" xfId="0" applyFont="1" applyFill="1" applyBorder="1" applyAlignment="1">
      <alignment horizontal="center" vertical="center" wrapText="1"/>
    </xf>
    <xf numFmtId="0" fontId="41" fillId="43" borderId="17" xfId="0" applyFont="1" applyFill="1" applyBorder="1" applyAlignment="1">
      <alignment horizontal="center" vertical="center" wrapText="1"/>
    </xf>
    <xf numFmtId="0" fontId="33" fillId="36" borderId="22" xfId="0" applyFont="1" applyFill="1" applyBorder="1" applyAlignment="1">
      <alignment vertical="center" wrapText="1"/>
    </xf>
    <xf numFmtId="0" fontId="33" fillId="36" borderId="17" xfId="0" applyFont="1" applyFill="1" applyBorder="1" applyAlignment="1">
      <alignment vertical="center" wrapText="1"/>
    </xf>
    <xf numFmtId="0" fontId="33" fillId="0" borderId="70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9" fillId="0" borderId="68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3" fillId="0" borderId="68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0" fillId="0" borderId="6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7" fillId="0" borderId="7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6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6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6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8" fillId="0" borderId="69" xfId="0" applyFont="1" applyBorder="1" applyAlignment="1">
      <alignment vertical="center" wrapText="1"/>
    </xf>
    <xf numFmtId="0" fontId="38" fillId="0" borderId="50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44" fillId="0" borderId="47" xfId="0" applyFont="1" applyBorder="1" applyAlignment="1">
      <alignment horizontal="center"/>
    </xf>
    <xf numFmtId="0" fontId="22" fillId="0" borderId="74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70" xfId="0" applyFont="1" applyBorder="1" applyAlignment="1">
      <alignment horizontal="center" wrapText="1"/>
    </xf>
    <xf numFmtId="0" fontId="14" fillId="0" borderId="71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14" fillId="0" borderId="69" xfId="0" applyFont="1" applyBorder="1" applyAlignment="1">
      <alignment horizontal="center" wrapText="1"/>
    </xf>
    <xf numFmtId="0" fontId="14" fillId="0" borderId="5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5" fillId="0" borderId="22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95" fillId="0" borderId="0" xfId="59">
      <alignment/>
      <protection/>
    </xf>
    <xf numFmtId="0" fontId="108" fillId="0" borderId="29" xfId="59" applyFont="1" applyBorder="1" applyAlignment="1">
      <alignment horizontal="center" wrapText="1"/>
      <protection/>
    </xf>
    <xf numFmtId="0" fontId="102" fillId="0" borderId="12" xfId="59" applyFont="1" applyBorder="1" applyAlignment="1">
      <alignment horizontal="justify" vertical="top" wrapText="1"/>
      <protection/>
    </xf>
    <xf numFmtId="0" fontId="102" fillId="0" borderId="13" xfId="59" applyFont="1" applyBorder="1" applyAlignment="1">
      <alignment vertical="top" wrapText="1"/>
      <protection/>
    </xf>
    <xf numFmtId="0" fontId="102" fillId="0" borderId="0" xfId="59" applyFont="1" applyAlignment="1">
      <alignment/>
      <protection/>
    </xf>
    <xf numFmtId="0" fontId="108" fillId="0" borderId="10" xfId="59" applyFont="1" applyBorder="1" applyAlignment="1">
      <alignment wrapText="1"/>
      <protection/>
    </xf>
    <xf numFmtId="0" fontId="102" fillId="0" borderId="12" xfId="59" applyFont="1" applyFill="1" applyBorder="1" applyAlignment="1">
      <alignment horizontal="justify" vertical="top" wrapText="1"/>
      <protection/>
    </xf>
    <xf numFmtId="0" fontId="102" fillId="0" borderId="13" xfId="59" applyFont="1" applyFill="1" applyBorder="1" applyAlignment="1">
      <alignment vertical="top" wrapText="1"/>
      <protection/>
    </xf>
    <xf numFmtId="0" fontId="95" fillId="0" borderId="0" xfId="59" applyFill="1">
      <alignment/>
      <protection/>
    </xf>
    <xf numFmtId="0" fontId="108" fillId="0" borderId="14" xfId="59" applyFont="1" applyFill="1" applyBorder="1" applyAlignment="1">
      <alignment horizontal="center" wrapText="1"/>
      <protection/>
    </xf>
    <xf numFmtId="0" fontId="102" fillId="0" borderId="14" xfId="59" applyFont="1" applyBorder="1" applyAlignment="1">
      <alignment vertical="top" wrapText="1"/>
      <protection/>
    </xf>
    <xf numFmtId="0" fontId="95" fillId="0" borderId="62" xfId="59" applyBorder="1">
      <alignment/>
      <protection/>
    </xf>
    <xf numFmtId="0" fontId="95" fillId="0" borderId="27" xfId="59" applyBorder="1">
      <alignment/>
      <protection/>
    </xf>
    <xf numFmtId="0" fontId="95" fillId="0" borderId="64" xfId="59" applyBorder="1">
      <alignment/>
      <protection/>
    </xf>
    <xf numFmtId="0" fontId="95" fillId="0" borderId="0" xfId="59" applyAlignment="1">
      <alignment vertical="center"/>
      <protection/>
    </xf>
    <xf numFmtId="0" fontId="95" fillId="0" borderId="14" xfId="59" applyBorder="1" applyAlignment="1">
      <alignment vertical="center"/>
      <protection/>
    </xf>
    <xf numFmtId="0" fontId="102" fillId="0" borderId="25" xfId="59" applyFont="1" applyFill="1" applyBorder="1" applyAlignment="1">
      <alignment horizontal="center"/>
      <protection/>
    </xf>
    <xf numFmtId="0" fontId="102" fillId="0" borderId="65" xfId="59" applyFont="1" applyFill="1" applyBorder="1" applyAlignment="1">
      <alignment horizontal="center"/>
      <protection/>
    </xf>
    <xf numFmtId="2" fontId="109" fillId="0" borderId="18" xfId="59" applyNumberFormat="1" applyFont="1" applyBorder="1" applyAlignment="1">
      <alignment horizontal="center"/>
      <protection/>
    </xf>
    <xf numFmtId="0" fontId="110" fillId="0" borderId="14" xfId="59" applyFont="1" applyBorder="1" applyAlignment="1">
      <alignment horizontal="center" wrapText="1"/>
      <protection/>
    </xf>
    <xf numFmtId="0" fontId="110" fillId="0" borderId="17" xfId="59" applyFont="1" applyBorder="1" applyAlignment="1">
      <alignment horizontal="center" wrapText="1"/>
      <protection/>
    </xf>
    <xf numFmtId="2" fontId="102" fillId="0" borderId="21" xfId="59" applyNumberFormat="1" applyFont="1" applyBorder="1" applyAlignment="1">
      <alignment horizontal="center"/>
      <protection/>
    </xf>
    <xf numFmtId="2" fontId="109" fillId="0" borderId="18" xfId="59" applyNumberFormat="1" applyFont="1" applyFill="1" applyBorder="1" applyAlignment="1">
      <alignment horizontal="center"/>
      <protection/>
    </xf>
    <xf numFmtId="2" fontId="102" fillId="0" borderId="13" xfId="59" applyNumberFormat="1" applyFont="1" applyFill="1" applyBorder="1" applyAlignment="1">
      <alignment horizontal="center" vertical="top" wrapText="1"/>
      <protection/>
    </xf>
    <xf numFmtId="2" fontId="102" fillId="0" borderId="17" xfId="59" applyNumberFormat="1" applyFont="1" applyFill="1" applyBorder="1" applyAlignment="1">
      <alignment horizontal="center" vertical="top" wrapText="1"/>
      <protection/>
    </xf>
    <xf numFmtId="2" fontId="102" fillId="0" borderId="13" xfId="59" applyNumberFormat="1" applyFont="1" applyFill="1" applyBorder="1" applyAlignment="1">
      <alignment horizontal="center" wrapText="1"/>
      <protection/>
    </xf>
    <xf numFmtId="2" fontId="109" fillId="51" borderId="18" xfId="59" applyNumberFormat="1" applyFont="1" applyFill="1" applyBorder="1" applyAlignment="1">
      <alignment horizontal="center"/>
      <protection/>
    </xf>
    <xf numFmtId="0" fontId="108" fillId="0" borderId="14" xfId="59" applyFont="1" applyBorder="1" applyAlignment="1">
      <alignment horizontal="center" wrapText="1"/>
      <protection/>
    </xf>
    <xf numFmtId="0" fontId="108" fillId="0" borderId="13" xfId="59" applyFont="1" applyFill="1" applyBorder="1" applyAlignment="1">
      <alignment horizontal="center" wrapText="1"/>
      <protection/>
    </xf>
    <xf numFmtId="0" fontId="108" fillId="0" borderId="12" xfId="59" applyFont="1" applyFill="1" applyBorder="1" applyAlignment="1">
      <alignment horizontal="center" wrapText="1"/>
      <protection/>
    </xf>
    <xf numFmtId="0" fontId="108" fillId="0" borderId="29" xfId="59" applyFont="1" applyFill="1" applyBorder="1" applyAlignment="1">
      <alignment horizontal="center" wrapText="1"/>
      <protection/>
    </xf>
    <xf numFmtId="2" fontId="102" fillId="0" borderId="14" xfId="59" applyNumberFormat="1" applyFont="1" applyFill="1" applyBorder="1" applyAlignment="1">
      <alignment horizontal="center" vertical="top" wrapText="1"/>
      <protection/>
    </xf>
    <xf numFmtId="2" fontId="102" fillId="0" borderId="12" xfId="59" applyNumberFormat="1" applyFont="1" applyFill="1" applyBorder="1" applyAlignment="1">
      <alignment horizontal="center" vertical="top" wrapText="1"/>
      <protection/>
    </xf>
    <xf numFmtId="2" fontId="102" fillId="0" borderId="12" xfId="59" applyNumberFormat="1" applyFont="1" applyFill="1" applyBorder="1" applyAlignment="1">
      <alignment horizontal="center" wrapText="1"/>
      <protection/>
    </xf>
    <xf numFmtId="0" fontId="101" fillId="0" borderId="25" xfId="59" applyFont="1" applyFill="1" applyBorder="1" applyAlignment="1">
      <alignment horizontal="center" vertical="center"/>
      <protection/>
    </xf>
    <xf numFmtId="2" fontId="109" fillId="56" borderId="18" xfId="59" applyNumberFormat="1" applyFont="1" applyFill="1" applyBorder="1" applyAlignment="1">
      <alignment horizontal="center"/>
      <protection/>
    </xf>
    <xf numFmtId="2" fontId="95" fillId="0" borderId="0" xfId="59" applyNumberFormat="1" applyFill="1">
      <alignment/>
      <protection/>
    </xf>
    <xf numFmtId="0" fontId="108" fillId="0" borderId="10" xfId="59" applyFont="1" applyBorder="1" applyAlignment="1">
      <alignment horizontal="center" wrapText="1"/>
      <protection/>
    </xf>
    <xf numFmtId="0" fontId="95" fillId="0" borderId="12" xfId="59" applyBorder="1">
      <alignment/>
      <protection/>
    </xf>
    <xf numFmtId="0" fontId="108" fillId="0" borderId="22" xfId="59" applyFont="1" applyBorder="1" applyAlignment="1">
      <alignment horizontal="center" wrapText="1"/>
      <protection/>
    </xf>
    <xf numFmtId="0" fontId="108" fillId="0" borderId="17" xfId="59" applyFont="1" applyBorder="1" applyAlignment="1">
      <alignment horizontal="center" wrapText="1"/>
      <protection/>
    </xf>
    <xf numFmtId="0" fontId="95" fillId="0" borderId="75" xfId="59" applyBorder="1" applyAlignment="1">
      <alignment horizontal="center"/>
      <protection/>
    </xf>
    <xf numFmtId="0" fontId="95" fillId="0" borderId="76" xfId="59" applyBorder="1" applyAlignment="1">
      <alignment horizontal="center"/>
      <protection/>
    </xf>
    <xf numFmtId="0" fontId="95" fillId="0" borderId="77" xfId="59" applyBorder="1" applyAlignment="1">
      <alignment horizontal="center"/>
      <protection/>
    </xf>
    <xf numFmtId="0" fontId="95" fillId="0" borderId="51" xfId="59" applyBorder="1" applyAlignment="1">
      <alignment horizontal="center"/>
      <protection/>
    </xf>
    <xf numFmtId="0" fontId="95" fillId="0" borderId="36" xfId="59" applyBorder="1" applyAlignment="1">
      <alignment horizontal="center"/>
      <protection/>
    </xf>
    <xf numFmtId="0" fontId="95" fillId="0" borderId="78" xfId="59" applyBorder="1" applyAlignment="1">
      <alignment horizontal="center"/>
      <protection/>
    </xf>
    <xf numFmtId="0" fontId="95" fillId="0" borderId="79" xfId="59" applyBorder="1" applyAlignment="1">
      <alignment horizontal="center"/>
      <protection/>
    </xf>
    <xf numFmtId="0" fontId="95" fillId="0" borderId="80" xfId="59" applyBorder="1" applyAlignment="1">
      <alignment horizontal="center"/>
      <protection/>
    </xf>
    <xf numFmtId="0" fontId="95" fillId="0" borderId="81" xfId="59" applyBorder="1" applyAlignment="1">
      <alignment horizontal="center"/>
      <protection/>
    </xf>
    <xf numFmtId="0" fontId="108" fillId="0" borderId="29" xfId="59" applyFont="1" applyBorder="1" applyAlignment="1">
      <alignment horizontal="center" wrapText="1"/>
      <protection/>
    </xf>
    <xf numFmtId="0" fontId="111" fillId="0" borderId="10" xfId="59" applyFont="1" applyBorder="1" applyAlignment="1">
      <alignment horizontal="center" vertical="center"/>
      <protection/>
    </xf>
    <xf numFmtId="0" fontId="111" fillId="0" borderId="11" xfId="59" applyFont="1" applyBorder="1" applyAlignment="1">
      <alignment horizontal="center" vertical="center"/>
      <protection/>
    </xf>
    <xf numFmtId="0" fontId="111" fillId="0" borderId="12" xfId="59" applyFont="1" applyBorder="1" applyAlignment="1">
      <alignment horizontal="center" vertical="center"/>
      <protection/>
    </xf>
    <xf numFmtId="2" fontId="102" fillId="0" borderId="82" xfId="59" applyNumberFormat="1" applyFont="1" applyBorder="1" applyAlignment="1">
      <alignment horizontal="center"/>
      <protection/>
    </xf>
    <xf numFmtId="0" fontId="102" fillId="0" borderId="41" xfId="59" applyFont="1" applyFill="1" applyBorder="1" applyAlignment="1">
      <alignment horizontal="center"/>
      <protection/>
    </xf>
    <xf numFmtId="0" fontId="101" fillId="0" borderId="41" xfId="59" applyFont="1" applyFill="1" applyBorder="1" applyAlignment="1">
      <alignment horizontal="center" vertical="center"/>
      <protection/>
    </xf>
    <xf numFmtId="2" fontId="109" fillId="0" borderId="30" xfId="59" applyNumberFormat="1" applyFont="1" applyFill="1" applyBorder="1" applyAlignment="1">
      <alignment horizontal="center"/>
      <protection/>
    </xf>
    <xf numFmtId="2" fontId="109" fillId="0" borderId="30" xfId="59" applyNumberFormat="1" applyFont="1" applyBorder="1" applyAlignment="1">
      <alignment horizontal="center"/>
      <protection/>
    </xf>
    <xf numFmtId="0" fontId="112" fillId="0" borderId="14" xfId="59" applyFont="1" applyBorder="1" applyAlignment="1">
      <alignment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рейтинг за 15-16 полугодие" xfId="55"/>
    <cellStyle name="Обычный 4" xfId="56"/>
    <cellStyle name="Обычный 4 2" xfId="57"/>
    <cellStyle name="Обычный 5" xfId="58"/>
    <cellStyle name="Обычный 6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dxfs count="1">
    <dxf>
      <fill>
        <patternFill>
          <bgColor theme="8" tint="-0.24993999302387238"/>
        </patternFill>
      </fill>
    </dxf>
  </dxfs>
  <tableStyles count="1" defaultTableStyle="TableStyleMedium9" defaultPivotStyle="PivotStyleLight16">
    <tableStyle name="Стиль таблицы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1914525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0" y="1914525"/>
          <a:ext cx="191452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1924050</xdr:colOff>
      <xdr:row>9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0" y="1009650"/>
          <a:ext cx="1924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1924050</xdr:colOff>
      <xdr:row>9</xdr:row>
      <xdr:rowOff>200025</xdr:rowOff>
    </xdr:to>
    <xdr:sp>
      <xdr:nvSpPr>
        <xdr:cNvPr id="1" name="Line 1"/>
        <xdr:cNvSpPr>
          <a:spLocks/>
        </xdr:cNvSpPr>
      </xdr:nvSpPr>
      <xdr:spPr>
        <a:xfrm flipH="1">
          <a:off x="0" y="1009650"/>
          <a:ext cx="192405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3"/>
  <sheetViews>
    <sheetView zoomScaleSheetLayoutView="85" zoomScalePageLayoutView="0" workbookViewId="0" topLeftCell="A27">
      <selection activeCell="I24" sqref="I24:I47"/>
    </sheetView>
  </sheetViews>
  <sheetFormatPr defaultColWidth="9.00390625" defaultRowHeight="12.75"/>
  <cols>
    <col min="1" max="1" width="60.75390625" style="0" bestFit="1" customWidth="1"/>
    <col min="2" max="2" width="7.25390625" style="0" customWidth="1"/>
    <col min="5" max="5" width="10.375" style="0" customWidth="1"/>
    <col min="6" max="6" width="9.375" style="0" customWidth="1"/>
    <col min="7" max="7" width="11.25390625" style="0" customWidth="1"/>
    <col min="8" max="8" width="19.00390625" style="0" customWidth="1"/>
    <col min="9" max="9" width="11.875" style="0" bestFit="1" customWidth="1"/>
  </cols>
  <sheetData>
    <row r="1" spans="1:9" ht="96" customHeight="1" thickBot="1">
      <c r="A1" s="574" t="s">
        <v>12</v>
      </c>
      <c r="B1" s="575"/>
      <c r="C1" s="575"/>
      <c r="D1" s="575"/>
      <c r="E1" s="575"/>
      <c r="F1" s="575"/>
      <c r="G1" s="575"/>
      <c r="H1" s="575"/>
      <c r="I1" s="575"/>
    </row>
    <row r="2" spans="1:9" ht="53.25" customHeight="1" thickBot="1">
      <c r="A2" s="571" t="s">
        <v>11</v>
      </c>
      <c r="B2" s="572"/>
      <c r="C2" s="572"/>
      <c r="D2" s="572"/>
      <c r="E2" s="572"/>
      <c r="F2" s="572"/>
      <c r="G2" s="572"/>
      <c r="H2" s="572"/>
      <c r="I2" s="573"/>
    </row>
    <row r="3" spans="1:9" ht="15.75" customHeight="1">
      <c r="A3" s="3"/>
      <c r="B3" s="576" t="s">
        <v>13</v>
      </c>
      <c r="C3" s="576" t="s">
        <v>14</v>
      </c>
      <c r="D3" s="576" t="s">
        <v>42</v>
      </c>
      <c r="E3" s="576" t="s">
        <v>43</v>
      </c>
      <c r="F3" s="576" t="s">
        <v>44</v>
      </c>
      <c r="G3" s="576" t="s">
        <v>45</v>
      </c>
      <c r="H3" s="578" t="s">
        <v>2</v>
      </c>
      <c r="I3" s="568" t="s">
        <v>199</v>
      </c>
    </row>
    <row r="4" spans="1:9" ht="12.75">
      <c r="A4" s="2"/>
      <c r="B4" s="576"/>
      <c r="C4" s="576"/>
      <c r="D4" s="576"/>
      <c r="E4" s="576"/>
      <c r="F4" s="576"/>
      <c r="G4" s="576"/>
      <c r="H4" s="578"/>
      <c r="I4" s="569"/>
    </row>
    <row r="5" spans="1:9" ht="15.75">
      <c r="A5" s="6" t="s">
        <v>46</v>
      </c>
      <c r="B5" s="576"/>
      <c r="C5" s="576"/>
      <c r="D5" s="576"/>
      <c r="E5" s="576"/>
      <c r="F5" s="576"/>
      <c r="G5" s="576"/>
      <c r="H5" s="578"/>
      <c r="I5" s="569"/>
    </row>
    <row r="6" spans="1:9" ht="15.75">
      <c r="A6" s="3"/>
      <c r="B6" s="576"/>
      <c r="C6" s="576"/>
      <c r="D6" s="576"/>
      <c r="E6" s="576"/>
      <c r="F6" s="576"/>
      <c r="G6" s="576"/>
      <c r="H6" s="578"/>
      <c r="I6" s="569"/>
    </row>
    <row r="7" spans="1:9" ht="15.75">
      <c r="A7" s="3"/>
      <c r="B7" s="576"/>
      <c r="C7" s="576"/>
      <c r="D7" s="576"/>
      <c r="E7" s="576"/>
      <c r="F7" s="576"/>
      <c r="G7" s="576"/>
      <c r="H7" s="578"/>
      <c r="I7" s="569"/>
    </row>
    <row r="8" spans="1:9" ht="15.75">
      <c r="A8" s="3"/>
      <c r="B8" s="576"/>
      <c r="C8" s="576"/>
      <c r="D8" s="576"/>
      <c r="E8" s="576"/>
      <c r="F8" s="576"/>
      <c r="G8" s="576"/>
      <c r="H8" s="578"/>
      <c r="I8" s="569"/>
    </row>
    <row r="9" spans="1:9" ht="15.75">
      <c r="A9" s="3"/>
      <c r="B9" s="576"/>
      <c r="C9" s="576"/>
      <c r="D9" s="576"/>
      <c r="E9" s="576"/>
      <c r="F9" s="576"/>
      <c r="G9" s="576"/>
      <c r="H9" s="578"/>
      <c r="I9" s="569"/>
    </row>
    <row r="10" spans="1:9" ht="16.5" thickBot="1">
      <c r="A10" s="7" t="s">
        <v>0</v>
      </c>
      <c r="B10" s="577"/>
      <c r="C10" s="577"/>
      <c r="D10" s="577"/>
      <c r="E10" s="577"/>
      <c r="F10" s="577"/>
      <c r="G10" s="577"/>
      <c r="H10" s="578"/>
      <c r="I10" s="569"/>
    </row>
    <row r="11" spans="1:9" ht="16.5" thickBot="1">
      <c r="A11" s="3"/>
      <c r="B11" s="5" t="s">
        <v>39</v>
      </c>
      <c r="C11" s="5" t="s">
        <v>4</v>
      </c>
      <c r="D11" s="12" t="s">
        <v>1</v>
      </c>
      <c r="E11" s="5" t="s">
        <v>15</v>
      </c>
      <c r="F11" s="5" t="s">
        <v>40</v>
      </c>
      <c r="G11" s="5" t="s">
        <v>41</v>
      </c>
      <c r="H11" s="579"/>
      <c r="I11" s="570"/>
    </row>
    <row r="12" spans="1:9" ht="16.5" customHeight="1" thickBot="1">
      <c r="A12" s="24" t="s">
        <v>69</v>
      </c>
      <c r="B12" s="152">
        <v>9.5</v>
      </c>
      <c r="C12" s="46">
        <v>2.5</v>
      </c>
      <c r="D12" s="46">
        <v>8.5</v>
      </c>
      <c r="E12" s="46">
        <v>2.5</v>
      </c>
      <c r="F12" s="46">
        <v>6</v>
      </c>
      <c r="G12" s="47">
        <v>6</v>
      </c>
      <c r="H12" s="50">
        <f aca="true" t="shared" si="0" ref="H12:H47">AVERAGE(B12:G12)</f>
        <v>5.833333333333333</v>
      </c>
      <c r="I12" s="559">
        <f>H12*1.2</f>
        <v>6.999999999999999</v>
      </c>
    </row>
    <row r="13" spans="1:9" ht="16.5" customHeight="1" thickBot="1">
      <c r="A13" s="25" t="s">
        <v>63</v>
      </c>
      <c r="B13" s="151">
        <v>11</v>
      </c>
      <c r="C13" s="45">
        <v>5</v>
      </c>
      <c r="D13" s="45">
        <v>10</v>
      </c>
      <c r="E13" s="45">
        <v>5</v>
      </c>
      <c r="F13" s="45">
        <v>10</v>
      </c>
      <c r="G13" s="49">
        <v>9</v>
      </c>
      <c r="H13" s="50">
        <f t="shared" si="0"/>
        <v>8.333333333333334</v>
      </c>
      <c r="I13" s="51">
        <f aca="true" t="shared" si="1" ref="I13:I53">H13*1.2</f>
        <v>10</v>
      </c>
    </row>
    <row r="14" spans="1:9" ht="15.75" customHeight="1" thickBot="1">
      <c r="A14" s="25" t="s">
        <v>49</v>
      </c>
      <c r="B14" s="151">
        <v>11</v>
      </c>
      <c r="C14" s="45">
        <v>4</v>
      </c>
      <c r="D14" s="45">
        <v>10</v>
      </c>
      <c r="E14" s="45">
        <v>5</v>
      </c>
      <c r="F14" s="45">
        <v>10</v>
      </c>
      <c r="G14" s="49">
        <v>9</v>
      </c>
      <c r="H14" s="50">
        <f t="shared" si="0"/>
        <v>8.166666666666666</v>
      </c>
      <c r="I14" s="51">
        <f t="shared" si="1"/>
        <v>9.799999999999999</v>
      </c>
    </row>
    <row r="15" spans="1:9" ht="15.75" customHeight="1" thickBot="1">
      <c r="A15" s="25" t="s">
        <v>48</v>
      </c>
      <c r="B15" s="151">
        <v>10.25</v>
      </c>
      <c r="C15" s="45">
        <v>4.4</v>
      </c>
      <c r="D15" s="45">
        <v>5.75</v>
      </c>
      <c r="E15" s="45">
        <v>4.5</v>
      </c>
      <c r="F15" s="45">
        <v>8.5</v>
      </c>
      <c r="G15" s="49">
        <v>6</v>
      </c>
      <c r="H15" s="50">
        <f t="shared" si="0"/>
        <v>6.566666666666666</v>
      </c>
      <c r="I15" s="51">
        <f t="shared" si="1"/>
        <v>7.879999999999999</v>
      </c>
    </row>
    <row r="16" spans="1:9" ht="16.5" thickBot="1">
      <c r="A16" s="25" t="s">
        <v>71</v>
      </c>
      <c r="B16" s="151">
        <v>11</v>
      </c>
      <c r="C16" s="45">
        <v>5</v>
      </c>
      <c r="D16" s="45">
        <v>8.75</v>
      </c>
      <c r="E16" s="45">
        <v>5</v>
      </c>
      <c r="F16" s="45">
        <v>10</v>
      </c>
      <c r="G16" s="49">
        <v>8</v>
      </c>
      <c r="H16" s="50">
        <f t="shared" si="0"/>
        <v>7.958333333333333</v>
      </c>
      <c r="I16" s="51">
        <f t="shared" si="1"/>
        <v>9.549999999999999</v>
      </c>
    </row>
    <row r="17" spans="1:9" ht="15" customHeight="1" thickBot="1">
      <c r="A17" s="25" t="s">
        <v>59</v>
      </c>
      <c r="B17" s="151">
        <v>11</v>
      </c>
      <c r="C17" s="45">
        <v>5</v>
      </c>
      <c r="D17" s="45">
        <v>6.25</v>
      </c>
      <c r="E17" s="45">
        <v>3</v>
      </c>
      <c r="F17" s="45">
        <v>10</v>
      </c>
      <c r="G17" s="49">
        <v>8</v>
      </c>
      <c r="H17" s="50">
        <f t="shared" si="0"/>
        <v>7.208333333333333</v>
      </c>
      <c r="I17" s="51">
        <f t="shared" si="1"/>
        <v>8.649999999999999</v>
      </c>
    </row>
    <row r="18" spans="1:9" ht="15.75" customHeight="1" thickBot="1">
      <c r="A18" s="25" t="s">
        <v>54</v>
      </c>
      <c r="B18" s="151">
        <v>11</v>
      </c>
      <c r="C18" s="45">
        <v>4</v>
      </c>
      <c r="D18" s="45">
        <v>8.5</v>
      </c>
      <c r="E18" s="45">
        <v>4</v>
      </c>
      <c r="F18" s="45">
        <v>10</v>
      </c>
      <c r="G18" s="49">
        <v>9</v>
      </c>
      <c r="H18" s="50">
        <f t="shared" si="0"/>
        <v>7.75</v>
      </c>
      <c r="I18" s="51">
        <f t="shared" si="1"/>
        <v>9.299999999999999</v>
      </c>
    </row>
    <row r="19" spans="1:9" ht="15" customHeight="1" thickBot="1">
      <c r="A19" s="25" t="s">
        <v>81</v>
      </c>
      <c r="B19" s="151">
        <v>8.75</v>
      </c>
      <c r="C19" s="45">
        <v>3.25</v>
      </c>
      <c r="D19" s="45">
        <v>9</v>
      </c>
      <c r="E19" s="45">
        <v>2.5</v>
      </c>
      <c r="F19" s="45">
        <v>5</v>
      </c>
      <c r="G19" s="49">
        <v>6</v>
      </c>
      <c r="H19" s="50">
        <f t="shared" si="0"/>
        <v>5.75</v>
      </c>
      <c r="I19" s="51">
        <f t="shared" si="1"/>
        <v>6.8999999999999995</v>
      </c>
    </row>
    <row r="20" spans="1:9" ht="15" customHeight="1" thickBot="1">
      <c r="A20" s="25" t="s">
        <v>89</v>
      </c>
      <c r="B20" s="151">
        <v>9.25</v>
      </c>
      <c r="C20" s="45">
        <v>3.75</v>
      </c>
      <c r="D20" s="45">
        <v>8.5</v>
      </c>
      <c r="E20" s="45">
        <v>5</v>
      </c>
      <c r="F20" s="45">
        <v>9</v>
      </c>
      <c r="G20" s="49">
        <v>7.5</v>
      </c>
      <c r="H20" s="50">
        <f t="shared" si="0"/>
        <v>7.166666666666667</v>
      </c>
      <c r="I20" s="51">
        <f t="shared" si="1"/>
        <v>8.6</v>
      </c>
    </row>
    <row r="21" spans="1:9" ht="15" customHeight="1" thickBot="1">
      <c r="A21" s="25" t="s">
        <v>57</v>
      </c>
      <c r="B21" s="151">
        <v>10.5</v>
      </c>
      <c r="C21" s="45">
        <v>5</v>
      </c>
      <c r="D21" s="45">
        <v>8</v>
      </c>
      <c r="E21" s="45">
        <v>5</v>
      </c>
      <c r="F21" s="45">
        <v>9</v>
      </c>
      <c r="G21" s="49">
        <v>9</v>
      </c>
      <c r="H21" s="50">
        <f t="shared" si="0"/>
        <v>7.75</v>
      </c>
      <c r="I21" s="51">
        <f t="shared" si="1"/>
        <v>9.299999999999999</v>
      </c>
    </row>
    <row r="22" spans="1:9" ht="15.75" customHeight="1" thickBot="1">
      <c r="A22" s="25" t="s">
        <v>52</v>
      </c>
      <c r="B22" s="151">
        <v>9.75</v>
      </c>
      <c r="C22" s="45">
        <v>3.5</v>
      </c>
      <c r="D22" s="45">
        <v>5.75</v>
      </c>
      <c r="E22" s="45">
        <v>4.75</v>
      </c>
      <c r="F22" s="45">
        <v>6.5</v>
      </c>
      <c r="G22" s="49">
        <v>5.75</v>
      </c>
      <c r="H22" s="50">
        <f t="shared" si="0"/>
        <v>6</v>
      </c>
      <c r="I22" s="51">
        <f t="shared" si="1"/>
        <v>7.199999999999999</v>
      </c>
    </row>
    <row r="23" spans="1:9" ht="15.75" customHeight="1" thickBot="1">
      <c r="A23" s="25" t="s">
        <v>74</v>
      </c>
      <c r="B23" s="151">
        <v>10.5</v>
      </c>
      <c r="C23" s="45">
        <v>5</v>
      </c>
      <c r="D23" s="45">
        <v>9.75</v>
      </c>
      <c r="E23" s="45">
        <v>5</v>
      </c>
      <c r="F23" s="45">
        <v>10</v>
      </c>
      <c r="G23" s="49">
        <v>7</v>
      </c>
      <c r="H23" s="50">
        <f t="shared" si="0"/>
        <v>7.875</v>
      </c>
      <c r="I23" s="51">
        <f t="shared" si="1"/>
        <v>9.45</v>
      </c>
    </row>
    <row r="24" spans="1:9" ht="16.5" customHeight="1" thickBot="1">
      <c r="A24" s="25" t="s">
        <v>55</v>
      </c>
      <c r="B24" s="151">
        <v>11</v>
      </c>
      <c r="C24" s="45">
        <v>4</v>
      </c>
      <c r="D24" s="45">
        <v>7.75</v>
      </c>
      <c r="E24" s="45">
        <v>5</v>
      </c>
      <c r="F24" s="45">
        <v>8</v>
      </c>
      <c r="G24" s="49">
        <v>9</v>
      </c>
      <c r="H24" s="50">
        <f t="shared" si="0"/>
        <v>7.458333333333333</v>
      </c>
      <c r="I24" s="51">
        <f t="shared" si="1"/>
        <v>8.95</v>
      </c>
    </row>
    <row r="25" spans="1:9" ht="18" customHeight="1" thickBot="1">
      <c r="A25" s="25" t="s">
        <v>78</v>
      </c>
      <c r="B25" s="151">
        <v>10</v>
      </c>
      <c r="C25" s="45">
        <v>2.5</v>
      </c>
      <c r="D25" s="45">
        <v>5.5</v>
      </c>
      <c r="E25" s="45">
        <v>5</v>
      </c>
      <c r="F25" s="45">
        <v>7</v>
      </c>
      <c r="G25" s="49">
        <v>4.5</v>
      </c>
      <c r="H25" s="50">
        <f t="shared" si="0"/>
        <v>5.75</v>
      </c>
      <c r="I25" s="51">
        <f t="shared" si="1"/>
        <v>6.8999999999999995</v>
      </c>
    </row>
    <row r="26" spans="1:9" ht="15.75" customHeight="1" thickBot="1">
      <c r="A26" s="25" t="s">
        <v>67</v>
      </c>
      <c r="B26" s="151">
        <v>9.5</v>
      </c>
      <c r="C26" s="45">
        <v>3.25</v>
      </c>
      <c r="D26" s="45">
        <v>7.5</v>
      </c>
      <c r="E26" s="45">
        <v>5</v>
      </c>
      <c r="F26" s="45">
        <v>9.5</v>
      </c>
      <c r="G26" s="49">
        <v>7.5</v>
      </c>
      <c r="H26" s="50">
        <f t="shared" si="0"/>
        <v>7.041666666666667</v>
      </c>
      <c r="I26" s="51">
        <f t="shared" si="1"/>
        <v>8.45</v>
      </c>
    </row>
    <row r="27" spans="1:9" ht="18" customHeight="1" thickBot="1">
      <c r="A27" s="25" t="s">
        <v>64</v>
      </c>
      <c r="B27" s="151">
        <v>7.75</v>
      </c>
      <c r="C27" s="45">
        <v>3.5</v>
      </c>
      <c r="D27" s="45">
        <v>5.75</v>
      </c>
      <c r="E27" s="45">
        <v>3.25</v>
      </c>
      <c r="F27" s="45">
        <v>4.5</v>
      </c>
      <c r="G27" s="49">
        <v>7</v>
      </c>
      <c r="H27" s="50">
        <f t="shared" si="0"/>
        <v>5.291666666666667</v>
      </c>
      <c r="I27" s="51">
        <f t="shared" si="1"/>
        <v>6.3500000000000005</v>
      </c>
    </row>
    <row r="28" spans="1:9" ht="15.75" customHeight="1" thickBot="1">
      <c r="A28" s="25" t="s">
        <v>61</v>
      </c>
      <c r="B28" s="151">
        <v>11</v>
      </c>
      <c r="C28" s="45">
        <v>5</v>
      </c>
      <c r="D28" s="45">
        <v>10</v>
      </c>
      <c r="E28" s="45">
        <v>5</v>
      </c>
      <c r="F28" s="45">
        <v>10</v>
      </c>
      <c r="G28" s="49">
        <v>9</v>
      </c>
      <c r="H28" s="50">
        <f t="shared" si="0"/>
        <v>8.333333333333334</v>
      </c>
      <c r="I28" s="51">
        <f t="shared" si="1"/>
        <v>10</v>
      </c>
    </row>
    <row r="29" spans="1:9" ht="15" customHeight="1" thickBot="1">
      <c r="A29" s="25" t="s">
        <v>65</v>
      </c>
      <c r="B29" s="151">
        <v>10.5</v>
      </c>
      <c r="C29" s="45">
        <v>4.75</v>
      </c>
      <c r="D29" s="45">
        <v>6.75</v>
      </c>
      <c r="E29" s="45">
        <v>4.75</v>
      </c>
      <c r="F29" s="45">
        <v>7</v>
      </c>
      <c r="G29" s="49">
        <v>8.5</v>
      </c>
      <c r="H29" s="50">
        <f t="shared" si="0"/>
        <v>7.041666666666667</v>
      </c>
      <c r="I29" s="51">
        <f t="shared" si="1"/>
        <v>8.45</v>
      </c>
    </row>
    <row r="30" spans="1:9" ht="15" customHeight="1" thickBot="1">
      <c r="A30" s="25" t="s">
        <v>66</v>
      </c>
      <c r="B30" s="151">
        <v>9</v>
      </c>
      <c r="C30" s="45">
        <v>4.75</v>
      </c>
      <c r="D30" s="45">
        <v>4.25</v>
      </c>
      <c r="E30" s="45">
        <v>0.75</v>
      </c>
      <c r="F30" s="45">
        <v>7</v>
      </c>
      <c r="G30" s="49">
        <v>6.75</v>
      </c>
      <c r="H30" s="50">
        <f t="shared" si="0"/>
        <v>5.416666666666667</v>
      </c>
      <c r="I30" s="51">
        <f t="shared" si="1"/>
        <v>6.5</v>
      </c>
    </row>
    <row r="31" spans="1:9" ht="15.75" customHeight="1" thickBot="1">
      <c r="A31" s="25" t="s">
        <v>80</v>
      </c>
      <c r="B31" s="151">
        <v>9.5</v>
      </c>
      <c r="C31" s="45">
        <v>4.75</v>
      </c>
      <c r="D31" s="45">
        <v>5.75</v>
      </c>
      <c r="E31" s="45">
        <v>5</v>
      </c>
      <c r="F31" s="45">
        <v>9</v>
      </c>
      <c r="G31" s="49">
        <v>7</v>
      </c>
      <c r="H31" s="50">
        <f t="shared" si="0"/>
        <v>6.833333333333333</v>
      </c>
      <c r="I31" s="51">
        <f t="shared" si="1"/>
        <v>8.2</v>
      </c>
    </row>
    <row r="32" spans="1:9" ht="15.75" customHeight="1" thickBot="1">
      <c r="A32" s="25" t="s">
        <v>72</v>
      </c>
      <c r="B32" s="151">
        <v>8.6</v>
      </c>
      <c r="C32" s="45">
        <v>4.75</v>
      </c>
      <c r="D32" s="45">
        <v>7.25</v>
      </c>
      <c r="E32" s="45">
        <v>0.75</v>
      </c>
      <c r="F32" s="45">
        <v>6</v>
      </c>
      <c r="G32" s="49">
        <v>6.25</v>
      </c>
      <c r="H32" s="50">
        <f t="shared" si="0"/>
        <v>5.6000000000000005</v>
      </c>
      <c r="I32" s="51">
        <f t="shared" si="1"/>
        <v>6.720000000000001</v>
      </c>
    </row>
    <row r="33" spans="1:9" ht="15.75" customHeight="1" thickBot="1">
      <c r="A33" s="25" t="s">
        <v>70</v>
      </c>
      <c r="B33" s="151">
        <v>11</v>
      </c>
      <c r="C33" s="45">
        <v>4.75</v>
      </c>
      <c r="D33" s="45">
        <v>8.5</v>
      </c>
      <c r="E33" s="45">
        <v>5</v>
      </c>
      <c r="F33" s="45">
        <v>9</v>
      </c>
      <c r="G33" s="49">
        <v>9</v>
      </c>
      <c r="H33" s="50">
        <f t="shared" si="0"/>
        <v>7.875</v>
      </c>
      <c r="I33" s="51">
        <f t="shared" si="1"/>
        <v>9.45</v>
      </c>
    </row>
    <row r="34" spans="1:9" ht="15" customHeight="1" thickBot="1">
      <c r="A34" s="25" t="s">
        <v>58</v>
      </c>
      <c r="B34" s="151">
        <v>11</v>
      </c>
      <c r="C34" s="45">
        <v>4.25</v>
      </c>
      <c r="D34" s="45">
        <v>7</v>
      </c>
      <c r="E34" s="45">
        <v>4</v>
      </c>
      <c r="F34" s="45">
        <v>9</v>
      </c>
      <c r="G34" s="49">
        <v>8.75</v>
      </c>
      <c r="H34" s="50">
        <f t="shared" si="0"/>
        <v>7.333333333333333</v>
      </c>
      <c r="I34" s="51">
        <f t="shared" si="1"/>
        <v>8.799999999999999</v>
      </c>
    </row>
    <row r="35" spans="1:9" ht="15" customHeight="1" thickBot="1">
      <c r="A35" s="25" t="s">
        <v>60</v>
      </c>
      <c r="B35" s="151">
        <v>10.5</v>
      </c>
      <c r="C35" s="45">
        <v>2.25</v>
      </c>
      <c r="D35" s="45">
        <v>7.5</v>
      </c>
      <c r="E35" s="45">
        <v>3</v>
      </c>
      <c r="F35" s="45">
        <v>9.5</v>
      </c>
      <c r="G35" s="49">
        <v>3</v>
      </c>
      <c r="H35" s="50">
        <f t="shared" si="0"/>
        <v>5.958333333333333</v>
      </c>
      <c r="I35" s="51">
        <f t="shared" si="1"/>
        <v>7.1499999999999995</v>
      </c>
    </row>
    <row r="36" spans="1:9" ht="18" customHeight="1" thickBot="1">
      <c r="A36" s="25" t="s">
        <v>53</v>
      </c>
      <c r="B36" s="151">
        <v>10.25</v>
      </c>
      <c r="C36" s="45">
        <v>4</v>
      </c>
      <c r="D36" s="45">
        <v>7.75</v>
      </c>
      <c r="E36" s="45">
        <v>5</v>
      </c>
      <c r="F36" s="45">
        <v>9</v>
      </c>
      <c r="G36" s="49">
        <v>7.5</v>
      </c>
      <c r="H36" s="50">
        <f t="shared" si="0"/>
        <v>7.25</v>
      </c>
      <c r="I36" s="51">
        <f t="shared" si="1"/>
        <v>8.7</v>
      </c>
    </row>
    <row r="37" spans="1:9" ht="15" customHeight="1" thickBot="1">
      <c r="A37" s="25" t="s">
        <v>77</v>
      </c>
      <c r="B37" s="151">
        <v>9.25</v>
      </c>
      <c r="C37" s="45">
        <v>2.5</v>
      </c>
      <c r="D37" s="45">
        <v>3.5</v>
      </c>
      <c r="E37" s="45">
        <v>2.75</v>
      </c>
      <c r="F37" s="45">
        <v>5.5</v>
      </c>
      <c r="G37" s="49">
        <v>5</v>
      </c>
      <c r="H37" s="50">
        <f t="shared" si="0"/>
        <v>4.75</v>
      </c>
      <c r="I37" s="51">
        <f t="shared" si="1"/>
        <v>5.7</v>
      </c>
    </row>
    <row r="38" spans="1:9" ht="15.75" customHeight="1" thickBot="1">
      <c r="A38" s="25" t="s">
        <v>51</v>
      </c>
      <c r="B38" s="151">
        <v>9.5</v>
      </c>
      <c r="C38" s="45">
        <v>4</v>
      </c>
      <c r="D38" s="45">
        <v>7.25</v>
      </c>
      <c r="E38" s="45">
        <v>5</v>
      </c>
      <c r="F38" s="45">
        <v>6.5</v>
      </c>
      <c r="G38" s="49">
        <v>7.5</v>
      </c>
      <c r="H38" s="50">
        <f t="shared" si="0"/>
        <v>6.625</v>
      </c>
      <c r="I38" s="51">
        <f t="shared" si="1"/>
        <v>7.949999999999999</v>
      </c>
    </row>
    <row r="39" spans="1:9" ht="15" customHeight="1" thickBot="1">
      <c r="A39" s="25" t="s">
        <v>62</v>
      </c>
      <c r="B39" s="151">
        <v>10.25</v>
      </c>
      <c r="C39" s="45">
        <v>5</v>
      </c>
      <c r="D39" s="45">
        <v>7</v>
      </c>
      <c r="E39" s="45">
        <v>5</v>
      </c>
      <c r="F39" s="45">
        <v>9.5</v>
      </c>
      <c r="G39" s="49">
        <v>9</v>
      </c>
      <c r="H39" s="50">
        <f t="shared" si="0"/>
        <v>7.625</v>
      </c>
      <c r="I39" s="51">
        <f t="shared" si="1"/>
        <v>9.15</v>
      </c>
    </row>
    <row r="40" spans="1:9" ht="17.25" customHeight="1" thickBot="1">
      <c r="A40" s="25" t="s">
        <v>73</v>
      </c>
      <c r="B40" s="151">
        <v>10</v>
      </c>
      <c r="C40" s="45">
        <v>3.75</v>
      </c>
      <c r="D40" s="45">
        <v>9</v>
      </c>
      <c r="E40" s="45">
        <v>2</v>
      </c>
      <c r="F40" s="45">
        <v>8.5</v>
      </c>
      <c r="G40" s="49">
        <v>7.25</v>
      </c>
      <c r="H40" s="50">
        <f t="shared" si="0"/>
        <v>6.75</v>
      </c>
      <c r="I40" s="51">
        <f t="shared" si="1"/>
        <v>8.1</v>
      </c>
    </row>
    <row r="41" spans="1:9" ht="17.25" customHeight="1" thickBot="1">
      <c r="A41" s="25" t="s">
        <v>56</v>
      </c>
      <c r="B41" s="151">
        <v>10.25</v>
      </c>
      <c r="C41" s="45">
        <v>3.75</v>
      </c>
      <c r="D41" s="45">
        <v>8</v>
      </c>
      <c r="E41" s="45">
        <v>3</v>
      </c>
      <c r="F41" s="45">
        <v>7.5</v>
      </c>
      <c r="G41" s="49">
        <v>7.25</v>
      </c>
      <c r="H41" s="50">
        <f t="shared" si="0"/>
        <v>6.625</v>
      </c>
      <c r="I41" s="51">
        <f t="shared" si="1"/>
        <v>7.949999999999999</v>
      </c>
    </row>
    <row r="42" spans="1:9" ht="17.25" customHeight="1" thickBot="1">
      <c r="A42" s="25" t="s">
        <v>82</v>
      </c>
      <c r="B42" s="151">
        <v>9.75</v>
      </c>
      <c r="C42" s="45">
        <v>5</v>
      </c>
      <c r="D42" s="45">
        <v>9</v>
      </c>
      <c r="E42" s="45">
        <v>5</v>
      </c>
      <c r="F42" s="45">
        <v>8</v>
      </c>
      <c r="G42" s="49">
        <v>7.5</v>
      </c>
      <c r="H42" s="50">
        <f t="shared" si="0"/>
        <v>7.375</v>
      </c>
      <c r="I42" s="51">
        <f t="shared" si="1"/>
        <v>8.85</v>
      </c>
    </row>
    <row r="43" spans="1:9" ht="15.75" customHeight="1" thickBot="1">
      <c r="A43" s="25" t="s">
        <v>68</v>
      </c>
      <c r="B43" s="151">
        <v>11</v>
      </c>
      <c r="C43" s="45">
        <v>4</v>
      </c>
      <c r="D43" s="45">
        <v>4</v>
      </c>
      <c r="E43" s="45">
        <v>3</v>
      </c>
      <c r="F43" s="45">
        <v>8.5</v>
      </c>
      <c r="G43" s="49">
        <v>7.25</v>
      </c>
      <c r="H43" s="50">
        <f t="shared" si="0"/>
        <v>6.291666666666667</v>
      </c>
      <c r="I43" s="51">
        <f t="shared" si="1"/>
        <v>7.55</v>
      </c>
    </row>
    <row r="44" spans="1:9" ht="15" customHeight="1" thickBot="1">
      <c r="A44" s="25" t="s">
        <v>76</v>
      </c>
      <c r="B44" s="151">
        <v>10.5</v>
      </c>
      <c r="C44" s="45">
        <v>3.75</v>
      </c>
      <c r="D44" s="45">
        <v>8</v>
      </c>
      <c r="E44" s="45">
        <v>5</v>
      </c>
      <c r="F44" s="45">
        <v>7.5</v>
      </c>
      <c r="G44" s="49">
        <v>8</v>
      </c>
      <c r="H44" s="50">
        <f t="shared" si="0"/>
        <v>7.125</v>
      </c>
      <c r="I44" s="51">
        <f t="shared" si="1"/>
        <v>8.549999999999999</v>
      </c>
    </row>
    <row r="45" spans="1:9" ht="15" customHeight="1" thickBot="1">
      <c r="A45" s="25" t="s">
        <v>79</v>
      </c>
      <c r="B45" s="151">
        <v>10.5</v>
      </c>
      <c r="C45" s="45">
        <v>4.75</v>
      </c>
      <c r="D45" s="45">
        <v>8.75</v>
      </c>
      <c r="E45" s="45">
        <v>5</v>
      </c>
      <c r="F45" s="45">
        <v>10</v>
      </c>
      <c r="G45" s="49">
        <v>9</v>
      </c>
      <c r="H45" s="50">
        <f t="shared" si="0"/>
        <v>8</v>
      </c>
      <c r="I45" s="51">
        <f t="shared" si="1"/>
        <v>9.6</v>
      </c>
    </row>
    <row r="46" spans="1:9" ht="15.75" customHeight="1" thickBot="1">
      <c r="A46" s="25" t="s">
        <v>50</v>
      </c>
      <c r="B46" s="151">
        <v>11</v>
      </c>
      <c r="C46" s="45">
        <v>5</v>
      </c>
      <c r="D46" s="45">
        <v>5</v>
      </c>
      <c r="E46" s="45">
        <v>5</v>
      </c>
      <c r="F46" s="45">
        <v>9</v>
      </c>
      <c r="G46" s="49">
        <v>9</v>
      </c>
      <c r="H46" s="50">
        <f t="shared" si="0"/>
        <v>7.333333333333333</v>
      </c>
      <c r="I46" s="51">
        <f t="shared" si="1"/>
        <v>8.799999999999999</v>
      </c>
    </row>
    <row r="47" spans="1:9" ht="15" customHeight="1" thickBot="1">
      <c r="A47" s="25" t="s">
        <v>75</v>
      </c>
      <c r="B47" s="151">
        <v>10</v>
      </c>
      <c r="C47" s="45">
        <v>4</v>
      </c>
      <c r="D47" s="45">
        <v>8.5</v>
      </c>
      <c r="E47" s="45">
        <v>3</v>
      </c>
      <c r="F47" s="45">
        <v>10</v>
      </c>
      <c r="G47" s="49">
        <v>8</v>
      </c>
      <c r="H47" s="50">
        <f t="shared" si="0"/>
        <v>7.25</v>
      </c>
      <c r="I47" s="51">
        <f t="shared" si="1"/>
        <v>8.7</v>
      </c>
    </row>
    <row r="48" spans="1:9" ht="16.5" thickBot="1">
      <c r="A48" s="25" t="s">
        <v>84</v>
      </c>
      <c r="B48" s="151">
        <v>10.25</v>
      </c>
      <c r="C48" s="45">
        <v>2</v>
      </c>
      <c r="D48" s="45">
        <v>7</v>
      </c>
      <c r="E48" s="45">
        <v>5</v>
      </c>
      <c r="F48" s="45">
        <v>8</v>
      </c>
      <c r="G48" s="49">
        <v>6</v>
      </c>
      <c r="H48" s="50">
        <f>AVERAGE(B48:G48)</f>
        <v>6.375</v>
      </c>
      <c r="I48" s="51">
        <f>H48*1.2</f>
        <v>7.6499999999999995</v>
      </c>
    </row>
    <row r="49" spans="1:9" ht="16.5" thickBot="1">
      <c r="A49" s="26" t="s">
        <v>83</v>
      </c>
      <c r="B49" s="151">
        <v>10.25</v>
      </c>
      <c r="C49" s="45">
        <v>4</v>
      </c>
      <c r="D49" s="45">
        <v>3.5</v>
      </c>
      <c r="E49" s="45">
        <v>2.5</v>
      </c>
      <c r="F49" s="45">
        <v>5.5</v>
      </c>
      <c r="G49" s="49">
        <v>8.75</v>
      </c>
      <c r="H49" s="50">
        <f>AVERAGE(B49:G49)</f>
        <v>5.75</v>
      </c>
      <c r="I49" s="560">
        <f>H49*1.2</f>
        <v>6.8999999999999995</v>
      </c>
    </row>
    <row r="50" ht="13.5" thickBot="1"/>
    <row r="51" spans="1:9" ht="16.5" customHeight="1" thickBot="1">
      <c r="A51" s="33" t="s">
        <v>85</v>
      </c>
      <c r="B51" s="561">
        <v>11</v>
      </c>
      <c r="C51" s="46">
        <v>5</v>
      </c>
      <c r="D51" s="46">
        <v>8</v>
      </c>
      <c r="E51" s="46">
        <v>5</v>
      </c>
      <c r="F51" s="46">
        <v>8</v>
      </c>
      <c r="G51" s="47">
        <v>8</v>
      </c>
      <c r="H51" s="50">
        <f>AVERAGE(B51:G51)</f>
        <v>7.5</v>
      </c>
      <c r="I51" s="559">
        <f t="shared" si="1"/>
        <v>9</v>
      </c>
    </row>
    <row r="52" spans="1:9" ht="15" customHeight="1" thickBot="1">
      <c r="A52" s="27" t="s">
        <v>86</v>
      </c>
      <c r="B52" s="48">
        <v>9.5</v>
      </c>
      <c r="C52" s="45">
        <v>4</v>
      </c>
      <c r="D52" s="45">
        <v>7</v>
      </c>
      <c r="E52" s="45">
        <v>2.75</v>
      </c>
      <c r="F52" s="45">
        <v>8</v>
      </c>
      <c r="G52" s="49">
        <v>7.5</v>
      </c>
      <c r="H52" s="50">
        <f>AVERAGE(B52:G52)</f>
        <v>6.458333333333333</v>
      </c>
      <c r="I52" s="51">
        <f t="shared" si="1"/>
        <v>7.749999999999999</v>
      </c>
    </row>
    <row r="53" spans="1:9" ht="15.75" customHeight="1" thickBot="1">
      <c r="A53" s="562" t="s">
        <v>87</v>
      </c>
      <c r="B53" s="563">
        <v>10.5</v>
      </c>
      <c r="C53" s="564">
        <v>3.75</v>
      </c>
      <c r="D53" s="564">
        <v>4.75</v>
      </c>
      <c r="E53" s="564">
        <v>2</v>
      </c>
      <c r="F53" s="564">
        <v>4</v>
      </c>
      <c r="G53" s="565">
        <v>4</v>
      </c>
      <c r="H53" s="50">
        <f>AVERAGE(B53:G53)</f>
        <v>4.833333333333333</v>
      </c>
      <c r="I53" s="560">
        <f t="shared" si="1"/>
        <v>5.8</v>
      </c>
    </row>
  </sheetData>
  <sheetProtection/>
  <mergeCells count="10">
    <mergeCell ref="I3:I11"/>
    <mergeCell ref="A2:I2"/>
    <mergeCell ref="A1:I1"/>
    <mergeCell ref="G3:G10"/>
    <mergeCell ref="B3:B10"/>
    <mergeCell ref="C3:C10"/>
    <mergeCell ref="D3:D10"/>
    <mergeCell ref="E3:E10"/>
    <mergeCell ref="H3:H11"/>
    <mergeCell ref="F3:F10"/>
  </mergeCells>
  <printOptions/>
  <pageMargins left="0.7874015748031497" right="0.35433070866141736" top="0.35433070866141736" bottom="0.5118110236220472" header="0.35433070866141736" footer="0.5118110236220472"/>
  <pageSetup fitToHeight="1" fitToWidth="1"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R41" sqref="R41"/>
    </sheetView>
  </sheetViews>
  <sheetFormatPr defaultColWidth="9.00390625" defaultRowHeight="12.75"/>
  <cols>
    <col min="2" max="2" width="31.75390625" style="0" customWidth="1"/>
  </cols>
  <sheetData>
    <row r="1" spans="1:18" ht="39" customHeight="1">
      <c r="A1" s="737" t="s">
        <v>460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</row>
    <row r="2" spans="1:18" ht="12.75">
      <c r="A2" s="121"/>
      <c r="B2" s="122"/>
      <c r="C2" s="738" t="s">
        <v>316</v>
      </c>
      <c r="D2" s="738"/>
      <c r="E2" s="738"/>
      <c r="F2" s="738"/>
      <c r="G2" s="739"/>
      <c r="H2" s="739" t="s">
        <v>317</v>
      </c>
      <c r="I2" s="738" t="s">
        <v>318</v>
      </c>
      <c r="J2" s="738"/>
      <c r="K2" s="738"/>
      <c r="L2" s="738"/>
      <c r="M2" s="738"/>
      <c r="N2" s="739" t="s">
        <v>319</v>
      </c>
      <c r="O2" s="734" t="s">
        <v>320</v>
      </c>
      <c r="P2" s="123"/>
      <c r="Q2" s="124"/>
      <c r="R2" s="125"/>
    </row>
    <row r="3" spans="1:18" ht="12.75">
      <c r="A3" s="126" t="s">
        <v>93</v>
      </c>
      <c r="B3" s="127" t="s">
        <v>97</v>
      </c>
      <c r="C3" s="128" t="s">
        <v>321</v>
      </c>
      <c r="D3" s="128" t="s">
        <v>322</v>
      </c>
      <c r="E3" s="128" t="s">
        <v>323</v>
      </c>
      <c r="F3" s="129" t="s">
        <v>324</v>
      </c>
      <c r="G3" s="130"/>
      <c r="H3" s="735"/>
      <c r="I3" s="128" t="s">
        <v>321</v>
      </c>
      <c r="J3" s="128" t="s">
        <v>322</v>
      </c>
      <c r="K3" s="128" t="s">
        <v>323</v>
      </c>
      <c r="L3" s="128" t="s">
        <v>324</v>
      </c>
      <c r="M3" s="131"/>
      <c r="N3" s="740"/>
      <c r="O3" s="735"/>
      <c r="P3" s="132" t="s">
        <v>325</v>
      </c>
      <c r="Q3" s="133" t="s">
        <v>326</v>
      </c>
      <c r="R3" s="134" t="s">
        <v>325</v>
      </c>
    </row>
    <row r="4" spans="1:18" ht="12.75">
      <c r="A4" s="135"/>
      <c r="B4" s="136"/>
      <c r="C4" s="131">
        <v>20</v>
      </c>
      <c r="D4" s="131">
        <v>25</v>
      </c>
      <c r="E4" s="131">
        <v>24</v>
      </c>
      <c r="F4" s="137">
        <v>23</v>
      </c>
      <c r="G4" s="138" t="s">
        <v>325</v>
      </c>
      <c r="H4" s="139">
        <v>3</v>
      </c>
      <c r="I4" s="131">
        <v>25</v>
      </c>
      <c r="J4" s="131">
        <v>30</v>
      </c>
      <c r="K4" s="131">
        <v>29</v>
      </c>
      <c r="L4" s="131">
        <v>28</v>
      </c>
      <c r="M4" s="137" t="s">
        <v>325</v>
      </c>
      <c r="N4" s="140">
        <v>5</v>
      </c>
      <c r="O4" s="736"/>
      <c r="P4" s="141"/>
      <c r="Q4" s="142"/>
      <c r="R4" s="143"/>
    </row>
    <row r="5" spans="1:18" ht="12.75">
      <c r="A5" s="144">
        <v>1</v>
      </c>
      <c r="B5" s="120" t="s">
        <v>280</v>
      </c>
      <c r="C5" s="145" t="s">
        <v>209</v>
      </c>
      <c r="D5" s="145" t="s">
        <v>209</v>
      </c>
      <c r="E5" s="145" t="s">
        <v>209</v>
      </c>
      <c r="F5" s="145" t="s">
        <v>209</v>
      </c>
      <c r="G5" s="145" t="s">
        <v>209</v>
      </c>
      <c r="H5" s="145" t="s">
        <v>209</v>
      </c>
      <c r="I5" s="145" t="s">
        <v>209</v>
      </c>
      <c r="J5" s="145" t="s">
        <v>209</v>
      </c>
      <c r="K5" s="145" t="s">
        <v>209</v>
      </c>
      <c r="L5" s="145" t="s">
        <v>209</v>
      </c>
      <c r="M5" s="145" t="s">
        <v>209</v>
      </c>
      <c r="N5" s="145" t="s">
        <v>209</v>
      </c>
      <c r="O5" s="145" t="s">
        <v>209</v>
      </c>
      <c r="P5" s="145" t="s">
        <v>209</v>
      </c>
      <c r="Q5" s="145" t="s">
        <v>209</v>
      </c>
      <c r="R5" s="146" t="s">
        <v>209</v>
      </c>
    </row>
    <row r="6" spans="1:18" ht="12.75">
      <c r="A6" s="144">
        <v>2</v>
      </c>
      <c r="B6" s="120" t="s">
        <v>262</v>
      </c>
      <c r="C6" s="145">
        <v>20</v>
      </c>
      <c r="D6" s="145" t="s">
        <v>209</v>
      </c>
      <c r="E6" s="145">
        <v>24</v>
      </c>
      <c r="F6" s="145">
        <v>23</v>
      </c>
      <c r="G6" s="147">
        <v>67</v>
      </c>
      <c r="H6" s="147">
        <v>9</v>
      </c>
      <c r="I6" s="145">
        <v>25</v>
      </c>
      <c r="J6" s="145" t="s">
        <v>209</v>
      </c>
      <c r="K6" s="145">
        <v>29</v>
      </c>
      <c r="L6" s="145" t="s">
        <v>209</v>
      </c>
      <c r="M6" s="147">
        <v>54</v>
      </c>
      <c r="N6" s="147" t="s">
        <v>209</v>
      </c>
      <c r="O6" s="147" t="s">
        <v>209</v>
      </c>
      <c r="P6" s="148">
        <v>130</v>
      </c>
      <c r="Q6" s="149">
        <v>3</v>
      </c>
      <c r="R6" s="146">
        <v>10</v>
      </c>
    </row>
    <row r="7" spans="1:18" ht="12.75">
      <c r="A7" s="144">
        <v>3</v>
      </c>
      <c r="B7" s="120" t="s">
        <v>327</v>
      </c>
      <c r="C7" s="145">
        <v>20</v>
      </c>
      <c r="D7" s="145">
        <v>25</v>
      </c>
      <c r="E7" s="145" t="s">
        <v>209</v>
      </c>
      <c r="F7" s="145" t="s">
        <v>209</v>
      </c>
      <c r="G7" s="145">
        <v>45</v>
      </c>
      <c r="H7" s="145">
        <v>9</v>
      </c>
      <c r="I7" s="145">
        <v>25</v>
      </c>
      <c r="J7" s="145" t="s">
        <v>209</v>
      </c>
      <c r="K7" s="145" t="s">
        <v>209</v>
      </c>
      <c r="L7" s="145" t="s">
        <v>209</v>
      </c>
      <c r="M7" s="145">
        <v>25</v>
      </c>
      <c r="N7" s="145" t="s">
        <v>209</v>
      </c>
      <c r="O7" s="145" t="s">
        <v>209</v>
      </c>
      <c r="P7" s="145">
        <v>79</v>
      </c>
      <c r="Q7" s="145">
        <v>8</v>
      </c>
      <c r="R7" s="146">
        <v>8</v>
      </c>
    </row>
    <row r="8" spans="1:18" ht="12.75">
      <c r="A8" s="144">
        <v>4</v>
      </c>
      <c r="B8" s="120" t="s">
        <v>328</v>
      </c>
      <c r="C8" s="145">
        <v>20</v>
      </c>
      <c r="D8" s="145">
        <v>25</v>
      </c>
      <c r="E8" s="145" t="s">
        <v>209</v>
      </c>
      <c r="F8" s="145" t="s">
        <v>209</v>
      </c>
      <c r="G8" s="147">
        <v>45</v>
      </c>
      <c r="H8" s="147">
        <v>15</v>
      </c>
      <c r="I8" s="145">
        <v>25</v>
      </c>
      <c r="J8" s="145" t="s">
        <v>209</v>
      </c>
      <c r="K8" s="145" t="s">
        <v>209</v>
      </c>
      <c r="L8" s="145" t="s">
        <v>209</v>
      </c>
      <c r="M8" s="147">
        <v>25</v>
      </c>
      <c r="N8" s="147" t="s">
        <v>209</v>
      </c>
      <c r="O8" s="147" t="s">
        <v>209</v>
      </c>
      <c r="P8" s="148">
        <v>90</v>
      </c>
      <c r="Q8" s="149">
        <v>6</v>
      </c>
      <c r="R8" s="146">
        <v>9</v>
      </c>
    </row>
    <row r="9" spans="1:18" ht="12.75">
      <c r="A9" s="144">
        <v>5</v>
      </c>
      <c r="B9" s="120" t="s">
        <v>284</v>
      </c>
      <c r="C9" s="145">
        <v>20</v>
      </c>
      <c r="D9" s="145" t="s">
        <v>209</v>
      </c>
      <c r="E9" s="145">
        <v>24</v>
      </c>
      <c r="F9" s="145" t="s">
        <v>209</v>
      </c>
      <c r="G9" s="147">
        <v>44</v>
      </c>
      <c r="H9" s="147">
        <v>9</v>
      </c>
      <c r="I9" s="145" t="s">
        <v>209</v>
      </c>
      <c r="J9" s="145" t="s">
        <v>209</v>
      </c>
      <c r="K9" s="145" t="s">
        <v>209</v>
      </c>
      <c r="L9" s="145" t="s">
        <v>209</v>
      </c>
      <c r="M9" s="145" t="s">
        <v>209</v>
      </c>
      <c r="N9" s="145" t="s">
        <v>209</v>
      </c>
      <c r="O9" s="145" t="s">
        <v>209</v>
      </c>
      <c r="P9" s="148">
        <v>53</v>
      </c>
      <c r="Q9" s="149">
        <v>13</v>
      </c>
      <c r="R9" s="146">
        <v>7</v>
      </c>
    </row>
    <row r="10" spans="1:18" ht="12.75">
      <c r="A10" s="144">
        <v>6</v>
      </c>
      <c r="B10" s="120" t="s">
        <v>329</v>
      </c>
      <c r="C10" s="145">
        <v>20</v>
      </c>
      <c r="D10" s="145" t="s">
        <v>209</v>
      </c>
      <c r="E10" s="145">
        <v>24</v>
      </c>
      <c r="F10" s="145" t="s">
        <v>209</v>
      </c>
      <c r="G10" s="147">
        <v>44</v>
      </c>
      <c r="H10" s="145">
        <v>12</v>
      </c>
      <c r="I10" s="145" t="s">
        <v>209</v>
      </c>
      <c r="J10" s="145" t="s">
        <v>209</v>
      </c>
      <c r="K10" s="145" t="s">
        <v>209</v>
      </c>
      <c r="L10" s="145" t="s">
        <v>209</v>
      </c>
      <c r="M10" s="145" t="s">
        <v>209</v>
      </c>
      <c r="N10" s="145" t="s">
        <v>209</v>
      </c>
      <c r="O10" s="145" t="s">
        <v>209</v>
      </c>
      <c r="P10" s="148">
        <v>56</v>
      </c>
      <c r="Q10" s="149">
        <v>12</v>
      </c>
      <c r="R10" s="146">
        <v>7</v>
      </c>
    </row>
    <row r="11" spans="1:18" ht="12.75">
      <c r="A11" s="144">
        <v>7</v>
      </c>
      <c r="B11" s="120" t="s">
        <v>273</v>
      </c>
      <c r="C11" s="145" t="s">
        <v>209</v>
      </c>
      <c r="D11" s="145" t="s">
        <v>209</v>
      </c>
      <c r="E11" s="145" t="s">
        <v>209</v>
      </c>
      <c r="F11" s="145" t="s">
        <v>209</v>
      </c>
      <c r="G11" s="147" t="s">
        <v>209</v>
      </c>
      <c r="H11" s="147" t="s">
        <v>209</v>
      </c>
      <c r="I11" s="145" t="s">
        <v>209</v>
      </c>
      <c r="J11" s="145" t="s">
        <v>209</v>
      </c>
      <c r="K11" s="145" t="s">
        <v>209</v>
      </c>
      <c r="L11" s="145" t="s">
        <v>209</v>
      </c>
      <c r="M11" s="147" t="s">
        <v>209</v>
      </c>
      <c r="N11" s="147" t="s">
        <v>209</v>
      </c>
      <c r="O11" s="145" t="s">
        <v>209</v>
      </c>
      <c r="P11" s="148"/>
      <c r="Q11" s="149"/>
      <c r="R11" s="146"/>
    </row>
    <row r="12" spans="1:18" ht="12.75">
      <c r="A12" s="144">
        <v>8</v>
      </c>
      <c r="B12" s="120" t="s">
        <v>294</v>
      </c>
      <c r="C12" s="145">
        <v>20</v>
      </c>
      <c r="D12" s="145" t="s">
        <v>209</v>
      </c>
      <c r="E12" s="145" t="s">
        <v>209</v>
      </c>
      <c r="F12" s="145">
        <v>23</v>
      </c>
      <c r="G12" s="145">
        <v>43</v>
      </c>
      <c r="H12" s="145">
        <v>6</v>
      </c>
      <c r="I12" s="145" t="s">
        <v>209</v>
      </c>
      <c r="J12" s="145" t="s">
        <v>209</v>
      </c>
      <c r="K12" s="145" t="s">
        <v>209</v>
      </c>
      <c r="L12" s="145" t="s">
        <v>209</v>
      </c>
      <c r="M12" s="145" t="s">
        <v>209</v>
      </c>
      <c r="N12" s="145">
        <v>10</v>
      </c>
      <c r="O12" s="145" t="s">
        <v>209</v>
      </c>
      <c r="P12" s="145">
        <v>59</v>
      </c>
      <c r="Q12" s="145">
        <v>11</v>
      </c>
      <c r="R12" s="146">
        <v>7</v>
      </c>
    </row>
    <row r="13" spans="1:18" ht="12.75">
      <c r="A13" s="144">
        <v>9</v>
      </c>
      <c r="B13" s="120" t="s">
        <v>297</v>
      </c>
      <c r="C13" s="145" t="s">
        <v>209</v>
      </c>
      <c r="D13" s="145" t="s">
        <v>209</v>
      </c>
      <c r="E13" s="145" t="s">
        <v>209</v>
      </c>
      <c r="F13" s="145" t="s">
        <v>209</v>
      </c>
      <c r="G13" s="145" t="s">
        <v>209</v>
      </c>
      <c r="H13" s="145" t="s">
        <v>209</v>
      </c>
      <c r="I13" s="145" t="s">
        <v>209</v>
      </c>
      <c r="J13" s="145" t="s">
        <v>209</v>
      </c>
      <c r="K13" s="145" t="s">
        <v>209</v>
      </c>
      <c r="L13" s="145" t="s">
        <v>209</v>
      </c>
      <c r="M13" s="145" t="s">
        <v>209</v>
      </c>
      <c r="N13" s="145" t="s">
        <v>209</v>
      </c>
      <c r="O13" s="145" t="s">
        <v>209</v>
      </c>
      <c r="P13" s="145" t="s">
        <v>209</v>
      </c>
      <c r="Q13" s="145" t="s">
        <v>209</v>
      </c>
      <c r="R13" s="146" t="s">
        <v>209</v>
      </c>
    </row>
    <row r="14" spans="1:18" ht="12.75">
      <c r="A14" s="144">
        <v>10</v>
      </c>
      <c r="B14" s="150" t="s">
        <v>330</v>
      </c>
      <c r="C14" s="145" t="s">
        <v>209</v>
      </c>
      <c r="D14" s="145" t="s">
        <v>209</v>
      </c>
      <c r="E14" s="145" t="s">
        <v>209</v>
      </c>
      <c r="F14" s="145" t="s">
        <v>209</v>
      </c>
      <c r="G14" s="145" t="s">
        <v>209</v>
      </c>
      <c r="H14" s="145" t="s">
        <v>209</v>
      </c>
      <c r="I14" s="145" t="s">
        <v>209</v>
      </c>
      <c r="J14" s="145" t="s">
        <v>209</v>
      </c>
      <c r="K14" s="145" t="s">
        <v>209</v>
      </c>
      <c r="L14" s="145" t="s">
        <v>209</v>
      </c>
      <c r="M14" s="145" t="s">
        <v>209</v>
      </c>
      <c r="N14" s="145" t="s">
        <v>209</v>
      </c>
      <c r="O14" s="145" t="s">
        <v>209</v>
      </c>
      <c r="P14" s="145" t="s">
        <v>209</v>
      </c>
      <c r="Q14" s="145" t="s">
        <v>209</v>
      </c>
      <c r="R14" s="146" t="s">
        <v>209</v>
      </c>
    </row>
    <row r="15" spans="1:18" ht="12.75">
      <c r="A15" s="144">
        <v>11</v>
      </c>
      <c r="B15" s="120" t="s">
        <v>276</v>
      </c>
      <c r="C15" s="145" t="s">
        <v>209</v>
      </c>
      <c r="D15" s="145" t="s">
        <v>209</v>
      </c>
      <c r="E15" s="145" t="s">
        <v>209</v>
      </c>
      <c r="F15" s="145" t="s">
        <v>209</v>
      </c>
      <c r="G15" s="145" t="s">
        <v>209</v>
      </c>
      <c r="H15" s="145" t="s">
        <v>209</v>
      </c>
      <c r="I15" s="145" t="s">
        <v>209</v>
      </c>
      <c r="J15" s="145" t="s">
        <v>209</v>
      </c>
      <c r="K15" s="145" t="s">
        <v>209</v>
      </c>
      <c r="L15" s="145" t="s">
        <v>209</v>
      </c>
      <c r="M15" s="145" t="s">
        <v>209</v>
      </c>
      <c r="N15" s="145" t="s">
        <v>209</v>
      </c>
      <c r="O15" s="145" t="s">
        <v>209</v>
      </c>
      <c r="P15" s="145" t="s">
        <v>209</v>
      </c>
      <c r="Q15" s="145" t="s">
        <v>209</v>
      </c>
      <c r="R15" s="146" t="s">
        <v>209</v>
      </c>
    </row>
    <row r="16" spans="1:18" ht="12.75">
      <c r="A16" s="144">
        <v>12</v>
      </c>
      <c r="B16" s="120" t="s">
        <v>265</v>
      </c>
      <c r="C16" s="145">
        <v>20</v>
      </c>
      <c r="D16" s="145">
        <v>25</v>
      </c>
      <c r="E16" s="145" t="s">
        <v>209</v>
      </c>
      <c r="F16" s="145" t="s">
        <v>209</v>
      </c>
      <c r="G16" s="147">
        <v>45</v>
      </c>
      <c r="H16" s="147">
        <v>3</v>
      </c>
      <c r="I16" s="145">
        <v>25</v>
      </c>
      <c r="J16" s="145" t="s">
        <v>209</v>
      </c>
      <c r="K16" s="145" t="s">
        <v>209</v>
      </c>
      <c r="L16" s="145">
        <v>28</v>
      </c>
      <c r="M16" s="147">
        <v>53</v>
      </c>
      <c r="N16" s="147" t="s">
        <v>209</v>
      </c>
      <c r="O16" s="147" t="s">
        <v>209</v>
      </c>
      <c r="P16" s="148">
        <v>101</v>
      </c>
      <c r="Q16" s="149">
        <v>4</v>
      </c>
      <c r="R16" s="146">
        <v>9</v>
      </c>
    </row>
    <row r="17" spans="1:18" ht="12.75">
      <c r="A17" s="144">
        <v>13</v>
      </c>
      <c r="B17" s="120" t="s">
        <v>275</v>
      </c>
      <c r="C17" s="145">
        <v>20</v>
      </c>
      <c r="D17" s="145" t="s">
        <v>209</v>
      </c>
      <c r="E17" s="145">
        <v>24</v>
      </c>
      <c r="F17" s="145" t="s">
        <v>209</v>
      </c>
      <c r="G17" s="147">
        <v>44</v>
      </c>
      <c r="H17" s="147">
        <v>3</v>
      </c>
      <c r="I17" s="147" t="s">
        <v>209</v>
      </c>
      <c r="J17" s="147" t="s">
        <v>209</v>
      </c>
      <c r="K17" s="147" t="s">
        <v>209</v>
      </c>
      <c r="L17" s="147" t="s">
        <v>209</v>
      </c>
      <c r="M17" s="147" t="s">
        <v>209</v>
      </c>
      <c r="N17" s="147" t="s">
        <v>209</v>
      </c>
      <c r="O17" s="147" t="s">
        <v>209</v>
      </c>
      <c r="P17" s="148">
        <v>47</v>
      </c>
      <c r="Q17" s="149">
        <v>15</v>
      </c>
      <c r="R17" s="146">
        <v>6</v>
      </c>
    </row>
    <row r="18" spans="1:18" ht="12.75">
      <c r="A18" s="144">
        <v>14</v>
      </c>
      <c r="B18" s="120" t="s">
        <v>331</v>
      </c>
      <c r="C18" s="145" t="s">
        <v>209</v>
      </c>
      <c r="D18" s="145" t="s">
        <v>209</v>
      </c>
      <c r="E18" s="145" t="s">
        <v>209</v>
      </c>
      <c r="F18" s="145" t="s">
        <v>209</v>
      </c>
      <c r="G18" s="145" t="s">
        <v>209</v>
      </c>
      <c r="H18" s="145" t="s">
        <v>209</v>
      </c>
      <c r="I18" s="145" t="s">
        <v>209</v>
      </c>
      <c r="J18" s="145" t="s">
        <v>209</v>
      </c>
      <c r="K18" s="145" t="s">
        <v>209</v>
      </c>
      <c r="L18" s="145" t="s">
        <v>209</v>
      </c>
      <c r="M18" s="145" t="s">
        <v>209</v>
      </c>
      <c r="N18" s="145" t="s">
        <v>209</v>
      </c>
      <c r="O18" s="145" t="s">
        <v>209</v>
      </c>
      <c r="P18" s="145" t="s">
        <v>209</v>
      </c>
      <c r="Q18" s="145" t="s">
        <v>209</v>
      </c>
      <c r="R18" s="146" t="s">
        <v>209</v>
      </c>
    </row>
    <row r="19" spans="1:18" ht="12.75">
      <c r="A19" s="144">
        <v>15</v>
      </c>
      <c r="B19" s="120" t="s">
        <v>267</v>
      </c>
      <c r="C19" s="145" t="s">
        <v>209</v>
      </c>
      <c r="D19" s="145" t="s">
        <v>209</v>
      </c>
      <c r="E19" s="145" t="s">
        <v>209</v>
      </c>
      <c r="F19" s="145" t="s">
        <v>209</v>
      </c>
      <c r="G19" s="145" t="s">
        <v>209</v>
      </c>
      <c r="H19" s="147" t="s">
        <v>209</v>
      </c>
      <c r="I19" s="145" t="s">
        <v>209</v>
      </c>
      <c r="J19" s="145" t="s">
        <v>209</v>
      </c>
      <c r="K19" s="145" t="s">
        <v>209</v>
      </c>
      <c r="L19" s="145" t="s">
        <v>209</v>
      </c>
      <c r="M19" s="145" t="s">
        <v>209</v>
      </c>
      <c r="N19" s="145" t="s">
        <v>209</v>
      </c>
      <c r="O19" s="145" t="s">
        <v>209</v>
      </c>
      <c r="P19" s="148" t="s">
        <v>209</v>
      </c>
      <c r="Q19" s="149" t="s">
        <v>209</v>
      </c>
      <c r="R19" s="146" t="s">
        <v>209</v>
      </c>
    </row>
    <row r="20" spans="1:18" ht="12.75">
      <c r="A20" s="144">
        <v>16</v>
      </c>
      <c r="B20" s="120" t="s">
        <v>274</v>
      </c>
      <c r="C20" s="145">
        <v>20</v>
      </c>
      <c r="D20" s="145" t="s">
        <v>209</v>
      </c>
      <c r="E20" s="145" t="s">
        <v>209</v>
      </c>
      <c r="F20" s="145" t="s">
        <v>209</v>
      </c>
      <c r="G20" s="145">
        <v>20</v>
      </c>
      <c r="H20" s="145" t="s">
        <v>209</v>
      </c>
      <c r="I20" s="145" t="s">
        <v>209</v>
      </c>
      <c r="J20" s="145" t="s">
        <v>209</v>
      </c>
      <c r="K20" s="145" t="s">
        <v>209</v>
      </c>
      <c r="L20" s="145" t="s">
        <v>209</v>
      </c>
      <c r="M20" s="145" t="s">
        <v>209</v>
      </c>
      <c r="N20" s="145" t="s">
        <v>209</v>
      </c>
      <c r="O20" s="145" t="s">
        <v>209</v>
      </c>
      <c r="P20" s="145">
        <v>20</v>
      </c>
      <c r="Q20" s="145">
        <v>17</v>
      </c>
      <c r="R20" s="146">
        <v>6</v>
      </c>
    </row>
    <row r="21" spans="1:18" ht="12.75">
      <c r="A21" s="144">
        <v>17</v>
      </c>
      <c r="B21" s="150" t="s">
        <v>281</v>
      </c>
      <c r="C21" s="145">
        <v>20</v>
      </c>
      <c r="D21" s="145" t="s">
        <v>209</v>
      </c>
      <c r="E21" s="145" t="s">
        <v>209</v>
      </c>
      <c r="F21" s="145" t="s">
        <v>209</v>
      </c>
      <c r="G21" s="145">
        <v>20</v>
      </c>
      <c r="H21" s="145" t="s">
        <v>209</v>
      </c>
      <c r="I21" s="145" t="s">
        <v>209</v>
      </c>
      <c r="J21" s="145" t="s">
        <v>209</v>
      </c>
      <c r="K21" s="145" t="s">
        <v>209</v>
      </c>
      <c r="L21" s="145" t="s">
        <v>209</v>
      </c>
      <c r="M21" s="145" t="s">
        <v>209</v>
      </c>
      <c r="N21" s="145" t="s">
        <v>209</v>
      </c>
      <c r="O21" s="145" t="s">
        <v>209</v>
      </c>
      <c r="P21" s="145">
        <v>20</v>
      </c>
      <c r="Q21" s="145">
        <v>17</v>
      </c>
      <c r="R21" s="146">
        <v>6</v>
      </c>
    </row>
    <row r="22" spans="1:18" ht="12.75">
      <c r="A22" s="144">
        <v>18</v>
      </c>
      <c r="B22" s="120" t="s">
        <v>263</v>
      </c>
      <c r="C22" s="145" t="s">
        <v>209</v>
      </c>
      <c r="D22" s="145" t="s">
        <v>209</v>
      </c>
      <c r="E22" s="145" t="s">
        <v>209</v>
      </c>
      <c r="F22" s="145" t="s">
        <v>209</v>
      </c>
      <c r="G22" s="147" t="s">
        <v>209</v>
      </c>
      <c r="H22" s="147" t="s">
        <v>209</v>
      </c>
      <c r="I22" s="145" t="s">
        <v>209</v>
      </c>
      <c r="J22" s="145" t="s">
        <v>209</v>
      </c>
      <c r="K22" s="145" t="s">
        <v>209</v>
      </c>
      <c r="L22" s="145" t="s">
        <v>209</v>
      </c>
      <c r="M22" s="147" t="s">
        <v>209</v>
      </c>
      <c r="N22" s="147" t="s">
        <v>209</v>
      </c>
      <c r="O22" s="147" t="s">
        <v>209</v>
      </c>
      <c r="P22" s="148" t="s">
        <v>209</v>
      </c>
      <c r="Q22" s="149" t="s">
        <v>209</v>
      </c>
      <c r="R22" s="146" t="s">
        <v>209</v>
      </c>
    </row>
    <row r="23" spans="1:18" ht="12.75">
      <c r="A23" s="144">
        <v>19</v>
      </c>
      <c r="B23" s="150" t="s">
        <v>278</v>
      </c>
      <c r="C23" s="145" t="s">
        <v>209</v>
      </c>
      <c r="D23" s="145" t="s">
        <v>209</v>
      </c>
      <c r="E23" s="145" t="s">
        <v>209</v>
      </c>
      <c r="F23" s="145" t="s">
        <v>209</v>
      </c>
      <c r="G23" s="145" t="s">
        <v>209</v>
      </c>
      <c r="H23" s="145" t="s">
        <v>209</v>
      </c>
      <c r="I23" s="145" t="s">
        <v>209</v>
      </c>
      <c r="J23" s="145" t="s">
        <v>209</v>
      </c>
      <c r="K23" s="145" t="s">
        <v>209</v>
      </c>
      <c r="L23" s="145" t="s">
        <v>209</v>
      </c>
      <c r="M23" s="145" t="s">
        <v>209</v>
      </c>
      <c r="N23" s="145" t="s">
        <v>209</v>
      </c>
      <c r="O23" s="145" t="s">
        <v>209</v>
      </c>
      <c r="P23" s="145" t="s">
        <v>209</v>
      </c>
      <c r="Q23" s="145" t="s">
        <v>209</v>
      </c>
      <c r="R23" s="146" t="s">
        <v>209</v>
      </c>
    </row>
    <row r="24" spans="1:18" ht="12.75">
      <c r="A24" s="144">
        <v>21</v>
      </c>
      <c r="B24" s="120" t="s">
        <v>279</v>
      </c>
      <c r="C24" s="145" t="s">
        <v>209</v>
      </c>
      <c r="D24" s="145" t="s">
        <v>209</v>
      </c>
      <c r="E24" s="145" t="s">
        <v>209</v>
      </c>
      <c r="F24" s="145" t="s">
        <v>209</v>
      </c>
      <c r="G24" s="147" t="s">
        <v>209</v>
      </c>
      <c r="H24" s="145" t="s">
        <v>209</v>
      </c>
      <c r="I24" s="145" t="s">
        <v>209</v>
      </c>
      <c r="J24" s="145" t="s">
        <v>209</v>
      </c>
      <c r="K24" s="145" t="s">
        <v>209</v>
      </c>
      <c r="L24" s="145" t="s">
        <v>209</v>
      </c>
      <c r="M24" s="145" t="s">
        <v>209</v>
      </c>
      <c r="N24" s="145" t="s">
        <v>209</v>
      </c>
      <c r="O24" s="145" t="s">
        <v>209</v>
      </c>
      <c r="P24" s="148" t="s">
        <v>209</v>
      </c>
      <c r="Q24" s="149" t="s">
        <v>209</v>
      </c>
      <c r="R24" s="146" t="s">
        <v>209</v>
      </c>
    </row>
    <row r="25" spans="1:18" ht="12.75">
      <c r="A25" s="144">
        <v>22</v>
      </c>
      <c r="B25" s="150" t="s">
        <v>271</v>
      </c>
      <c r="C25" s="145" t="s">
        <v>209</v>
      </c>
      <c r="D25" s="145" t="s">
        <v>209</v>
      </c>
      <c r="E25" s="145" t="s">
        <v>209</v>
      </c>
      <c r="F25" s="145" t="s">
        <v>209</v>
      </c>
      <c r="G25" s="147" t="s">
        <v>209</v>
      </c>
      <c r="H25" s="147" t="s">
        <v>209</v>
      </c>
      <c r="I25" s="145" t="s">
        <v>209</v>
      </c>
      <c r="J25" s="145" t="s">
        <v>209</v>
      </c>
      <c r="K25" s="145" t="s">
        <v>209</v>
      </c>
      <c r="L25" s="145" t="s">
        <v>209</v>
      </c>
      <c r="M25" s="147" t="s">
        <v>209</v>
      </c>
      <c r="N25" s="147" t="s">
        <v>209</v>
      </c>
      <c r="O25" s="147" t="s">
        <v>209</v>
      </c>
      <c r="P25" s="148" t="s">
        <v>209</v>
      </c>
      <c r="Q25" s="149" t="s">
        <v>209</v>
      </c>
      <c r="R25" s="146" t="s">
        <v>209</v>
      </c>
    </row>
    <row r="26" spans="1:18" ht="12.75">
      <c r="A26" s="144">
        <v>23</v>
      </c>
      <c r="B26" s="120" t="s">
        <v>286</v>
      </c>
      <c r="C26" s="145">
        <v>20</v>
      </c>
      <c r="D26" s="145" t="s">
        <v>209</v>
      </c>
      <c r="E26" s="145" t="s">
        <v>209</v>
      </c>
      <c r="F26" s="145" t="s">
        <v>209</v>
      </c>
      <c r="G26" s="145">
        <v>20</v>
      </c>
      <c r="H26" s="145" t="s">
        <v>209</v>
      </c>
      <c r="I26" s="145" t="s">
        <v>209</v>
      </c>
      <c r="J26" s="145" t="s">
        <v>209</v>
      </c>
      <c r="K26" s="145" t="s">
        <v>209</v>
      </c>
      <c r="L26" s="145" t="s">
        <v>209</v>
      </c>
      <c r="M26" s="145" t="s">
        <v>209</v>
      </c>
      <c r="N26" s="145" t="s">
        <v>209</v>
      </c>
      <c r="O26" s="145" t="s">
        <v>209</v>
      </c>
      <c r="P26" s="145">
        <v>20</v>
      </c>
      <c r="Q26" s="145">
        <v>17</v>
      </c>
      <c r="R26" s="146">
        <v>6</v>
      </c>
    </row>
    <row r="27" spans="1:18" ht="12.75">
      <c r="A27" s="144">
        <v>24</v>
      </c>
      <c r="B27" s="120" t="s">
        <v>287</v>
      </c>
      <c r="C27" s="145">
        <v>20</v>
      </c>
      <c r="D27" s="145" t="s">
        <v>209</v>
      </c>
      <c r="E27" s="145">
        <v>24</v>
      </c>
      <c r="F27" s="145">
        <v>23</v>
      </c>
      <c r="G27" s="147">
        <v>67</v>
      </c>
      <c r="H27" s="147">
        <v>9</v>
      </c>
      <c r="I27" s="145" t="s">
        <v>209</v>
      </c>
      <c r="J27" s="145" t="s">
        <v>209</v>
      </c>
      <c r="K27" s="145" t="s">
        <v>209</v>
      </c>
      <c r="L27" s="145" t="s">
        <v>209</v>
      </c>
      <c r="M27" s="145" t="s">
        <v>209</v>
      </c>
      <c r="N27" s="145" t="s">
        <v>209</v>
      </c>
      <c r="O27" s="145" t="s">
        <v>209</v>
      </c>
      <c r="P27" s="148">
        <v>76</v>
      </c>
      <c r="Q27" s="149">
        <v>10</v>
      </c>
      <c r="R27" s="146">
        <v>8</v>
      </c>
    </row>
    <row r="28" spans="1:18" ht="12.75">
      <c r="A28" s="144">
        <v>25</v>
      </c>
      <c r="B28" s="120" t="s">
        <v>285</v>
      </c>
      <c r="C28" s="145">
        <v>20</v>
      </c>
      <c r="D28" s="145" t="s">
        <v>209</v>
      </c>
      <c r="E28" s="145">
        <v>24</v>
      </c>
      <c r="F28" s="145" t="s">
        <v>209</v>
      </c>
      <c r="G28" s="147">
        <v>44</v>
      </c>
      <c r="H28" s="147">
        <v>3</v>
      </c>
      <c r="I28" s="145" t="s">
        <v>209</v>
      </c>
      <c r="J28" s="145" t="s">
        <v>209</v>
      </c>
      <c r="K28" s="145" t="s">
        <v>209</v>
      </c>
      <c r="L28" s="145" t="s">
        <v>209</v>
      </c>
      <c r="M28" s="147" t="s">
        <v>209</v>
      </c>
      <c r="N28" s="147" t="s">
        <v>209</v>
      </c>
      <c r="O28" s="147" t="s">
        <v>209</v>
      </c>
      <c r="P28" s="148">
        <v>47</v>
      </c>
      <c r="Q28" s="149">
        <v>15</v>
      </c>
      <c r="R28" s="146">
        <v>6</v>
      </c>
    </row>
    <row r="29" spans="1:18" ht="12.75">
      <c r="A29" s="144">
        <v>26</v>
      </c>
      <c r="B29" s="120" t="s">
        <v>269</v>
      </c>
      <c r="C29" s="145">
        <v>20</v>
      </c>
      <c r="D29" s="145" t="s">
        <v>209</v>
      </c>
      <c r="E29" s="145">
        <v>24</v>
      </c>
      <c r="F29" s="145" t="s">
        <v>209</v>
      </c>
      <c r="G29" s="147">
        <v>44</v>
      </c>
      <c r="H29" s="147">
        <v>3</v>
      </c>
      <c r="I29" s="145">
        <v>25</v>
      </c>
      <c r="J29" s="145" t="s">
        <v>209</v>
      </c>
      <c r="K29" s="145" t="s">
        <v>209</v>
      </c>
      <c r="L29" s="145">
        <v>28</v>
      </c>
      <c r="M29" s="145">
        <v>53</v>
      </c>
      <c r="N29" s="145" t="s">
        <v>209</v>
      </c>
      <c r="O29" s="145" t="s">
        <v>209</v>
      </c>
      <c r="P29" s="148">
        <v>100</v>
      </c>
      <c r="Q29" s="149">
        <v>5</v>
      </c>
      <c r="R29" s="146">
        <v>9</v>
      </c>
    </row>
    <row r="30" spans="1:18" ht="12.75">
      <c r="A30" s="144">
        <v>27</v>
      </c>
      <c r="B30" s="120" t="s">
        <v>283</v>
      </c>
      <c r="C30" s="145" t="s">
        <v>209</v>
      </c>
      <c r="D30" s="145" t="s">
        <v>209</v>
      </c>
      <c r="E30" s="145" t="s">
        <v>209</v>
      </c>
      <c r="F30" s="145" t="s">
        <v>209</v>
      </c>
      <c r="G30" s="147" t="s">
        <v>209</v>
      </c>
      <c r="H30" s="147" t="s">
        <v>209</v>
      </c>
      <c r="I30" s="145" t="s">
        <v>209</v>
      </c>
      <c r="J30" s="145" t="s">
        <v>209</v>
      </c>
      <c r="K30" s="145" t="s">
        <v>209</v>
      </c>
      <c r="L30" s="145" t="s">
        <v>209</v>
      </c>
      <c r="M30" s="145" t="s">
        <v>209</v>
      </c>
      <c r="N30" s="145" t="s">
        <v>209</v>
      </c>
      <c r="O30" s="145" t="s">
        <v>209</v>
      </c>
      <c r="P30" s="148" t="s">
        <v>209</v>
      </c>
      <c r="Q30" s="149" t="s">
        <v>209</v>
      </c>
      <c r="R30" s="146" t="s">
        <v>209</v>
      </c>
    </row>
    <row r="31" spans="1:18" ht="12.75">
      <c r="A31" s="144">
        <v>28</v>
      </c>
      <c r="B31" s="120" t="s">
        <v>332</v>
      </c>
      <c r="C31" s="145">
        <v>20</v>
      </c>
      <c r="D31" s="145">
        <v>25</v>
      </c>
      <c r="E31" s="145" t="s">
        <v>209</v>
      </c>
      <c r="F31" s="145" t="s">
        <v>209</v>
      </c>
      <c r="G31" s="147">
        <v>45</v>
      </c>
      <c r="H31" s="147">
        <v>3</v>
      </c>
      <c r="I31" s="145">
        <v>25</v>
      </c>
      <c r="J31" s="145" t="s">
        <v>209</v>
      </c>
      <c r="K31" s="145" t="s">
        <v>209</v>
      </c>
      <c r="L31" s="145" t="s">
        <v>209</v>
      </c>
      <c r="M31" s="147">
        <v>25</v>
      </c>
      <c r="N31" s="147">
        <v>5</v>
      </c>
      <c r="O31" s="147">
        <v>5</v>
      </c>
      <c r="P31" s="148">
        <v>83</v>
      </c>
      <c r="Q31" s="149">
        <v>7</v>
      </c>
      <c r="R31" s="146">
        <v>8</v>
      </c>
    </row>
    <row r="32" spans="1:18" ht="12.75">
      <c r="A32" s="144">
        <v>29</v>
      </c>
      <c r="B32" s="120" t="s">
        <v>291</v>
      </c>
      <c r="C32" s="145" t="s">
        <v>209</v>
      </c>
      <c r="D32" s="145" t="s">
        <v>209</v>
      </c>
      <c r="E32" s="145" t="s">
        <v>209</v>
      </c>
      <c r="F32" s="145" t="s">
        <v>209</v>
      </c>
      <c r="G32" s="145" t="s">
        <v>209</v>
      </c>
      <c r="H32" s="147">
        <v>3</v>
      </c>
      <c r="I32" s="145" t="s">
        <v>209</v>
      </c>
      <c r="J32" s="145" t="s">
        <v>209</v>
      </c>
      <c r="K32" s="145" t="s">
        <v>209</v>
      </c>
      <c r="L32" s="145" t="s">
        <v>209</v>
      </c>
      <c r="M32" s="145" t="s">
        <v>209</v>
      </c>
      <c r="N32" s="145" t="s">
        <v>209</v>
      </c>
      <c r="O32" s="145" t="s">
        <v>209</v>
      </c>
      <c r="P32" s="148">
        <v>3</v>
      </c>
      <c r="Q32" s="149">
        <v>21</v>
      </c>
      <c r="R32" s="146">
        <v>5</v>
      </c>
    </row>
    <row r="33" spans="1:18" ht="12.75">
      <c r="A33" s="144">
        <v>30</v>
      </c>
      <c r="B33" s="120" t="s">
        <v>333</v>
      </c>
      <c r="C33" s="145">
        <v>20</v>
      </c>
      <c r="D33" s="145">
        <v>25</v>
      </c>
      <c r="E33" s="145">
        <v>24</v>
      </c>
      <c r="F33" s="145">
        <v>23</v>
      </c>
      <c r="G33" s="147">
        <v>92</v>
      </c>
      <c r="H33" s="147">
        <v>18</v>
      </c>
      <c r="I33" s="145">
        <v>25</v>
      </c>
      <c r="J33" s="145">
        <v>30</v>
      </c>
      <c r="K33" s="145" t="s">
        <v>209</v>
      </c>
      <c r="L33" s="145" t="s">
        <v>209</v>
      </c>
      <c r="M33" s="147">
        <v>55</v>
      </c>
      <c r="N33" s="147">
        <v>5</v>
      </c>
      <c r="O33" s="147" t="s">
        <v>209</v>
      </c>
      <c r="P33" s="148">
        <v>170</v>
      </c>
      <c r="Q33" s="149">
        <v>2</v>
      </c>
      <c r="R33" s="146">
        <v>10</v>
      </c>
    </row>
    <row r="34" spans="1:18" ht="12.75">
      <c r="A34" s="144">
        <v>31</v>
      </c>
      <c r="B34" s="120" t="s">
        <v>292</v>
      </c>
      <c r="C34" s="145" t="s">
        <v>209</v>
      </c>
      <c r="D34" s="145" t="s">
        <v>209</v>
      </c>
      <c r="E34" s="145" t="s">
        <v>209</v>
      </c>
      <c r="F34" s="145" t="s">
        <v>209</v>
      </c>
      <c r="G34" s="147" t="s">
        <v>209</v>
      </c>
      <c r="H34" s="145" t="s">
        <v>209</v>
      </c>
      <c r="I34" s="145" t="s">
        <v>209</v>
      </c>
      <c r="J34" s="145" t="s">
        <v>209</v>
      </c>
      <c r="K34" s="145" t="s">
        <v>209</v>
      </c>
      <c r="L34" s="145" t="s">
        <v>209</v>
      </c>
      <c r="M34" s="145" t="s">
        <v>209</v>
      </c>
      <c r="N34" s="145" t="s">
        <v>209</v>
      </c>
      <c r="O34" s="145" t="s">
        <v>209</v>
      </c>
      <c r="P34" s="148" t="s">
        <v>209</v>
      </c>
      <c r="Q34" s="149" t="s">
        <v>209</v>
      </c>
      <c r="R34" s="146" t="s">
        <v>209</v>
      </c>
    </row>
    <row r="35" spans="1:18" ht="12.75">
      <c r="A35" s="144">
        <v>32</v>
      </c>
      <c r="B35" s="150" t="s">
        <v>296</v>
      </c>
      <c r="C35" s="145" t="s">
        <v>209</v>
      </c>
      <c r="D35" s="145" t="s">
        <v>209</v>
      </c>
      <c r="E35" s="145" t="s">
        <v>209</v>
      </c>
      <c r="F35" s="145" t="s">
        <v>209</v>
      </c>
      <c r="G35" s="147" t="s">
        <v>209</v>
      </c>
      <c r="H35" s="147">
        <v>3</v>
      </c>
      <c r="I35" s="145" t="s">
        <v>209</v>
      </c>
      <c r="J35" s="145" t="s">
        <v>209</v>
      </c>
      <c r="K35" s="145" t="s">
        <v>209</v>
      </c>
      <c r="L35" s="145" t="s">
        <v>209</v>
      </c>
      <c r="M35" s="147" t="s">
        <v>209</v>
      </c>
      <c r="N35" s="147" t="s">
        <v>209</v>
      </c>
      <c r="O35" s="147" t="s">
        <v>209</v>
      </c>
      <c r="P35" s="148">
        <v>3</v>
      </c>
      <c r="Q35" s="149">
        <v>21</v>
      </c>
      <c r="R35" s="146">
        <v>5</v>
      </c>
    </row>
    <row r="36" spans="1:18" ht="12.75">
      <c r="A36" s="144">
        <v>33</v>
      </c>
      <c r="B36" s="120" t="s">
        <v>288</v>
      </c>
      <c r="C36" s="145" t="s">
        <v>209</v>
      </c>
      <c r="D36" s="145" t="s">
        <v>209</v>
      </c>
      <c r="E36" s="145" t="s">
        <v>209</v>
      </c>
      <c r="F36" s="145" t="s">
        <v>209</v>
      </c>
      <c r="G36" s="147" t="s">
        <v>209</v>
      </c>
      <c r="H36" s="147">
        <v>3</v>
      </c>
      <c r="I36" s="145" t="s">
        <v>209</v>
      </c>
      <c r="J36" s="145" t="s">
        <v>209</v>
      </c>
      <c r="K36" s="145" t="s">
        <v>209</v>
      </c>
      <c r="L36" s="145" t="s">
        <v>209</v>
      </c>
      <c r="M36" s="145" t="s">
        <v>209</v>
      </c>
      <c r="N36" s="145" t="s">
        <v>209</v>
      </c>
      <c r="O36" s="145" t="s">
        <v>209</v>
      </c>
      <c r="P36" s="148">
        <v>3</v>
      </c>
      <c r="Q36" s="149">
        <v>21</v>
      </c>
      <c r="R36" s="146">
        <v>5</v>
      </c>
    </row>
    <row r="37" spans="1:18" ht="12.75">
      <c r="A37" s="144">
        <v>34</v>
      </c>
      <c r="B37" s="120" t="s">
        <v>293</v>
      </c>
      <c r="C37" s="145" t="s">
        <v>209</v>
      </c>
      <c r="D37" s="145" t="s">
        <v>209</v>
      </c>
      <c r="E37" s="145" t="s">
        <v>209</v>
      </c>
      <c r="F37" s="145" t="s">
        <v>209</v>
      </c>
      <c r="G37" s="145" t="s">
        <v>209</v>
      </c>
      <c r="H37" s="145" t="s">
        <v>209</v>
      </c>
      <c r="I37" s="145" t="s">
        <v>209</v>
      </c>
      <c r="J37" s="145" t="s">
        <v>209</v>
      </c>
      <c r="K37" s="145" t="s">
        <v>209</v>
      </c>
      <c r="L37" s="145" t="s">
        <v>209</v>
      </c>
      <c r="M37" s="145" t="s">
        <v>209</v>
      </c>
      <c r="N37" s="145" t="s">
        <v>209</v>
      </c>
      <c r="O37" s="145" t="s">
        <v>209</v>
      </c>
      <c r="P37" s="145" t="s">
        <v>209</v>
      </c>
      <c r="Q37" s="145" t="s">
        <v>209</v>
      </c>
      <c r="R37" s="146" t="s">
        <v>209</v>
      </c>
    </row>
    <row r="38" spans="1:18" ht="12.75">
      <c r="A38" s="144">
        <v>35</v>
      </c>
      <c r="B38" s="120" t="s">
        <v>289</v>
      </c>
      <c r="C38" s="145">
        <v>20</v>
      </c>
      <c r="D38" s="145">
        <v>25</v>
      </c>
      <c r="E38" s="145" t="s">
        <v>209</v>
      </c>
      <c r="F38" s="145" t="s">
        <v>209</v>
      </c>
      <c r="G38" s="147">
        <v>45</v>
      </c>
      <c r="H38" s="145">
        <v>3</v>
      </c>
      <c r="I38" s="145" t="s">
        <v>209</v>
      </c>
      <c r="J38" s="145" t="s">
        <v>209</v>
      </c>
      <c r="K38" s="145" t="s">
        <v>209</v>
      </c>
      <c r="L38" s="145" t="s">
        <v>209</v>
      </c>
      <c r="M38" s="145" t="s">
        <v>209</v>
      </c>
      <c r="N38" s="145" t="s">
        <v>209</v>
      </c>
      <c r="O38" s="145" t="s">
        <v>209</v>
      </c>
      <c r="P38" s="148">
        <v>48</v>
      </c>
      <c r="Q38" s="149">
        <v>14</v>
      </c>
      <c r="R38" s="146">
        <v>7</v>
      </c>
    </row>
    <row r="39" spans="1:18" ht="12.75">
      <c r="A39" s="144">
        <v>36</v>
      </c>
      <c r="B39" s="120" t="s">
        <v>290</v>
      </c>
      <c r="C39" s="145" t="s">
        <v>209</v>
      </c>
      <c r="D39" s="145" t="s">
        <v>209</v>
      </c>
      <c r="E39" s="145" t="s">
        <v>209</v>
      </c>
      <c r="F39" s="145" t="s">
        <v>209</v>
      </c>
      <c r="G39" s="147" t="s">
        <v>209</v>
      </c>
      <c r="H39" s="145" t="s">
        <v>209</v>
      </c>
      <c r="I39" s="145" t="s">
        <v>209</v>
      </c>
      <c r="J39" s="145" t="s">
        <v>209</v>
      </c>
      <c r="K39" s="145" t="s">
        <v>209</v>
      </c>
      <c r="L39" s="145" t="s">
        <v>209</v>
      </c>
      <c r="M39" s="145" t="s">
        <v>209</v>
      </c>
      <c r="N39" s="145" t="s">
        <v>209</v>
      </c>
      <c r="O39" s="145" t="s">
        <v>209</v>
      </c>
      <c r="P39" s="148" t="s">
        <v>209</v>
      </c>
      <c r="Q39" s="149" t="s">
        <v>209</v>
      </c>
      <c r="R39" s="146" t="s">
        <v>209</v>
      </c>
    </row>
    <row r="40" spans="1:18" ht="12.75">
      <c r="A40" s="144">
        <v>37</v>
      </c>
      <c r="B40" s="120" t="s">
        <v>295</v>
      </c>
      <c r="C40" s="145">
        <v>20</v>
      </c>
      <c r="D40" s="145" t="s">
        <v>209</v>
      </c>
      <c r="E40" s="145" t="s">
        <v>209</v>
      </c>
      <c r="F40" s="145" t="s">
        <v>209</v>
      </c>
      <c r="G40" s="145">
        <v>20</v>
      </c>
      <c r="H40" s="145" t="s">
        <v>209</v>
      </c>
      <c r="I40" s="145" t="s">
        <v>209</v>
      </c>
      <c r="J40" s="145" t="s">
        <v>209</v>
      </c>
      <c r="K40" s="145" t="s">
        <v>209</v>
      </c>
      <c r="L40" s="145" t="s">
        <v>209</v>
      </c>
      <c r="M40" s="145" t="s">
        <v>209</v>
      </c>
      <c r="N40" s="145" t="s">
        <v>209</v>
      </c>
      <c r="O40" s="145" t="s">
        <v>209</v>
      </c>
      <c r="P40" s="145">
        <v>20</v>
      </c>
      <c r="Q40" s="145">
        <v>17</v>
      </c>
      <c r="R40" s="146" t="s">
        <v>209</v>
      </c>
    </row>
    <row r="41" spans="1:18" ht="12.75">
      <c r="A41" s="144">
        <v>38</v>
      </c>
      <c r="B41" s="120" t="s">
        <v>270</v>
      </c>
      <c r="C41" s="145">
        <v>20</v>
      </c>
      <c r="D41" s="145">
        <v>75</v>
      </c>
      <c r="E41" s="145" t="s">
        <v>209</v>
      </c>
      <c r="F41" s="145">
        <v>69</v>
      </c>
      <c r="G41" s="147">
        <v>164</v>
      </c>
      <c r="H41" s="147">
        <v>24</v>
      </c>
      <c r="I41" s="145">
        <v>25</v>
      </c>
      <c r="J41" s="145" t="s">
        <v>209</v>
      </c>
      <c r="K41" s="145">
        <v>58</v>
      </c>
      <c r="L41" s="145" t="s">
        <v>209</v>
      </c>
      <c r="M41" s="147">
        <v>83</v>
      </c>
      <c r="N41" s="147">
        <v>10</v>
      </c>
      <c r="O41" s="147">
        <v>5</v>
      </c>
      <c r="P41" s="148">
        <v>286</v>
      </c>
      <c r="Q41" s="149">
        <v>1</v>
      </c>
      <c r="R41" s="146">
        <v>10</v>
      </c>
    </row>
    <row r="42" spans="1:18" ht="12.75">
      <c r="A42" s="144">
        <v>39</v>
      </c>
      <c r="B42" s="120" t="s">
        <v>282</v>
      </c>
      <c r="C42" s="145">
        <v>20</v>
      </c>
      <c r="D42" s="145">
        <v>25</v>
      </c>
      <c r="E42" s="145" t="s">
        <v>209</v>
      </c>
      <c r="F42" s="145" t="s">
        <v>209</v>
      </c>
      <c r="G42" s="147">
        <v>45</v>
      </c>
      <c r="H42" s="145">
        <v>3</v>
      </c>
      <c r="I42" s="145">
        <v>25</v>
      </c>
      <c r="J42" s="145" t="s">
        <v>209</v>
      </c>
      <c r="K42" s="145" t="s">
        <v>209</v>
      </c>
      <c r="L42" s="145" t="s">
        <v>209</v>
      </c>
      <c r="M42" s="145">
        <v>25</v>
      </c>
      <c r="N42" s="145">
        <v>5</v>
      </c>
      <c r="O42" s="145" t="s">
        <v>209</v>
      </c>
      <c r="P42" s="148">
        <v>78</v>
      </c>
      <c r="Q42" s="149">
        <v>9</v>
      </c>
      <c r="R42" s="146">
        <v>8</v>
      </c>
    </row>
  </sheetData>
  <sheetProtection/>
  <mergeCells count="6">
    <mergeCell ref="O2:O4"/>
    <mergeCell ref="A1:R1"/>
    <mergeCell ref="C2:G2"/>
    <mergeCell ref="H2:H3"/>
    <mergeCell ref="I2:M2"/>
    <mergeCell ref="N2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2"/>
  <sheetViews>
    <sheetView zoomScale="60" zoomScaleNormal="60" zoomScalePageLayoutView="0" workbookViewId="0" topLeftCell="A4">
      <selection activeCell="AB16" sqref="AB16:AB39"/>
    </sheetView>
  </sheetViews>
  <sheetFormatPr defaultColWidth="9.00390625" defaultRowHeight="12.75"/>
  <cols>
    <col min="1" max="1" width="7.125" style="567" customWidth="1"/>
    <col min="2" max="2" width="47.00390625" style="567" bestFit="1" customWidth="1"/>
    <col min="3" max="27" width="9.125" style="567" customWidth="1"/>
  </cols>
  <sheetData>
    <row r="1" spans="1:28" s="10" customFormat="1" ht="16.5" thickBot="1">
      <c r="A1" s="760" t="s">
        <v>585</v>
      </c>
      <c r="B1" s="760"/>
      <c r="C1" s="760"/>
      <c r="D1" s="760"/>
      <c r="E1" s="760"/>
      <c r="F1" s="760"/>
      <c r="G1" s="760"/>
      <c r="H1" s="760"/>
      <c r="I1" s="760"/>
      <c r="J1" s="760"/>
      <c r="K1" s="760"/>
      <c r="L1" s="760"/>
      <c r="M1" s="760"/>
      <c r="N1" s="760"/>
      <c r="O1" s="760"/>
      <c r="P1" s="760"/>
      <c r="Q1" s="760"/>
      <c r="R1" s="760"/>
      <c r="S1" s="760"/>
      <c r="T1" s="760"/>
      <c r="U1" s="760"/>
      <c r="V1" s="760"/>
      <c r="W1" s="760"/>
      <c r="X1" s="760"/>
      <c r="Y1" s="756"/>
      <c r="Z1" s="756"/>
      <c r="AA1" s="756"/>
      <c r="AB1" s="756"/>
    </row>
    <row r="2" spans="1:28" s="10" customFormat="1" ht="43.5" thickBot="1">
      <c r="A2" s="793" t="s">
        <v>93</v>
      </c>
      <c r="B2" s="756"/>
      <c r="C2" s="795" t="s">
        <v>514</v>
      </c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796"/>
      <c r="O2" s="795" t="s">
        <v>515</v>
      </c>
      <c r="P2" s="796"/>
      <c r="Q2" s="757"/>
      <c r="R2" s="795" t="s">
        <v>516</v>
      </c>
      <c r="S2" s="796"/>
      <c r="T2" s="795" t="s">
        <v>517</v>
      </c>
      <c r="U2" s="796"/>
      <c r="V2" s="783" t="s">
        <v>516</v>
      </c>
      <c r="W2" s="756"/>
      <c r="X2" s="775" t="s">
        <v>518</v>
      </c>
      <c r="Y2" s="776" t="s">
        <v>519</v>
      </c>
      <c r="Z2" s="776" t="s">
        <v>520</v>
      </c>
      <c r="AA2" s="756"/>
      <c r="AB2" s="756"/>
    </row>
    <row r="3" spans="1:28" s="10" customFormat="1" ht="100.5" thickBot="1">
      <c r="A3" s="794"/>
      <c r="B3" s="761" t="s">
        <v>223</v>
      </c>
      <c r="C3" s="784" t="s">
        <v>521</v>
      </c>
      <c r="D3" s="784" t="s">
        <v>522</v>
      </c>
      <c r="E3" s="784" t="s">
        <v>523</v>
      </c>
      <c r="F3" s="784" t="s">
        <v>524</v>
      </c>
      <c r="G3" s="784" t="s">
        <v>525</v>
      </c>
      <c r="H3" s="784" t="s">
        <v>526</v>
      </c>
      <c r="I3" s="784" t="s">
        <v>527</v>
      </c>
      <c r="J3" s="784" t="s">
        <v>528</v>
      </c>
      <c r="K3" s="784" t="s">
        <v>529</v>
      </c>
      <c r="L3" s="784" t="s">
        <v>530</v>
      </c>
      <c r="M3" s="784" t="s">
        <v>531</v>
      </c>
      <c r="N3" s="784" t="s">
        <v>532</v>
      </c>
      <c r="O3" s="785" t="s">
        <v>521</v>
      </c>
      <c r="P3" s="784" t="s">
        <v>522</v>
      </c>
      <c r="Q3" s="786"/>
      <c r="R3" s="785" t="s">
        <v>533</v>
      </c>
      <c r="S3" s="784" t="s">
        <v>534</v>
      </c>
      <c r="T3" s="785" t="s">
        <v>533</v>
      </c>
      <c r="U3" s="784" t="s">
        <v>535</v>
      </c>
      <c r="V3" s="765" t="s">
        <v>584</v>
      </c>
      <c r="W3" s="815" t="s">
        <v>536</v>
      </c>
      <c r="X3" s="765" t="s">
        <v>537</v>
      </c>
      <c r="Y3" s="765" t="s">
        <v>538</v>
      </c>
      <c r="Z3" s="765" t="s">
        <v>539</v>
      </c>
      <c r="AA3" s="765" t="s">
        <v>540</v>
      </c>
      <c r="AB3" s="765" t="s">
        <v>541</v>
      </c>
    </row>
    <row r="4" spans="1:28" s="10" customFormat="1" ht="16.5" thickBot="1">
      <c r="A4" s="758" t="s">
        <v>542</v>
      </c>
      <c r="B4" s="766" t="s">
        <v>69</v>
      </c>
      <c r="C4" s="787">
        <v>3.4838709677419355</v>
      </c>
      <c r="D4" s="780">
        <v>3.65625</v>
      </c>
      <c r="E4" s="780"/>
      <c r="F4" s="780"/>
      <c r="G4" s="780"/>
      <c r="H4" s="780">
        <v>4</v>
      </c>
      <c r="I4" s="780"/>
      <c r="J4" s="780"/>
      <c r="K4" s="780">
        <v>3.8275862068965516</v>
      </c>
      <c r="L4" s="780">
        <v>4</v>
      </c>
      <c r="M4" s="780"/>
      <c r="N4" s="780"/>
      <c r="O4" s="787">
        <v>3.25</v>
      </c>
      <c r="P4" s="780">
        <v>3.25</v>
      </c>
      <c r="Q4" s="780">
        <v>3.75</v>
      </c>
      <c r="R4" s="787">
        <v>60</v>
      </c>
      <c r="S4" s="780"/>
      <c r="T4" s="779">
        <v>3</v>
      </c>
      <c r="U4" s="779"/>
      <c r="V4" s="779">
        <v>4</v>
      </c>
      <c r="W4" s="810">
        <v>3.607523019404277</v>
      </c>
      <c r="X4" s="811">
        <v>1</v>
      </c>
      <c r="Y4" s="811">
        <v>0</v>
      </c>
      <c r="Z4" s="812">
        <v>0.5</v>
      </c>
      <c r="AA4" s="813">
        <v>2.107523019404277</v>
      </c>
      <c r="AB4" s="814">
        <v>3.614962297434437</v>
      </c>
    </row>
    <row r="5" spans="1:28" s="10" customFormat="1" ht="16.5" thickBot="1">
      <c r="A5" s="758" t="s">
        <v>543</v>
      </c>
      <c r="B5" s="759" t="s">
        <v>63</v>
      </c>
      <c r="C5" s="788">
        <v>3.3225806451612905</v>
      </c>
      <c r="D5" s="779">
        <v>3.435483870967742</v>
      </c>
      <c r="E5" s="779">
        <v>3</v>
      </c>
      <c r="F5" s="779"/>
      <c r="G5" s="779"/>
      <c r="H5" s="779">
        <v>3.3125</v>
      </c>
      <c r="I5" s="779"/>
      <c r="J5" s="779">
        <v>3.342857142857143</v>
      </c>
      <c r="K5" s="779">
        <v>3.607142857142857</v>
      </c>
      <c r="L5" s="779"/>
      <c r="M5" s="779"/>
      <c r="N5" s="779"/>
      <c r="O5" s="788">
        <v>4</v>
      </c>
      <c r="P5" s="779">
        <v>3.5</v>
      </c>
      <c r="Q5" s="779">
        <v>3.55</v>
      </c>
      <c r="R5" s="788">
        <v>69</v>
      </c>
      <c r="S5" s="779">
        <v>38</v>
      </c>
      <c r="T5" s="779">
        <v>4</v>
      </c>
      <c r="U5" s="779">
        <v>3</v>
      </c>
      <c r="V5" s="779">
        <v>3.9166666666666665</v>
      </c>
      <c r="W5" s="777">
        <v>3.4942937438905175</v>
      </c>
      <c r="X5" s="772">
        <v>2</v>
      </c>
      <c r="Y5" s="772">
        <v>1.4</v>
      </c>
      <c r="Z5" s="790">
        <v>1.9</v>
      </c>
      <c r="AA5" s="778">
        <v>0.9942937438905175</v>
      </c>
      <c r="AB5" s="774">
        <v>1.705478119880819</v>
      </c>
    </row>
    <row r="6" spans="1:29" s="10" customFormat="1" ht="16.5" thickBot="1">
      <c r="A6" s="762" t="s">
        <v>544</v>
      </c>
      <c r="B6" s="763" t="s">
        <v>49</v>
      </c>
      <c r="C6" s="788">
        <v>3.5686274509803924</v>
      </c>
      <c r="D6" s="779">
        <v>3.823529411764706</v>
      </c>
      <c r="E6" s="779">
        <v>4</v>
      </c>
      <c r="F6" s="779">
        <v>3.33</v>
      </c>
      <c r="G6" s="779"/>
      <c r="H6" s="779">
        <v>3.8857142857142857</v>
      </c>
      <c r="I6" s="779"/>
      <c r="J6" s="779">
        <v>3.7142857142857144</v>
      </c>
      <c r="K6" s="779">
        <v>3.2857142857142856</v>
      </c>
      <c r="L6" s="779">
        <v>4</v>
      </c>
      <c r="M6" s="779"/>
      <c r="N6" s="779"/>
      <c r="O6" s="788">
        <v>3.5</v>
      </c>
      <c r="P6" s="779"/>
      <c r="Q6" s="779">
        <v>4.04</v>
      </c>
      <c r="R6" s="788">
        <v>65</v>
      </c>
      <c r="S6" s="779">
        <v>42</v>
      </c>
      <c r="T6" s="779">
        <v>4</v>
      </c>
      <c r="U6" s="779">
        <v>3</v>
      </c>
      <c r="V6" s="779">
        <v>3.76</v>
      </c>
      <c r="W6" s="777">
        <v>3.6556559290382817</v>
      </c>
      <c r="X6" s="772">
        <v>1.2</v>
      </c>
      <c r="Y6" s="772">
        <v>1.6</v>
      </c>
      <c r="Z6" s="790">
        <v>0.9</v>
      </c>
      <c r="AA6" s="778">
        <v>3.1556559290382826</v>
      </c>
      <c r="AB6" s="791">
        <v>5.412788900580244</v>
      </c>
      <c r="AC6" s="567"/>
    </row>
    <row r="7" spans="1:29" s="10" customFormat="1" ht="16.5" thickBot="1">
      <c r="A7" s="762" t="s">
        <v>545</v>
      </c>
      <c r="B7" s="763" t="s">
        <v>48</v>
      </c>
      <c r="C7" s="788">
        <v>3.326530612244898</v>
      </c>
      <c r="D7" s="779">
        <v>3.5714285714285716</v>
      </c>
      <c r="E7" s="779"/>
      <c r="F7" s="779">
        <v>3</v>
      </c>
      <c r="G7" s="779"/>
      <c r="H7" s="779">
        <v>3.489795918367347</v>
      </c>
      <c r="I7" s="779"/>
      <c r="J7" s="779"/>
      <c r="K7" s="779">
        <v>4.0212765957446805</v>
      </c>
      <c r="L7" s="779"/>
      <c r="M7" s="779"/>
      <c r="N7" s="779"/>
      <c r="O7" s="788">
        <v>5</v>
      </c>
      <c r="P7" s="779">
        <v>4</v>
      </c>
      <c r="Q7" s="779">
        <v>3.5</v>
      </c>
      <c r="R7" s="788">
        <v>69</v>
      </c>
      <c r="S7" s="779">
        <v>39</v>
      </c>
      <c r="T7" s="779">
        <v>4</v>
      </c>
      <c r="U7" s="779">
        <v>3</v>
      </c>
      <c r="V7" s="779">
        <v>3.9</v>
      </c>
      <c r="W7" s="777">
        <v>3.730903169778549</v>
      </c>
      <c r="X7" s="772">
        <v>0.8</v>
      </c>
      <c r="Y7" s="772">
        <v>1</v>
      </c>
      <c r="Z7" s="790">
        <v>0.6</v>
      </c>
      <c r="AA7" s="778">
        <v>3.330903169778549</v>
      </c>
      <c r="AB7" s="791">
        <v>5.713384510769381</v>
      </c>
      <c r="AC7" s="567"/>
    </row>
    <row r="8" spans="1:29" s="10" customFormat="1" ht="16.5" thickBot="1">
      <c r="A8" s="762" t="s">
        <v>546</v>
      </c>
      <c r="B8" s="763" t="s">
        <v>71</v>
      </c>
      <c r="C8" s="788">
        <v>3.142857142857143</v>
      </c>
      <c r="D8" s="779">
        <v>3.3333333333333335</v>
      </c>
      <c r="E8" s="779"/>
      <c r="F8" s="779"/>
      <c r="G8" s="779"/>
      <c r="H8" s="779">
        <v>3.1666666666666665</v>
      </c>
      <c r="I8" s="779">
        <v>3</v>
      </c>
      <c r="J8" s="779"/>
      <c r="K8" s="779">
        <v>3.4375</v>
      </c>
      <c r="L8" s="779"/>
      <c r="M8" s="779">
        <v>4.14</v>
      </c>
      <c r="N8" s="779"/>
      <c r="O8" s="788">
        <v>3</v>
      </c>
      <c r="P8" s="779">
        <v>3</v>
      </c>
      <c r="Q8" s="779">
        <v>3.5</v>
      </c>
      <c r="R8" s="788">
        <v>68</v>
      </c>
      <c r="S8" s="779"/>
      <c r="T8" s="779">
        <v>4</v>
      </c>
      <c r="U8" s="779"/>
      <c r="V8" s="779">
        <v>3.4</v>
      </c>
      <c r="W8" s="777">
        <v>3.3620357142857147</v>
      </c>
      <c r="X8" s="772">
        <v>1</v>
      </c>
      <c r="Y8" s="772">
        <v>0</v>
      </c>
      <c r="Z8" s="790">
        <v>0.5</v>
      </c>
      <c r="AA8" s="778">
        <v>1.8620357142857147</v>
      </c>
      <c r="AB8" s="774">
        <v>3.193886302376869</v>
      </c>
      <c r="AC8" s="567"/>
    </row>
    <row r="9" spans="1:29" s="10" customFormat="1" ht="16.5" thickBot="1">
      <c r="A9" s="762" t="s">
        <v>547</v>
      </c>
      <c r="B9" s="763" t="s">
        <v>59</v>
      </c>
      <c r="C9" s="788">
        <v>3.495049504950495</v>
      </c>
      <c r="D9" s="779">
        <v>3.8118811881188117</v>
      </c>
      <c r="E9" s="779">
        <v>4.25</v>
      </c>
      <c r="F9" s="779">
        <v>3.3333333333333335</v>
      </c>
      <c r="G9" s="779">
        <v>3</v>
      </c>
      <c r="H9" s="779">
        <v>3.7777777777777777</v>
      </c>
      <c r="I9" s="779">
        <v>3</v>
      </c>
      <c r="J9" s="779">
        <v>3.883720930232558</v>
      </c>
      <c r="K9" s="779">
        <v>4.522222222222222</v>
      </c>
      <c r="L9" s="779">
        <v>3.33</v>
      </c>
      <c r="M9" s="779">
        <v>4.05</v>
      </c>
      <c r="N9" s="779"/>
      <c r="O9" s="788">
        <v>3.65625</v>
      </c>
      <c r="P9" s="779">
        <v>3.097560975609756</v>
      </c>
      <c r="Q9" s="779">
        <v>3.75</v>
      </c>
      <c r="R9" s="788">
        <v>65</v>
      </c>
      <c r="S9" s="779"/>
      <c r="T9" s="779">
        <v>4</v>
      </c>
      <c r="U9" s="779"/>
      <c r="V9" s="779"/>
      <c r="W9" s="777">
        <v>3.6576997094460677</v>
      </c>
      <c r="X9" s="772">
        <v>3</v>
      </c>
      <c r="Y9" s="772">
        <v>0.2</v>
      </c>
      <c r="Z9" s="790">
        <v>1.8</v>
      </c>
      <c r="AA9" s="778">
        <v>-0.9423002905539324</v>
      </c>
      <c r="AB9" s="782">
        <v>-1.6162955241062305</v>
      </c>
      <c r="AC9" s="567"/>
    </row>
    <row r="10" spans="1:29" s="10" customFormat="1" ht="16.5" thickBot="1">
      <c r="A10" s="762" t="s">
        <v>548</v>
      </c>
      <c r="B10" s="763" t="s">
        <v>54</v>
      </c>
      <c r="C10" s="788">
        <v>3.5</v>
      </c>
      <c r="D10" s="779">
        <v>3.8181818181818183</v>
      </c>
      <c r="E10" s="779"/>
      <c r="F10" s="779">
        <v>4.5</v>
      </c>
      <c r="G10" s="779"/>
      <c r="H10" s="779">
        <v>3.5</v>
      </c>
      <c r="I10" s="779"/>
      <c r="J10" s="779">
        <v>3</v>
      </c>
      <c r="K10" s="779">
        <v>3.7777777777777777</v>
      </c>
      <c r="L10" s="779">
        <v>3.67</v>
      </c>
      <c r="M10" s="779"/>
      <c r="N10" s="779"/>
      <c r="O10" s="788">
        <v>3.857142857142857</v>
      </c>
      <c r="P10" s="779">
        <v>3.125</v>
      </c>
      <c r="Q10" s="779">
        <v>3.78</v>
      </c>
      <c r="R10" s="788">
        <v>66</v>
      </c>
      <c r="S10" s="779"/>
      <c r="T10" s="779">
        <v>4</v>
      </c>
      <c r="U10" s="779"/>
      <c r="V10" s="779">
        <v>4</v>
      </c>
      <c r="W10" s="777">
        <v>3.704372950282042</v>
      </c>
      <c r="X10" s="772">
        <v>1</v>
      </c>
      <c r="Y10" s="772">
        <v>0.2</v>
      </c>
      <c r="Z10" s="790">
        <v>0.4</v>
      </c>
      <c r="AA10" s="778">
        <v>2.5043729502820424</v>
      </c>
      <c r="AB10" s="774">
        <v>4.295665437876574</v>
      </c>
      <c r="AC10" s="567"/>
    </row>
    <row r="11" spans="1:29" s="10" customFormat="1" ht="16.5" thickBot="1">
      <c r="A11" s="762" t="s">
        <v>549</v>
      </c>
      <c r="B11" s="763" t="s">
        <v>81</v>
      </c>
      <c r="C11" s="788">
        <v>3.25</v>
      </c>
      <c r="D11" s="779">
        <v>3.1875</v>
      </c>
      <c r="E11" s="779"/>
      <c r="F11" s="779"/>
      <c r="G11" s="779"/>
      <c r="H11" s="779">
        <v>3.4375</v>
      </c>
      <c r="I11" s="779"/>
      <c r="J11" s="779">
        <v>5</v>
      </c>
      <c r="K11" s="779">
        <v>3.533333333333333</v>
      </c>
      <c r="L11" s="779"/>
      <c r="M11" s="779"/>
      <c r="N11" s="779"/>
      <c r="O11" s="788" t="s">
        <v>209</v>
      </c>
      <c r="P11" s="788" t="s">
        <v>209</v>
      </c>
      <c r="Q11" s="788" t="s">
        <v>209</v>
      </c>
      <c r="R11" s="788" t="s">
        <v>209</v>
      </c>
      <c r="S11" s="788" t="s">
        <v>209</v>
      </c>
      <c r="T11" s="788" t="s">
        <v>209</v>
      </c>
      <c r="U11" s="788" t="s">
        <v>209</v>
      </c>
      <c r="V11" s="788" t="s">
        <v>209</v>
      </c>
      <c r="W11" s="777">
        <v>3.681666666666666</v>
      </c>
      <c r="X11" s="772">
        <v>0.8</v>
      </c>
      <c r="Y11" s="772">
        <v>0</v>
      </c>
      <c r="Z11" s="790">
        <v>0.5</v>
      </c>
      <c r="AA11" s="778">
        <v>2.381666666666666</v>
      </c>
      <c r="AB11" s="774">
        <v>4.085191538021725</v>
      </c>
      <c r="AC11" s="567"/>
    </row>
    <row r="12" spans="1:29" s="10" customFormat="1" ht="16.5" thickBot="1">
      <c r="A12" s="762" t="s">
        <v>550</v>
      </c>
      <c r="B12" s="763" t="s">
        <v>89</v>
      </c>
      <c r="C12" s="789">
        <v>3.1818181818181817</v>
      </c>
      <c r="D12" s="781">
        <v>3</v>
      </c>
      <c r="E12" s="781"/>
      <c r="F12" s="781"/>
      <c r="G12" s="781"/>
      <c r="H12" s="781">
        <v>3.5</v>
      </c>
      <c r="I12" s="781"/>
      <c r="J12" s="781">
        <v>3.3333333333333335</v>
      </c>
      <c r="K12" s="781">
        <v>3.6363636363636362</v>
      </c>
      <c r="L12" s="781"/>
      <c r="M12" s="781"/>
      <c r="N12" s="781"/>
      <c r="O12" s="788">
        <v>4</v>
      </c>
      <c r="P12" s="779">
        <v>3.4</v>
      </c>
      <c r="Q12" s="779">
        <v>3.56</v>
      </c>
      <c r="R12" s="788"/>
      <c r="S12" s="779"/>
      <c r="T12" s="779"/>
      <c r="U12" s="779"/>
      <c r="V12" s="779"/>
      <c r="W12" s="777">
        <v>3.435930735930736</v>
      </c>
      <c r="X12" s="772">
        <v>1.2</v>
      </c>
      <c r="Y12" s="772">
        <v>0</v>
      </c>
      <c r="Z12" s="790">
        <v>0.6</v>
      </c>
      <c r="AA12" s="778">
        <v>1.6359307359307356</v>
      </c>
      <c r="AB12" s="774">
        <v>2.806056150824589</v>
      </c>
      <c r="AC12" s="567"/>
    </row>
    <row r="13" spans="1:29" s="10" customFormat="1" ht="16.5" thickBot="1">
      <c r="A13" s="762" t="s">
        <v>551</v>
      </c>
      <c r="B13" s="763" t="s">
        <v>57</v>
      </c>
      <c r="C13" s="788">
        <v>3.239130434782609</v>
      </c>
      <c r="D13" s="779">
        <v>3.5652173913043477</v>
      </c>
      <c r="E13" s="779"/>
      <c r="F13" s="779">
        <v>4</v>
      </c>
      <c r="G13" s="779">
        <v>2.6666666666666665</v>
      </c>
      <c r="H13" s="779">
        <v>3.488372093023256</v>
      </c>
      <c r="I13" s="779"/>
      <c r="J13" s="779"/>
      <c r="K13" s="779">
        <v>3.7674418604651163</v>
      </c>
      <c r="L13" s="779">
        <v>4.5</v>
      </c>
      <c r="M13" s="779"/>
      <c r="N13" s="779"/>
      <c r="O13" s="788">
        <v>3</v>
      </c>
      <c r="P13" s="779">
        <v>3.111111111111111</v>
      </c>
      <c r="Q13" s="779">
        <v>3.73</v>
      </c>
      <c r="R13" s="788">
        <v>61</v>
      </c>
      <c r="S13" s="779">
        <v>38</v>
      </c>
      <c r="T13" s="779">
        <v>4</v>
      </c>
      <c r="U13" s="779">
        <v>3</v>
      </c>
      <c r="V13" s="779">
        <v>3.69</v>
      </c>
      <c r="W13" s="777">
        <v>3.5023282964460924</v>
      </c>
      <c r="X13" s="772">
        <v>1.6</v>
      </c>
      <c r="Y13" s="772">
        <v>0.8</v>
      </c>
      <c r="Z13" s="790">
        <v>0.8</v>
      </c>
      <c r="AA13" s="778">
        <v>1.9023282964460921</v>
      </c>
      <c r="AB13" s="774">
        <v>3.2629987932179967</v>
      </c>
      <c r="AC13" s="567"/>
    </row>
    <row r="14" spans="1:29" s="10" customFormat="1" ht="16.5" thickBot="1">
      <c r="A14" s="762" t="s">
        <v>552</v>
      </c>
      <c r="B14" s="763" t="s">
        <v>52</v>
      </c>
      <c r="C14" s="788">
        <v>3.125</v>
      </c>
      <c r="D14" s="779">
        <v>3.7916666666666665</v>
      </c>
      <c r="E14" s="779"/>
      <c r="F14" s="779"/>
      <c r="G14" s="779">
        <v>2.7083333333333335</v>
      </c>
      <c r="H14" s="779"/>
      <c r="I14" s="779"/>
      <c r="J14" s="779"/>
      <c r="K14" s="779"/>
      <c r="L14" s="779"/>
      <c r="M14" s="779">
        <v>4.25</v>
      </c>
      <c r="N14" s="779"/>
      <c r="O14" s="788">
        <v>3.4285714285714284</v>
      </c>
      <c r="P14" s="779">
        <v>3.2857142857142856</v>
      </c>
      <c r="Q14" s="779">
        <v>3.44</v>
      </c>
      <c r="R14" s="788"/>
      <c r="S14" s="779"/>
      <c r="T14" s="779"/>
      <c r="U14" s="779"/>
      <c r="V14" s="779"/>
      <c r="W14" s="777">
        <v>3.4315476190476186</v>
      </c>
      <c r="X14" s="772">
        <v>2.4</v>
      </c>
      <c r="Y14" s="772">
        <v>0</v>
      </c>
      <c r="Z14" s="790">
        <v>1.4</v>
      </c>
      <c r="AA14" s="778">
        <v>-0.3684523809523812</v>
      </c>
      <c r="AB14" s="782">
        <v>-0.6319937923711513</v>
      </c>
      <c r="AC14" s="567"/>
    </row>
    <row r="15" spans="1:29" s="10" customFormat="1" ht="16.5" thickBot="1">
      <c r="A15" s="762" t="s">
        <v>553</v>
      </c>
      <c r="B15" s="763" t="s">
        <v>74</v>
      </c>
      <c r="C15" s="788">
        <v>3.2</v>
      </c>
      <c r="D15" s="779">
        <v>3.2666666666666666</v>
      </c>
      <c r="E15" s="779">
        <v>4</v>
      </c>
      <c r="F15" s="779">
        <v>3.2</v>
      </c>
      <c r="G15" s="779">
        <v>5</v>
      </c>
      <c r="H15" s="779">
        <v>3</v>
      </c>
      <c r="I15" s="779"/>
      <c r="J15" s="779"/>
      <c r="K15" s="779">
        <v>3.3846153846153846</v>
      </c>
      <c r="L15" s="779"/>
      <c r="M15" s="779"/>
      <c r="N15" s="779"/>
      <c r="O15" s="788">
        <v>4</v>
      </c>
      <c r="P15" s="779">
        <v>3.5</v>
      </c>
      <c r="Q15" s="779">
        <v>3.43</v>
      </c>
      <c r="R15" s="788">
        <v>61</v>
      </c>
      <c r="S15" s="779">
        <v>62</v>
      </c>
      <c r="T15" s="779">
        <v>4</v>
      </c>
      <c r="U15" s="779">
        <v>4</v>
      </c>
      <c r="V15" s="779">
        <v>4.25</v>
      </c>
      <c r="W15" s="777">
        <v>3.7334401709401708</v>
      </c>
      <c r="X15" s="772">
        <v>0.6</v>
      </c>
      <c r="Y15" s="772">
        <v>0</v>
      </c>
      <c r="Z15" s="790">
        <v>0.5</v>
      </c>
      <c r="AA15" s="778">
        <v>2.6334401709401707</v>
      </c>
      <c r="AB15" s="774">
        <v>4.51705003591796</v>
      </c>
      <c r="AC15" s="567"/>
    </row>
    <row r="16" spans="1:29" s="10" customFormat="1" ht="16.5" thickBot="1">
      <c r="A16" s="762" t="s">
        <v>554</v>
      </c>
      <c r="B16" s="763" t="s">
        <v>55</v>
      </c>
      <c r="C16" s="788">
        <v>3.769230769230769</v>
      </c>
      <c r="D16" s="779">
        <v>4</v>
      </c>
      <c r="E16" s="779"/>
      <c r="F16" s="779">
        <v>3</v>
      </c>
      <c r="G16" s="779"/>
      <c r="H16" s="779">
        <v>4.285714285714286</v>
      </c>
      <c r="I16" s="779"/>
      <c r="J16" s="779">
        <v>3.86</v>
      </c>
      <c r="K16" s="779">
        <v>4.090909090909091</v>
      </c>
      <c r="L16" s="779"/>
      <c r="M16" s="779"/>
      <c r="N16" s="779"/>
      <c r="O16" s="788"/>
      <c r="P16" s="779">
        <v>3.25</v>
      </c>
      <c r="Q16" s="779">
        <v>4.33</v>
      </c>
      <c r="R16" s="788">
        <v>63</v>
      </c>
      <c r="S16" s="779">
        <v>52</v>
      </c>
      <c r="T16" s="779">
        <v>4</v>
      </c>
      <c r="U16" s="779">
        <v>3</v>
      </c>
      <c r="V16" s="779">
        <v>4.333333333333333</v>
      </c>
      <c r="W16" s="777">
        <v>3.758918747918748</v>
      </c>
      <c r="X16" s="772">
        <v>0</v>
      </c>
      <c r="Y16" s="772">
        <v>0.2</v>
      </c>
      <c r="Z16" s="790">
        <v>0</v>
      </c>
      <c r="AA16" s="778">
        <v>3.958918747918748</v>
      </c>
      <c r="AB16" s="791">
        <v>6.79059819540094</v>
      </c>
      <c r="AC16" s="567"/>
    </row>
    <row r="17" spans="1:29" s="10" customFormat="1" ht="16.5" thickBot="1">
      <c r="A17" s="762" t="s">
        <v>555</v>
      </c>
      <c r="B17" s="763" t="s">
        <v>78</v>
      </c>
      <c r="C17" s="788">
        <v>3.323529411764706</v>
      </c>
      <c r="D17" s="779">
        <v>3.735294117647059</v>
      </c>
      <c r="E17" s="779"/>
      <c r="F17" s="779">
        <v>3</v>
      </c>
      <c r="G17" s="779"/>
      <c r="H17" s="779">
        <v>3.4375</v>
      </c>
      <c r="I17" s="779"/>
      <c r="J17" s="779"/>
      <c r="K17" s="779">
        <v>4.133333333333334</v>
      </c>
      <c r="L17" s="779">
        <v>3</v>
      </c>
      <c r="M17" s="779"/>
      <c r="N17" s="779">
        <v>3</v>
      </c>
      <c r="O17" s="788">
        <v>3.857142857142857</v>
      </c>
      <c r="P17" s="779">
        <v>3.1333333333333333</v>
      </c>
      <c r="Q17" s="779">
        <v>3.15</v>
      </c>
      <c r="R17" s="788">
        <v>60</v>
      </c>
      <c r="S17" s="779"/>
      <c r="T17" s="779">
        <v>3</v>
      </c>
      <c r="U17" s="779"/>
      <c r="V17" s="779">
        <v>4.25</v>
      </c>
      <c r="W17" s="777">
        <v>3.4427393684746623</v>
      </c>
      <c r="X17" s="772">
        <v>0.6</v>
      </c>
      <c r="Y17" s="772">
        <v>0.4</v>
      </c>
      <c r="Z17" s="790">
        <v>0.4</v>
      </c>
      <c r="AA17" s="778">
        <v>2.8427393684746622</v>
      </c>
      <c r="AB17" s="774">
        <v>4.876053805273863</v>
      </c>
      <c r="AC17" s="567"/>
    </row>
    <row r="18" spans="1:29" s="10" customFormat="1" ht="16.5" thickBot="1">
      <c r="A18" s="762" t="s">
        <v>556</v>
      </c>
      <c r="B18" s="763" t="s">
        <v>67</v>
      </c>
      <c r="C18" s="788">
        <v>3.28</v>
      </c>
      <c r="D18" s="779">
        <v>3.6</v>
      </c>
      <c r="E18" s="779"/>
      <c r="F18" s="779">
        <v>3.3333333333333335</v>
      </c>
      <c r="G18" s="779"/>
      <c r="H18" s="779">
        <v>3.380952380952381</v>
      </c>
      <c r="I18" s="779"/>
      <c r="J18" s="779"/>
      <c r="K18" s="779">
        <v>4.25</v>
      </c>
      <c r="L18" s="779">
        <v>3.5</v>
      </c>
      <c r="M18" s="779"/>
      <c r="N18" s="779"/>
      <c r="O18" s="788">
        <v>3.875</v>
      </c>
      <c r="P18" s="779">
        <v>3.272727272727273</v>
      </c>
      <c r="Q18" s="779">
        <v>3</v>
      </c>
      <c r="R18" s="788">
        <v>59</v>
      </c>
      <c r="S18" s="779"/>
      <c r="T18" s="779">
        <v>3</v>
      </c>
      <c r="U18" s="779"/>
      <c r="V18" s="779">
        <v>4</v>
      </c>
      <c r="W18" s="777">
        <v>3.5492012987012984</v>
      </c>
      <c r="X18" s="772">
        <v>0.2</v>
      </c>
      <c r="Y18" s="772">
        <v>0.6</v>
      </c>
      <c r="Z18" s="790">
        <v>0.1</v>
      </c>
      <c r="AA18" s="778">
        <v>3.8492012987012982</v>
      </c>
      <c r="AB18" s="791">
        <v>6.6024035998307005</v>
      </c>
      <c r="AC18" s="567"/>
    </row>
    <row r="19" spans="1:29" s="10" customFormat="1" ht="16.5" thickBot="1">
      <c r="A19" s="762" t="s">
        <v>557</v>
      </c>
      <c r="B19" s="763" t="s">
        <v>64</v>
      </c>
      <c r="C19" s="788">
        <v>3.4358974358974357</v>
      </c>
      <c r="D19" s="779">
        <v>3.4615384615384617</v>
      </c>
      <c r="E19" s="779">
        <v>3.25</v>
      </c>
      <c r="F19" s="779">
        <v>3.5</v>
      </c>
      <c r="G19" s="779"/>
      <c r="H19" s="779">
        <v>3.40625</v>
      </c>
      <c r="I19" s="779">
        <v>4</v>
      </c>
      <c r="J19" s="779">
        <v>3</v>
      </c>
      <c r="K19" s="779">
        <v>3.611111111111111</v>
      </c>
      <c r="L19" s="779"/>
      <c r="M19" s="779"/>
      <c r="N19" s="779"/>
      <c r="O19" s="788"/>
      <c r="P19" s="779">
        <v>3.5</v>
      </c>
      <c r="Q19" s="779">
        <v>4</v>
      </c>
      <c r="R19" s="788">
        <v>56</v>
      </c>
      <c r="S19" s="779">
        <v>23</v>
      </c>
      <c r="T19" s="779">
        <v>3</v>
      </c>
      <c r="U19" s="779">
        <v>2</v>
      </c>
      <c r="V19" s="779">
        <v>3.8333333333333335</v>
      </c>
      <c r="W19" s="777">
        <v>3.333177528490029</v>
      </c>
      <c r="X19" s="772">
        <v>1.6</v>
      </c>
      <c r="Y19" s="772">
        <v>0</v>
      </c>
      <c r="Z19" s="790">
        <v>0.8</v>
      </c>
      <c r="AA19" s="778">
        <v>0.933177528490029</v>
      </c>
      <c r="AB19" s="774">
        <v>1.6006475617324682</v>
      </c>
      <c r="AC19" s="567"/>
    </row>
    <row r="20" spans="1:29" s="10" customFormat="1" ht="16.5" thickBot="1">
      <c r="A20" s="762" t="s">
        <v>558</v>
      </c>
      <c r="B20" s="763" t="s">
        <v>61</v>
      </c>
      <c r="C20" s="788">
        <v>3.2666666666666666</v>
      </c>
      <c r="D20" s="779">
        <v>3.7111111111111112</v>
      </c>
      <c r="E20" s="779"/>
      <c r="F20" s="779">
        <v>3.4</v>
      </c>
      <c r="G20" s="779">
        <v>3</v>
      </c>
      <c r="H20" s="779">
        <v>3.4705882352941178</v>
      </c>
      <c r="I20" s="779"/>
      <c r="J20" s="779">
        <v>3.7142857142857144</v>
      </c>
      <c r="K20" s="779">
        <v>3.5526315789473686</v>
      </c>
      <c r="L20" s="779">
        <v>3</v>
      </c>
      <c r="M20" s="779"/>
      <c r="N20" s="779">
        <v>2.5</v>
      </c>
      <c r="O20" s="788">
        <v>3.2</v>
      </c>
      <c r="P20" s="779">
        <v>3.3333333333333335</v>
      </c>
      <c r="Q20" s="779">
        <v>3.4</v>
      </c>
      <c r="R20" s="788">
        <v>63</v>
      </c>
      <c r="S20" s="779">
        <v>45</v>
      </c>
      <c r="T20" s="779">
        <v>4</v>
      </c>
      <c r="U20" s="779">
        <v>3</v>
      </c>
      <c r="V20" s="779">
        <v>4</v>
      </c>
      <c r="W20" s="777">
        <v>3.367758331402737</v>
      </c>
      <c r="X20" s="772">
        <v>0.8</v>
      </c>
      <c r="Y20" s="772">
        <v>0.2</v>
      </c>
      <c r="Z20" s="790">
        <v>0.6</v>
      </c>
      <c r="AA20" s="778">
        <v>2.167758331402737</v>
      </c>
      <c r="AB20" s="774">
        <v>3.718281872045861</v>
      </c>
      <c r="AC20" s="567"/>
    </row>
    <row r="21" spans="1:29" s="10" customFormat="1" ht="16.5" thickBot="1">
      <c r="A21" s="762" t="s">
        <v>559</v>
      </c>
      <c r="B21" s="763" t="s">
        <v>65</v>
      </c>
      <c r="C21" s="789">
        <v>3.510204081632653</v>
      </c>
      <c r="D21" s="781">
        <v>3.7551020408163267</v>
      </c>
      <c r="E21" s="781">
        <v>3.5</v>
      </c>
      <c r="F21" s="781"/>
      <c r="G21" s="781">
        <v>2.75</v>
      </c>
      <c r="H21" s="781">
        <v>3.5454545454545454</v>
      </c>
      <c r="I21" s="781"/>
      <c r="J21" s="781">
        <v>4.142857142857143</v>
      </c>
      <c r="K21" s="781">
        <v>4.239130434782608</v>
      </c>
      <c r="L21" s="781">
        <v>4.33</v>
      </c>
      <c r="M21" s="781">
        <v>5</v>
      </c>
      <c r="N21" s="781">
        <v>4</v>
      </c>
      <c r="O21" s="789">
        <v>3</v>
      </c>
      <c r="P21" s="781">
        <v>2</v>
      </c>
      <c r="Q21" s="781">
        <v>4.14</v>
      </c>
      <c r="R21" s="789">
        <v>66</v>
      </c>
      <c r="S21" s="781">
        <v>42</v>
      </c>
      <c r="T21" s="779">
        <v>4</v>
      </c>
      <c r="U21" s="779">
        <v>3</v>
      </c>
      <c r="V21" s="779">
        <v>3.823529411764706</v>
      </c>
      <c r="W21" s="777">
        <v>3.639751843820532</v>
      </c>
      <c r="X21" s="772">
        <v>1.8</v>
      </c>
      <c r="Y21" s="772">
        <v>0.8</v>
      </c>
      <c r="Z21" s="790">
        <v>0.6</v>
      </c>
      <c r="AA21" s="778">
        <v>2.039751843820532</v>
      </c>
      <c r="AB21" s="774">
        <v>3.4987167132427652</v>
      </c>
      <c r="AC21" s="567"/>
    </row>
    <row r="22" spans="1:29" s="10" customFormat="1" ht="16.5" thickBot="1">
      <c r="A22" s="762" t="s">
        <v>560</v>
      </c>
      <c r="B22" s="763" t="s">
        <v>66</v>
      </c>
      <c r="C22" s="788">
        <v>3.5384615384615383</v>
      </c>
      <c r="D22" s="779">
        <v>3.5384615384615383</v>
      </c>
      <c r="E22" s="779">
        <v>4</v>
      </c>
      <c r="F22" s="779"/>
      <c r="G22" s="779">
        <v>3</v>
      </c>
      <c r="H22" s="779">
        <v>3.8823529411764706</v>
      </c>
      <c r="I22" s="779">
        <v>4</v>
      </c>
      <c r="J22" s="779">
        <v>3.7142857142857144</v>
      </c>
      <c r="K22" s="779">
        <v>3.75</v>
      </c>
      <c r="L22" s="779">
        <v>4.5</v>
      </c>
      <c r="M22" s="779"/>
      <c r="N22" s="779"/>
      <c r="O22" s="788"/>
      <c r="P22" s="779"/>
      <c r="Q22" s="779">
        <v>3.83</v>
      </c>
      <c r="R22" s="788">
        <v>64</v>
      </c>
      <c r="S22" s="779">
        <v>41</v>
      </c>
      <c r="T22" s="779">
        <v>4</v>
      </c>
      <c r="U22" s="779">
        <v>3</v>
      </c>
      <c r="V22" s="779">
        <v>3.8125</v>
      </c>
      <c r="W22" s="777">
        <v>3.7280051443654387</v>
      </c>
      <c r="X22" s="772">
        <v>1.6</v>
      </c>
      <c r="Y22" s="772">
        <v>1.4</v>
      </c>
      <c r="Z22" s="790">
        <v>1</v>
      </c>
      <c r="AA22" s="778">
        <v>2.5280051443654386</v>
      </c>
      <c r="AB22" s="774">
        <v>4.3362009337314555</v>
      </c>
      <c r="AC22" s="567"/>
    </row>
    <row r="23" spans="1:29" s="10" customFormat="1" ht="16.5" thickBot="1">
      <c r="A23" s="762" t="s">
        <v>561</v>
      </c>
      <c r="B23" s="763" t="s">
        <v>80</v>
      </c>
      <c r="C23" s="788">
        <v>3.3125</v>
      </c>
      <c r="D23" s="779">
        <v>3.59375</v>
      </c>
      <c r="E23" s="779">
        <v>4</v>
      </c>
      <c r="F23" s="779"/>
      <c r="G23" s="779"/>
      <c r="H23" s="779">
        <v>3.4193548387096775</v>
      </c>
      <c r="I23" s="779"/>
      <c r="J23" s="779"/>
      <c r="K23" s="779">
        <v>3.96875</v>
      </c>
      <c r="L23" s="779"/>
      <c r="M23" s="779"/>
      <c r="N23" s="779"/>
      <c r="O23" s="788">
        <v>3.5</v>
      </c>
      <c r="P23" s="779">
        <v>3.625</v>
      </c>
      <c r="Q23" s="779">
        <v>3</v>
      </c>
      <c r="R23" s="788"/>
      <c r="S23" s="779"/>
      <c r="T23" s="779"/>
      <c r="U23" s="779"/>
      <c r="V23" s="779"/>
      <c r="W23" s="777">
        <v>3.631336405529954</v>
      </c>
      <c r="X23" s="772">
        <v>0.8</v>
      </c>
      <c r="Y23" s="772">
        <v>0.6</v>
      </c>
      <c r="Z23" s="790">
        <v>0.4</v>
      </c>
      <c r="AA23" s="778">
        <v>3.031336405529954</v>
      </c>
      <c r="AB23" s="791">
        <v>5.199547865403009</v>
      </c>
      <c r="AC23" s="567"/>
    </row>
    <row r="24" spans="1:29" s="10" customFormat="1" ht="16.5" thickBot="1">
      <c r="A24" s="762" t="s">
        <v>562</v>
      </c>
      <c r="B24" s="763" t="s">
        <v>72</v>
      </c>
      <c r="C24" s="788">
        <v>3.6875</v>
      </c>
      <c r="D24" s="779">
        <v>3.8125</v>
      </c>
      <c r="E24" s="779"/>
      <c r="F24" s="779"/>
      <c r="G24" s="779"/>
      <c r="H24" s="779">
        <v>3.466666666666667</v>
      </c>
      <c r="I24" s="779"/>
      <c r="J24" s="779">
        <v>3</v>
      </c>
      <c r="K24" s="779">
        <v>4.1875</v>
      </c>
      <c r="L24" s="779"/>
      <c r="M24" s="779"/>
      <c r="N24" s="779"/>
      <c r="O24" s="788">
        <v>3</v>
      </c>
      <c r="P24" s="779">
        <v>3</v>
      </c>
      <c r="Q24" s="779">
        <v>3.29</v>
      </c>
      <c r="R24" s="788">
        <v>66</v>
      </c>
      <c r="S24" s="779">
        <v>52</v>
      </c>
      <c r="T24" s="779">
        <v>4</v>
      </c>
      <c r="U24" s="779">
        <v>3</v>
      </c>
      <c r="V24" s="779">
        <v>4.5</v>
      </c>
      <c r="W24" s="777">
        <v>3.5654166666666667</v>
      </c>
      <c r="X24" s="772">
        <v>0</v>
      </c>
      <c r="Y24" s="772">
        <v>0.6</v>
      </c>
      <c r="Z24" s="790">
        <v>0</v>
      </c>
      <c r="AA24" s="778">
        <v>4.165416666666666</v>
      </c>
      <c r="AB24" s="791">
        <v>7.144797026872498</v>
      </c>
      <c r="AC24" s="567"/>
    </row>
    <row r="25" spans="1:29" s="10" customFormat="1" ht="16.5" thickBot="1">
      <c r="A25" s="762" t="s">
        <v>563</v>
      </c>
      <c r="B25" s="763" t="s">
        <v>70</v>
      </c>
      <c r="C25" s="788">
        <v>3.1470588235294117</v>
      </c>
      <c r="D25" s="779">
        <v>3.3823529411764706</v>
      </c>
      <c r="E25" s="779"/>
      <c r="F25" s="779"/>
      <c r="G25" s="779"/>
      <c r="H25" s="779">
        <v>3.125</v>
      </c>
      <c r="I25" s="779">
        <v>3.5</v>
      </c>
      <c r="J25" s="779">
        <v>3.2083333333333335</v>
      </c>
      <c r="K25" s="779">
        <v>3.588235294117647</v>
      </c>
      <c r="L25" s="779"/>
      <c r="M25" s="779"/>
      <c r="N25" s="779"/>
      <c r="O25" s="788">
        <v>3</v>
      </c>
      <c r="P25" s="779">
        <v>3.5</v>
      </c>
      <c r="Q25" s="779">
        <v>3.43</v>
      </c>
      <c r="R25" s="788">
        <v>57</v>
      </c>
      <c r="S25" s="779">
        <v>64</v>
      </c>
      <c r="T25" s="779">
        <v>3</v>
      </c>
      <c r="U25" s="779">
        <v>4</v>
      </c>
      <c r="V25" s="779">
        <v>3.8125</v>
      </c>
      <c r="W25" s="777">
        <v>3.387589126559715</v>
      </c>
      <c r="X25" s="772">
        <v>1.8</v>
      </c>
      <c r="Y25" s="772">
        <v>0.4</v>
      </c>
      <c r="Z25" s="790">
        <v>1.6</v>
      </c>
      <c r="AA25" s="778">
        <v>0.3875891265597149</v>
      </c>
      <c r="AB25" s="774">
        <v>0.6648183989017408</v>
      </c>
      <c r="AC25" s="567"/>
    </row>
    <row r="26" spans="1:29" s="10" customFormat="1" ht="16.5" thickBot="1">
      <c r="A26" s="762" t="s">
        <v>564</v>
      </c>
      <c r="B26" s="763" t="s">
        <v>58</v>
      </c>
      <c r="C26" s="788">
        <v>3.423076923076923</v>
      </c>
      <c r="D26" s="779">
        <v>3.5384615384615383</v>
      </c>
      <c r="E26" s="779"/>
      <c r="F26" s="779">
        <v>4</v>
      </c>
      <c r="G26" s="779">
        <v>4</v>
      </c>
      <c r="H26" s="779">
        <v>3.391304347826087</v>
      </c>
      <c r="I26" s="779">
        <v>3</v>
      </c>
      <c r="J26" s="779"/>
      <c r="K26" s="779">
        <v>3.8076923076923075</v>
      </c>
      <c r="L26" s="779"/>
      <c r="M26" s="779"/>
      <c r="N26" s="779"/>
      <c r="O26" s="788">
        <v>3.6666666666666665</v>
      </c>
      <c r="P26" s="779">
        <v>3.1666666666666665</v>
      </c>
      <c r="Q26" s="779"/>
      <c r="R26" s="788">
        <v>68</v>
      </c>
      <c r="S26" s="779">
        <v>39</v>
      </c>
      <c r="T26" s="779">
        <v>4</v>
      </c>
      <c r="U26" s="779">
        <v>3</v>
      </c>
      <c r="V26" s="779">
        <v>4</v>
      </c>
      <c r="W26" s="777">
        <v>3.5828223708658498</v>
      </c>
      <c r="X26" s="772">
        <v>0.8</v>
      </c>
      <c r="Y26" s="772">
        <v>0</v>
      </c>
      <c r="Z26" s="790">
        <v>0.4</v>
      </c>
      <c r="AA26" s="778">
        <v>2.3828223708658496</v>
      </c>
      <c r="AB26" s="774">
        <v>4.08717387798602</v>
      </c>
      <c r="AC26" s="567"/>
    </row>
    <row r="27" spans="1:29" s="10" customFormat="1" ht="16.5" thickBot="1">
      <c r="A27" s="762" t="s">
        <v>565</v>
      </c>
      <c r="B27" s="763" t="s">
        <v>60</v>
      </c>
      <c r="C27" s="788">
        <v>3.5</v>
      </c>
      <c r="D27" s="779">
        <v>3.8076923076923075</v>
      </c>
      <c r="E27" s="779">
        <v>4</v>
      </c>
      <c r="F27" s="779"/>
      <c r="G27" s="779">
        <v>3</v>
      </c>
      <c r="H27" s="779">
        <v>3.6666666666666665</v>
      </c>
      <c r="I27" s="779"/>
      <c r="J27" s="779">
        <v>4.073170731707317</v>
      </c>
      <c r="K27" s="779">
        <v>3.8333333333333335</v>
      </c>
      <c r="L27" s="779"/>
      <c r="M27" s="779">
        <v>5</v>
      </c>
      <c r="N27" s="779"/>
      <c r="O27" s="788">
        <v>3.6875</v>
      </c>
      <c r="P27" s="779">
        <v>3.25</v>
      </c>
      <c r="Q27" s="779">
        <v>4</v>
      </c>
      <c r="R27" s="788">
        <v>66</v>
      </c>
      <c r="S27" s="779">
        <v>39</v>
      </c>
      <c r="T27" s="779">
        <v>4</v>
      </c>
      <c r="U27" s="779">
        <v>3</v>
      </c>
      <c r="V27" s="779">
        <v>4.4</v>
      </c>
      <c r="W27" s="777">
        <v>3.7860279261076637</v>
      </c>
      <c r="X27" s="772">
        <v>0.6</v>
      </c>
      <c r="Y27" s="772">
        <v>0.8</v>
      </c>
      <c r="Z27" s="790">
        <v>0.4</v>
      </c>
      <c r="AA27" s="778">
        <v>3.5860279261076635</v>
      </c>
      <c r="AB27" s="791">
        <v>6.150991296925667</v>
      </c>
      <c r="AC27" s="567"/>
    </row>
    <row r="28" spans="1:29" s="10" customFormat="1" ht="16.5" thickBot="1">
      <c r="A28" s="762" t="s">
        <v>566</v>
      </c>
      <c r="B28" s="763" t="s">
        <v>53</v>
      </c>
      <c r="C28" s="788">
        <v>3.5</v>
      </c>
      <c r="D28" s="779">
        <v>3.6470588235294117</v>
      </c>
      <c r="E28" s="779">
        <v>4</v>
      </c>
      <c r="F28" s="779"/>
      <c r="G28" s="779"/>
      <c r="H28" s="779">
        <v>3.2</v>
      </c>
      <c r="I28" s="779"/>
      <c r="J28" s="779">
        <v>4.407407407407407</v>
      </c>
      <c r="K28" s="779">
        <v>3.676470588235294</v>
      </c>
      <c r="L28" s="779"/>
      <c r="M28" s="779"/>
      <c r="N28" s="779">
        <v>3</v>
      </c>
      <c r="O28" s="788">
        <v>4.666666666666667</v>
      </c>
      <c r="P28" s="779"/>
      <c r="Q28" s="779">
        <v>3.47</v>
      </c>
      <c r="R28" s="788">
        <v>80</v>
      </c>
      <c r="S28" s="779">
        <v>52</v>
      </c>
      <c r="T28" s="779">
        <v>4</v>
      </c>
      <c r="U28" s="779">
        <v>3</v>
      </c>
      <c r="V28" s="779">
        <v>4.2</v>
      </c>
      <c r="W28" s="777">
        <v>3.754327589621708</v>
      </c>
      <c r="X28" s="772">
        <v>0.6</v>
      </c>
      <c r="Y28" s="772">
        <v>0</v>
      </c>
      <c r="Z28" s="790">
        <v>0.3</v>
      </c>
      <c r="AA28" s="778">
        <v>2.854327589621708</v>
      </c>
      <c r="AB28" s="774">
        <v>4.895930685457475</v>
      </c>
      <c r="AC28" s="567"/>
    </row>
    <row r="29" spans="1:29" s="10" customFormat="1" ht="16.5" thickBot="1">
      <c r="A29" s="762" t="s">
        <v>567</v>
      </c>
      <c r="B29" s="763" t="s">
        <v>77</v>
      </c>
      <c r="C29" s="788">
        <v>3.235294117647059</v>
      </c>
      <c r="D29" s="779">
        <v>3</v>
      </c>
      <c r="E29" s="779">
        <v>3.5</v>
      </c>
      <c r="F29" s="779">
        <v>3</v>
      </c>
      <c r="G29" s="779"/>
      <c r="H29" s="779">
        <v>3.21875</v>
      </c>
      <c r="I29" s="779"/>
      <c r="J29" s="779">
        <v>3.0625</v>
      </c>
      <c r="K29" s="779">
        <v>3.8333333333333335</v>
      </c>
      <c r="L29" s="779">
        <v>4</v>
      </c>
      <c r="M29" s="779">
        <v>3.3</v>
      </c>
      <c r="N29" s="779"/>
      <c r="O29" s="788">
        <v>3</v>
      </c>
      <c r="P29" s="779">
        <v>3</v>
      </c>
      <c r="Q29" s="779">
        <v>3.54</v>
      </c>
      <c r="R29" s="788">
        <v>56</v>
      </c>
      <c r="S29" s="779">
        <v>45</v>
      </c>
      <c r="T29" s="779">
        <v>3</v>
      </c>
      <c r="U29" s="779">
        <v>3</v>
      </c>
      <c r="V29" s="779">
        <v>3.466666666666667</v>
      </c>
      <c r="W29" s="777">
        <v>3.2583245798319327</v>
      </c>
      <c r="X29" s="772">
        <v>3</v>
      </c>
      <c r="Y29" s="772">
        <v>0.2</v>
      </c>
      <c r="Z29" s="790">
        <v>2</v>
      </c>
      <c r="AA29" s="778">
        <v>-1.5416754201680674</v>
      </c>
      <c r="AB29" s="782">
        <v>-2.6443832249881085</v>
      </c>
      <c r="AC29" s="567"/>
    </row>
    <row r="30" spans="1:29" s="10" customFormat="1" ht="16.5" thickBot="1">
      <c r="A30" s="762" t="s">
        <v>568</v>
      </c>
      <c r="B30" s="763" t="s">
        <v>224</v>
      </c>
      <c r="C30" s="788">
        <v>3.173076923076923</v>
      </c>
      <c r="D30" s="779">
        <v>2.79</v>
      </c>
      <c r="E30" s="779">
        <v>3</v>
      </c>
      <c r="F30" s="779">
        <v>3</v>
      </c>
      <c r="G30" s="779"/>
      <c r="H30" s="779">
        <v>3.3658536585365852</v>
      </c>
      <c r="I30" s="779"/>
      <c r="J30" s="779">
        <v>3.8333333333333335</v>
      </c>
      <c r="K30" s="779">
        <v>3.064516129032258</v>
      </c>
      <c r="L30" s="779">
        <v>5</v>
      </c>
      <c r="M30" s="779">
        <v>3.58</v>
      </c>
      <c r="N30" s="779"/>
      <c r="O30" s="788">
        <v>3.2</v>
      </c>
      <c r="P30" s="779">
        <v>3</v>
      </c>
      <c r="Q30" s="779">
        <v>3.71</v>
      </c>
      <c r="R30" s="788">
        <v>63</v>
      </c>
      <c r="S30" s="779">
        <v>70</v>
      </c>
      <c r="T30" s="779">
        <v>4</v>
      </c>
      <c r="U30" s="779">
        <v>4</v>
      </c>
      <c r="V30" s="779">
        <v>3.5454545454545454</v>
      </c>
      <c r="W30" s="777">
        <v>3.4680167563881175</v>
      </c>
      <c r="X30" s="772">
        <v>6.2</v>
      </c>
      <c r="Y30" s="772">
        <v>0.6</v>
      </c>
      <c r="Z30" s="790">
        <v>3.7</v>
      </c>
      <c r="AA30" s="778">
        <v>-5.831983243611883</v>
      </c>
      <c r="AB30" s="782">
        <v>-10.003401790071841</v>
      </c>
      <c r="AC30" s="567"/>
    </row>
    <row r="31" spans="1:29" s="10" customFormat="1" ht="16.5" thickBot="1">
      <c r="A31" s="762" t="s">
        <v>569</v>
      </c>
      <c r="B31" s="763" t="s">
        <v>225</v>
      </c>
      <c r="C31" s="788">
        <v>3.4827586206896552</v>
      </c>
      <c r="D31" s="779">
        <v>3.413793103448276</v>
      </c>
      <c r="E31" s="779"/>
      <c r="F31" s="779"/>
      <c r="G31" s="779">
        <v>4</v>
      </c>
      <c r="H31" s="779">
        <v>3.5</v>
      </c>
      <c r="I31" s="779"/>
      <c r="J31" s="779">
        <v>3.380952380952381</v>
      </c>
      <c r="K31" s="779">
        <v>3.4166666666666665</v>
      </c>
      <c r="L31" s="779">
        <v>4</v>
      </c>
      <c r="M31" s="779"/>
      <c r="N31" s="779"/>
      <c r="O31" s="788">
        <v>3.6</v>
      </c>
      <c r="P31" s="779">
        <v>3.3684210526315788</v>
      </c>
      <c r="Q31" s="779">
        <v>3.29</v>
      </c>
      <c r="R31" s="788">
        <v>50</v>
      </c>
      <c r="S31" s="779"/>
      <c r="T31" s="779">
        <v>3</v>
      </c>
      <c r="U31" s="779"/>
      <c r="V31" s="779"/>
      <c r="W31" s="777">
        <v>3.516259182438856</v>
      </c>
      <c r="X31" s="772">
        <v>1.4</v>
      </c>
      <c r="Y31" s="772">
        <v>0</v>
      </c>
      <c r="Z31" s="790">
        <v>1</v>
      </c>
      <c r="AA31" s="778">
        <v>1.116259182438856</v>
      </c>
      <c r="AB31" s="774">
        <v>1.9146812734800274</v>
      </c>
      <c r="AC31" s="567"/>
    </row>
    <row r="32" spans="1:29" s="10" customFormat="1" ht="16.5" thickBot="1">
      <c r="A32" s="762" t="s">
        <v>570</v>
      </c>
      <c r="B32" s="763" t="s">
        <v>73</v>
      </c>
      <c r="C32" s="788">
        <v>3.210526315789474</v>
      </c>
      <c r="D32" s="779">
        <v>3.4210526315789473</v>
      </c>
      <c r="E32" s="779"/>
      <c r="F32" s="779"/>
      <c r="G32" s="779"/>
      <c r="H32" s="779">
        <v>3.357142857142857</v>
      </c>
      <c r="I32" s="779"/>
      <c r="J32" s="779"/>
      <c r="K32" s="779">
        <v>3.933333333333333</v>
      </c>
      <c r="L32" s="779"/>
      <c r="M32" s="779">
        <v>3.86</v>
      </c>
      <c r="N32" s="779">
        <v>4</v>
      </c>
      <c r="O32" s="788">
        <v>3</v>
      </c>
      <c r="P32" s="779">
        <v>3.2857142857142856</v>
      </c>
      <c r="Q32" s="779">
        <v>3.31</v>
      </c>
      <c r="R32" s="788">
        <v>58</v>
      </c>
      <c r="S32" s="779"/>
      <c r="T32" s="779">
        <v>3</v>
      </c>
      <c r="U32" s="779"/>
      <c r="V32" s="779">
        <v>3.8333333333333335</v>
      </c>
      <c r="W32" s="777">
        <v>3.490110275689223</v>
      </c>
      <c r="X32" s="772">
        <v>0.8</v>
      </c>
      <c r="Y32" s="772">
        <v>0.2</v>
      </c>
      <c r="Z32" s="790">
        <v>0.3</v>
      </c>
      <c r="AA32" s="778">
        <v>2.5901102756892236</v>
      </c>
      <c r="AB32" s="774">
        <v>4.442727745607588</v>
      </c>
      <c r="AC32" s="567"/>
    </row>
    <row r="33" spans="1:29" s="10" customFormat="1" ht="16.5" thickBot="1">
      <c r="A33" s="762" t="s">
        <v>571</v>
      </c>
      <c r="B33" s="763" t="s">
        <v>56</v>
      </c>
      <c r="C33" s="788">
        <v>3.5454545454545454</v>
      </c>
      <c r="D33" s="779">
        <v>3.909090909090909</v>
      </c>
      <c r="E33" s="779"/>
      <c r="F33" s="779"/>
      <c r="G33" s="779"/>
      <c r="H33" s="779">
        <v>3.727272727272727</v>
      </c>
      <c r="I33" s="779"/>
      <c r="J33" s="779"/>
      <c r="K33" s="779">
        <v>4.545454545454546</v>
      </c>
      <c r="L33" s="779"/>
      <c r="M33" s="779"/>
      <c r="N33" s="779"/>
      <c r="O33" s="788">
        <v>3</v>
      </c>
      <c r="P33" s="779">
        <v>2.6666666666666665</v>
      </c>
      <c r="Q33" s="779">
        <v>3.57</v>
      </c>
      <c r="R33" s="788">
        <v>70</v>
      </c>
      <c r="S33" s="779">
        <v>56</v>
      </c>
      <c r="T33" s="779">
        <v>4</v>
      </c>
      <c r="U33" s="779">
        <v>3</v>
      </c>
      <c r="V33" s="779">
        <v>5</v>
      </c>
      <c r="W33" s="777">
        <v>3.71043771043771</v>
      </c>
      <c r="X33" s="772">
        <v>0.4</v>
      </c>
      <c r="Y33" s="772">
        <v>0.6</v>
      </c>
      <c r="Z33" s="790">
        <v>0.2</v>
      </c>
      <c r="AA33" s="778">
        <v>3.71043771043771</v>
      </c>
      <c r="AB33" s="791">
        <v>6.364387153409451</v>
      </c>
      <c r="AC33" s="567"/>
    </row>
    <row r="34" spans="1:29" s="10" customFormat="1" ht="16.5" thickBot="1">
      <c r="A34" s="762" t="s">
        <v>572</v>
      </c>
      <c r="B34" s="763" t="s">
        <v>82</v>
      </c>
      <c r="C34" s="788">
        <v>3.142857142857143</v>
      </c>
      <c r="D34" s="779">
        <v>3.7857142857142856</v>
      </c>
      <c r="E34" s="779"/>
      <c r="F34" s="779"/>
      <c r="G34" s="779"/>
      <c r="H34" s="779">
        <v>3.5</v>
      </c>
      <c r="I34" s="779"/>
      <c r="J34" s="779">
        <v>3.5</v>
      </c>
      <c r="K34" s="779">
        <v>3.7142857142857144</v>
      </c>
      <c r="L34" s="779"/>
      <c r="M34" s="779"/>
      <c r="N34" s="779"/>
      <c r="O34" s="788">
        <v>3.4285714285714284</v>
      </c>
      <c r="P34" s="779">
        <v>3.5</v>
      </c>
      <c r="Q34" s="779" t="s">
        <v>209</v>
      </c>
      <c r="R34" s="779">
        <v>58</v>
      </c>
      <c r="S34" s="779">
        <v>5</v>
      </c>
      <c r="T34" s="779">
        <v>3</v>
      </c>
      <c r="U34" s="779">
        <v>2</v>
      </c>
      <c r="V34" s="779">
        <v>3</v>
      </c>
      <c r="W34" s="777">
        <v>3.257142857142857</v>
      </c>
      <c r="X34" s="772">
        <v>0.2</v>
      </c>
      <c r="Y34" s="772">
        <v>0</v>
      </c>
      <c r="Z34" s="790">
        <v>0.1</v>
      </c>
      <c r="AA34" s="778">
        <v>2.957142857142857</v>
      </c>
      <c r="AB34" s="791">
        <v>5.072286204361675</v>
      </c>
      <c r="AC34" s="567"/>
    </row>
    <row r="35" spans="1:29" s="10" customFormat="1" ht="16.5" thickBot="1">
      <c r="A35" s="762" t="s">
        <v>573</v>
      </c>
      <c r="B35" s="763" t="s">
        <v>68</v>
      </c>
      <c r="C35" s="788">
        <v>3.5714285714285716</v>
      </c>
      <c r="D35" s="779">
        <v>3.6285714285714286</v>
      </c>
      <c r="E35" s="779">
        <v>3.5</v>
      </c>
      <c r="F35" s="779">
        <v>3</v>
      </c>
      <c r="G35" s="779">
        <v>3.5</v>
      </c>
      <c r="H35" s="779">
        <v>3.391304347826087</v>
      </c>
      <c r="I35" s="779">
        <v>4</v>
      </c>
      <c r="J35" s="779"/>
      <c r="K35" s="779">
        <v>3.925925925925926</v>
      </c>
      <c r="L35" s="779"/>
      <c r="M35" s="779">
        <v>4.09</v>
      </c>
      <c r="N35" s="779">
        <v>4</v>
      </c>
      <c r="O35" s="787">
        <v>3</v>
      </c>
      <c r="P35" s="780">
        <v>3</v>
      </c>
      <c r="Q35" s="780">
        <v>3.17</v>
      </c>
      <c r="R35" s="787">
        <v>63</v>
      </c>
      <c r="S35" s="780"/>
      <c r="T35" s="779">
        <v>4</v>
      </c>
      <c r="U35" s="779"/>
      <c r="V35" s="779">
        <v>3.5714285714285716</v>
      </c>
      <c r="W35" s="777">
        <v>3.5841899175128984</v>
      </c>
      <c r="X35" s="772">
        <v>1</v>
      </c>
      <c r="Y35" s="772">
        <v>0.4</v>
      </c>
      <c r="Z35" s="790">
        <v>0.5</v>
      </c>
      <c r="AA35" s="778">
        <v>2.4841899175128983</v>
      </c>
      <c r="AB35" s="774">
        <v>4.261046170691078</v>
      </c>
      <c r="AC35" s="567"/>
    </row>
    <row r="36" spans="1:29" s="10" customFormat="1" ht="16.5" thickBot="1">
      <c r="A36" s="762" t="s">
        <v>574</v>
      </c>
      <c r="B36" s="763" t="s">
        <v>76</v>
      </c>
      <c r="C36" s="789">
        <v>3.0833333333333335</v>
      </c>
      <c r="D36" s="781">
        <v>3.375</v>
      </c>
      <c r="E36" s="781"/>
      <c r="F36" s="781"/>
      <c r="G36" s="781"/>
      <c r="H36" s="781">
        <v>3.6363636363636362</v>
      </c>
      <c r="I36" s="781"/>
      <c r="J36" s="781">
        <v>3.65</v>
      </c>
      <c r="K36" s="781">
        <v>3.142857142857143</v>
      </c>
      <c r="L36" s="781"/>
      <c r="M36" s="781">
        <v>4.22</v>
      </c>
      <c r="N36" s="781"/>
      <c r="O36" s="789"/>
      <c r="P36" s="781"/>
      <c r="Q36" s="781">
        <v>3.77</v>
      </c>
      <c r="R36" s="788">
        <v>61</v>
      </c>
      <c r="S36" s="779">
        <v>40</v>
      </c>
      <c r="T36" s="779">
        <v>4</v>
      </c>
      <c r="U36" s="779">
        <v>3</v>
      </c>
      <c r="V36" s="779">
        <v>4.444444444444445</v>
      </c>
      <c r="W36" s="777">
        <v>3.616888728555395</v>
      </c>
      <c r="X36" s="772">
        <v>0.8</v>
      </c>
      <c r="Y36" s="772">
        <v>0.2</v>
      </c>
      <c r="Z36" s="790">
        <v>0.7</v>
      </c>
      <c r="AA36" s="778">
        <v>2.316888728555395</v>
      </c>
      <c r="AB36" s="774">
        <v>3.9740801518960462</v>
      </c>
      <c r="AC36" s="567"/>
    </row>
    <row r="37" spans="1:29" s="10" customFormat="1" ht="16.5" thickBot="1">
      <c r="A37" s="762" t="s">
        <v>575</v>
      </c>
      <c r="B37" s="763" t="s">
        <v>79</v>
      </c>
      <c r="C37" s="788">
        <v>3.2222222222222223</v>
      </c>
      <c r="D37" s="779">
        <v>3.1666666666666665</v>
      </c>
      <c r="E37" s="779"/>
      <c r="F37" s="779"/>
      <c r="G37" s="779"/>
      <c r="H37" s="779">
        <v>3.3529411764705883</v>
      </c>
      <c r="I37" s="779">
        <v>3</v>
      </c>
      <c r="J37" s="779"/>
      <c r="K37" s="779">
        <v>3.2777777777777777</v>
      </c>
      <c r="L37" s="779"/>
      <c r="M37" s="779"/>
      <c r="N37" s="779"/>
      <c r="O37" s="788">
        <v>3.57</v>
      </c>
      <c r="P37" s="779">
        <v>3</v>
      </c>
      <c r="Q37" s="779">
        <v>3.6</v>
      </c>
      <c r="R37" s="788"/>
      <c r="S37" s="779"/>
      <c r="T37" s="779"/>
      <c r="U37" s="779"/>
      <c r="V37" s="779"/>
      <c r="W37" s="777">
        <v>3.2270868347338935</v>
      </c>
      <c r="X37" s="772">
        <v>0.8</v>
      </c>
      <c r="Y37" s="772">
        <v>0</v>
      </c>
      <c r="Z37" s="790">
        <v>1</v>
      </c>
      <c r="AA37" s="778">
        <v>1.4270868347338936</v>
      </c>
      <c r="AB37" s="774">
        <v>2.4478333357356665</v>
      </c>
      <c r="AC37" s="567"/>
    </row>
    <row r="38" spans="1:29" s="10" customFormat="1" ht="16.5" thickBot="1">
      <c r="A38" s="762" t="s">
        <v>576</v>
      </c>
      <c r="B38" s="763" t="s">
        <v>50</v>
      </c>
      <c r="C38" s="788">
        <v>3.6666666666666665</v>
      </c>
      <c r="D38" s="779">
        <v>3.898550724637681</v>
      </c>
      <c r="E38" s="779">
        <v>3.9</v>
      </c>
      <c r="F38" s="779">
        <v>4</v>
      </c>
      <c r="G38" s="779"/>
      <c r="H38" s="779">
        <v>3.6</v>
      </c>
      <c r="I38" s="779"/>
      <c r="J38" s="779">
        <v>3.982456140350877</v>
      </c>
      <c r="K38" s="779">
        <v>4.208333333333333</v>
      </c>
      <c r="L38" s="779">
        <v>4.5</v>
      </c>
      <c r="M38" s="779"/>
      <c r="N38" s="779">
        <v>5</v>
      </c>
      <c r="O38" s="788"/>
      <c r="P38" s="779">
        <v>3.63</v>
      </c>
      <c r="Q38" s="779">
        <v>3.9</v>
      </c>
      <c r="R38" s="788">
        <v>63</v>
      </c>
      <c r="S38" s="779">
        <v>35</v>
      </c>
      <c r="T38" s="779">
        <v>4</v>
      </c>
      <c r="U38" s="779">
        <v>3</v>
      </c>
      <c r="V38" s="779">
        <v>3.9565217391304346</v>
      </c>
      <c r="W38" s="777">
        <v>3.9494252772399228</v>
      </c>
      <c r="X38" s="772">
        <v>2.8</v>
      </c>
      <c r="Y38" s="772">
        <v>1.6</v>
      </c>
      <c r="Z38" s="790">
        <v>0.9</v>
      </c>
      <c r="AA38" s="778">
        <v>1.8494252772399231</v>
      </c>
      <c r="AB38" s="774">
        <v>3.172256050154242</v>
      </c>
      <c r="AC38" s="567"/>
    </row>
    <row r="39" spans="1:29" s="10" customFormat="1" ht="16.5" thickBot="1">
      <c r="A39" s="762" t="s">
        <v>577</v>
      </c>
      <c r="B39" s="763" t="s">
        <v>75</v>
      </c>
      <c r="C39" s="788">
        <v>3.5</v>
      </c>
      <c r="D39" s="779">
        <v>3.272727272727273</v>
      </c>
      <c r="E39" s="779">
        <v>4</v>
      </c>
      <c r="F39" s="779"/>
      <c r="G39" s="779">
        <v>3</v>
      </c>
      <c r="H39" s="779">
        <v>3.4375</v>
      </c>
      <c r="I39" s="779"/>
      <c r="J39" s="779">
        <v>4</v>
      </c>
      <c r="K39" s="779">
        <v>3.7222222222222223</v>
      </c>
      <c r="L39" s="779">
        <v>3</v>
      </c>
      <c r="M39" s="779"/>
      <c r="N39" s="779"/>
      <c r="O39" s="788"/>
      <c r="P39" s="779"/>
      <c r="Q39" s="779" t="s">
        <v>209</v>
      </c>
      <c r="R39" s="779">
        <v>55</v>
      </c>
      <c r="S39" s="779">
        <v>26</v>
      </c>
      <c r="T39" s="779">
        <v>3</v>
      </c>
      <c r="U39" s="779">
        <v>2</v>
      </c>
      <c r="V39" s="779">
        <v>3.0714285714285716</v>
      </c>
      <c r="W39" s="777">
        <v>3.273079824216188</v>
      </c>
      <c r="X39" s="772">
        <v>2.2</v>
      </c>
      <c r="Y39" s="772">
        <v>0.2</v>
      </c>
      <c r="Z39" s="790">
        <v>0.8</v>
      </c>
      <c r="AA39" s="778">
        <v>0.47307982421618755</v>
      </c>
      <c r="AB39" s="774">
        <v>0.8114576744703046</v>
      </c>
      <c r="AC39" s="567"/>
    </row>
    <row r="40" spans="1:29" s="10" customFormat="1" ht="16.5" thickBot="1">
      <c r="A40" s="762" t="s">
        <v>578</v>
      </c>
      <c r="B40" s="763" t="s">
        <v>84</v>
      </c>
      <c r="C40" s="788">
        <v>3.27</v>
      </c>
      <c r="D40" s="779">
        <v>2.82</v>
      </c>
      <c r="E40" s="779"/>
      <c r="F40" s="779"/>
      <c r="G40" s="779"/>
      <c r="H40" s="779">
        <v>3.5</v>
      </c>
      <c r="I40" s="779"/>
      <c r="J40" s="779">
        <v>4</v>
      </c>
      <c r="K40" s="779">
        <v>3.91</v>
      </c>
      <c r="L40" s="779"/>
      <c r="M40" s="779"/>
      <c r="N40" s="779"/>
      <c r="O40" s="788" t="s">
        <v>209</v>
      </c>
      <c r="P40" s="779" t="s">
        <v>209</v>
      </c>
      <c r="Q40" s="779" t="s">
        <v>209</v>
      </c>
      <c r="R40" s="779" t="s">
        <v>209</v>
      </c>
      <c r="S40" s="779" t="s">
        <v>209</v>
      </c>
      <c r="T40" s="779" t="s">
        <v>209</v>
      </c>
      <c r="U40" s="779" t="s">
        <v>209</v>
      </c>
      <c r="V40" s="779" t="s">
        <v>209</v>
      </c>
      <c r="W40" s="777">
        <v>3.5</v>
      </c>
      <c r="X40" s="772">
        <v>1</v>
      </c>
      <c r="Y40" s="772">
        <v>0</v>
      </c>
      <c r="Z40" s="790">
        <v>0.5</v>
      </c>
      <c r="AA40" s="778">
        <v>2</v>
      </c>
      <c r="AB40" s="774">
        <v>3.4305317324185247</v>
      </c>
      <c r="AC40" s="567"/>
    </row>
    <row r="41" spans="1:29" s="10" customFormat="1" ht="16.5" thickBot="1">
      <c r="A41" s="762" t="s">
        <v>579</v>
      </c>
      <c r="B41" s="763" t="s">
        <v>83</v>
      </c>
      <c r="C41" s="788">
        <v>3.36</v>
      </c>
      <c r="D41" s="779">
        <v>3.45</v>
      </c>
      <c r="E41" s="779"/>
      <c r="F41" s="779"/>
      <c r="G41" s="779"/>
      <c r="H41" s="779">
        <v>3.3333333333333335</v>
      </c>
      <c r="I41" s="779"/>
      <c r="J41" s="779">
        <v>2.67</v>
      </c>
      <c r="K41" s="779">
        <v>3.55</v>
      </c>
      <c r="L41" s="779"/>
      <c r="M41" s="779"/>
      <c r="N41" s="779"/>
      <c r="O41" s="788" t="s">
        <v>209</v>
      </c>
      <c r="P41" s="779" t="s">
        <v>209</v>
      </c>
      <c r="Q41" s="779" t="s">
        <v>209</v>
      </c>
      <c r="R41" s="779" t="s">
        <v>209</v>
      </c>
      <c r="S41" s="779" t="s">
        <v>209</v>
      </c>
      <c r="T41" s="779" t="s">
        <v>209</v>
      </c>
      <c r="U41" s="779" t="s">
        <v>209</v>
      </c>
      <c r="V41" s="779" t="s">
        <v>209</v>
      </c>
      <c r="W41" s="777">
        <v>3.272666666666667</v>
      </c>
      <c r="X41" s="773">
        <v>0.4</v>
      </c>
      <c r="Y41" s="773">
        <v>0.2</v>
      </c>
      <c r="Z41" s="790">
        <v>0.6</v>
      </c>
      <c r="AA41" s="778">
        <v>2.472666666666667</v>
      </c>
      <c r="AB41" s="774">
        <v>4.2412807318467705</v>
      </c>
      <c r="AC41" s="567"/>
    </row>
    <row r="42" spans="1:29" s="10" customFormat="1" ht="13.5" thickBot="1">
      <c r="A42" s="764"/>
      <c r="B42" s="764"/>
      <c r="C42" s="764">
        <v>3.368242343420069</v>
      </c>
      <c r="D42" s="764">
        <v>3.5204112847711135</v>
      </c>
      <c r="E42" s="764">
        <v>3.7266666666666666</v>
      </c>
      <c r="F42" s="764">
        <v>3.4122916666666665</v>
      </c>
      <c r="G42" s="764">
        <v>3.3020833333333335</v>
      </c>
      <c r="H42" s="764">
        <v>3.490718740188002</v>
      </c>
      <c r="I42" s="764">
        <v>3.4375</v>
      </c>
      <c r="J42" s="764">
        <v>3.6447407924675823</v>
      </c>
      <c r="K42" s="764">
        <v>3.7766156042421675</v>
      </c>
      <c r="L42" s="764">
        <v>3.8886666666666665</v>
      </c>
      <c r="M42" s="764">
        <v>4.148999999999999</v>
      </c>
      <c r="N42" s="764">
        <v>3.642857142857143</v>
      </c>
      <c r="O42" s="764">
        <v>3.5152935139573076</v>
      </c>
      <c r="P42" s="764">
        <v>3.2250416327836096</v>
      </c>
      <c r="Q42" s="764">
        <v>3.5915625</v>
      </c>
      <c r="R42" s="764">
        <v>62.87096774193548</v>
      </c>
      <c r="S42" s="764">
        <v>42.95454545454545</v>
      </c>
      <c r="T42" s="764"/>
      <c r="U42" s="764"/>
      <c r="V42" s="792">
        <v>3.923142779896021</v>
      </c>
      <c r="W42" s="764"/>
      <c r="X42" s="764"/>
      <c r="Y42" s="764"/>
      <c r="Z42" s="764"/>
      <c r="AA42" s="764"/>
      <c r="AB42" s="764"/>
      <c r="AC42" s="567"/>
    </row>
    <row r="43" spans="1:28" s="10" customFormat="1" ht="12.75">
      <c r="A43" s="756"/>
      <c r="B43" s="756"/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6"/>
      <c r="R43" s="767">
        <v>5</v>
      </c>
      <c r="S43" s="803" t="s">
        <v>580</v>
      </c>
      <c r="T43" s="804"/>
      <c r="U43" s="804"/>
      <c r="V43" s="804"/>
      <c r="W43" s="805"/>
      <c r="X43" s="807" t="s">
        <v>226</v>
      </c>
      <c r="Y43" s="756"/>
      <c r="Z43" s="756"/>
      <c r="AA43" s="756"/>
      <c r="AB43" s="756"/>
    </row>
    <row r="44" spans="1:28" s="10" customFormat="1" ht="12.75">
      <c r="A44" s="756"/>
      <c r="B44" s="756"/>
      <c r="C44" s="756"/>
      <c r="D44" s="756"/>
      <c r="E44" s="756"/>
      <c r="F44" s="756"/>
      <c r="G44" s="756"/>
      <c r="H44" s="756"/>
      <c r="I44" s="756"/>
      <c r="J44" s="756"/>
      <c r="K44" s="756"/>
      <c r="L44" s="756"/>
      <c r="M44" s="756"/>
      <c r="N44" s="756"/>
      <c r="O44" s="756"/>
      <c r="P44" s="756"/>
      <c r="Q44" s="756"/>
      <c r="R44" s="768">
        <v>4</v>
      </c>
      <c r="S44" s="800" t="s">
        <v>581</v>
      </c>
      <c r="T44" s="801"/>
      <c r="U44" s="801"/>
      <c r="V44" s="801"/>
      <c r="W44" s="802"/>
      <c r="X44" s="808"/>
      <c r="Y44" s="756" t="s">
        <v>227</v>
      </c>
      <c r="Z44" s="756"/>
      <c r="AA44" s="756"/>
      <c r="AB44" s="756"/>
    </row>
    <row r="45" spans="1:28" s="10" customFormat="1" ht="13.5" thickBot="1">
      <c r="A45" s="756"/>
      <c r="B45" s="756"/>
      <c r="C45" s="756"/>
      <c r="D45" s="756"/>
      <c r="E45" s="756"/>
      <c r="F45" s="756"/>
      <c r="G45" s="756"/>
      <c r="H45" s="756"/>
      <c r="I45" s="756"/>
      <c r="J45" s="756"/>
      <c r="K45" s="756"/>
      <c r="L45" s="756"/>
      <c r="M45" s="756"/>
      <c r="N45" s="756"/>
      <c r="O45" s="756"/>
      <c r="P45" s="756"/>
      <c r="Q45" s="756"/>
      <c r="R45" s="768">
        <v>3</v>
      </c>
      <c r="S45" s="800" t="s">
        <v>582</v>
      </c>
      <c r="T45" s="801"/>
      <c r="U45" s="801"/>
      <c r="V45" s="801"/>
      <c r="W45" s="802"/>
      <c r="X45" s="808"/>
      <c r="Y45" s="756"/>
      <c r="Z45" s="756"/>
      <c r="AA45" s="756"/>
      <c r="AB45" s="756"/>
    </row>
    <row r="46" spans="1:28" s="10" customFormat="1" ht="13.5" thickBot="1">
      <c r="A46" s="756"/>
      <c r="B46" s="756"/>
      <c r="C46" s="756"/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756"/>
      <c r="O46" s="756"/>
      <c r="P46" s="756"/>
      <c r="Q46" s="756"/>
      <c r="R46" s="769">
        <v>2</v>
      </c>
      <c r="S46" s="797" t="s">
        <v>228</v>
      </c>
      <c r="T46" s="798"/>
      <c r="U46" s="798"/>
      <c r="V46" s="798"/>
      <c r="W46" s="799"/>
      <c r="X46" s="771" t="s">
        <v>229</v>
      </c>
      <c r="Y46" s="756"/>
      <c r="Z46" s="756"/>
      <c r="AA46" s="756"/>
      <c r="AB46" s="756"/>
    </row>
    <row r="47" spans="1:28" s="10" customFormat="1" ht="13.5" thickBot="1">
      <c r="A47" s="756"/>
      <c r="B47" s="756"/>
      <c r="C47" s="756"/>
      <c r="D47" s="756"/>
      <c r="E47" s="756"/>
      <c r="F47" s="756"/>
      <c r="G47" s="756"/>
      <c r="H47" s="756"/>
      <c r="I47" s="756"/>
      <c r="J47" s="756"/>
      <c r="K47" s="756"/>
      <c r="L47" s="756"/>
      <c r="M47" s="756"/>
      <c r="N47" s="756"/>
      <c r="O47" s="756"/>
      <c r="P47" s="756"/>
      <c r="Q47" s="756"/>
      <c r="R47" s="756"/>
      <c r="S47" s="756"/>
      <c r="T47" s="756"/>
      <c r="U47" s="756"/>
      <c r="V47" s="756"/>
      <c r="W47" s="756"/>
      <c r="X47" s="770"/>
      <c r="Y47" s="756"/>
      <c r="Z47" s="756"/>
      <c r="AA47" s="756"/>
      <c r="AB47" s="756"/>
    </row>
    <row r="48" spans="1:28" s="10" customFormat="1" ht="12.75">
      <c r="A48" s="756"/>
      <c r="B48" s="756"/>
      <c r="C48" s="756"/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756"/>
      <c r="Q48" s="756"/>
      <c r="R48" s="767">
        <v>5</v>
      </c>
      <c r="S48" s="803" t="s">
        <v>580</v>
      </c>
      <c r="T48" s="804"/>
      <c r="U48" s="804"/>
      <c r="V48" s="804"/>
      <c r="W48" s="805"/>
      <c r="X48" s="807" t="s">
        <v>230</v>
      </c>
      <c r="Y48" s="756"/>
      <c r="Z48" s="756"/>
      <c r="AA48" s="756"/>
      <c r="AB48" s="756"/>
    </row>
    <row r="49" spans="1:27" s="10" customFormat="1" ht="12.75">
      <c r="A49" s="567"/>
      <c r="B49" s="567"/>
      <c r="C49" s="567"/>
      <c r="D49" s="567"/>
      <c r="E49" s="567"/>
      <c r="F49" s="567"/>
      <c r="G49" s="567"/>
      <c r="H49" s="567"/>
      <c r="I49" s="567"/>
      <c r="J49" s="567"/>
      <c r="K49" s="567"/>
      <c r="L49" s="567"/>
      <c r="M49" s="567"/>
      <c r="N49" s="567"/>
      <c r="O49" s="567"/>
      <c r="P49" s="567"/>
      <c r="Q49" s="567"/>
      <c r="R49" s="768">
        <v>4</v>
      </c>
      <c r="S49" s="800" t="s">
        <v>581</v>
      </c>
      <c r="T49" s="801"/>
      <c r="U49" s="801"/>
      <c r="V49" s="801"/>
      <c r="W49" s="802"/>
      <c r="X49" s="808"/>
      <c r="Y49" s="756" t="s">
        <v>231</v>
      </c>
      <c r="Z49" s="567"/>
      <c r="AA49" s="567"/>
    </row>
    <row r="50" spans="1:27" s="10" customFormat="1" ht="13.5" thickBot="1">
      <c r="A50" s="567"/>
      <c r="B50" s="567"/>
      <c r="C50" s="567"/>
      <c r="D50" s="567"/>
      <c r="E50" s="567"/>
      <c r="F50" s="567"/>
      <c r="G50" s="567"/>
      <c r="H50" s="567"/>
      <c r="I50" s="567"/>
      <c r="J50" s="567"/>
      <c r="K50" s="567"/>
      <c r="L50" s="567"/>
      <c r="M50" s="567"/>
      <c r="N50" s="567"/>
      <c r="O50" s="567"/>
      <c r="P50" s="567"/>
      <c r="Q50" s="567"/>
      <c r="R50" s="768">
        <v>3</v>
      </c>
      <c r="S50" s="800" t="s">
        <v>583</v>
      </c>
      <c r="T50" s="801"/>
      <c r="U50" s="801"/>
      <c r="V50" s="801"/>
      <c r="W50" s="802"/>
      <c r="X50" s="809"/>
      <c r="Y50" s="756"/>
      <c r="Z50" s="567"/>
      <c r="AA50" s="567"/>
    </row>
    <row r="51" spans="1:27" s="10" customFormat="1" ht="13.5" thickBot="1">
      <c r="A51" s="567"/>
      <c r="B51" s="567"/>
      <c r="C51" s="567"/>
      <c r="D51" s="567"/>
      <c r="E51" s="567"/>
      <c r="F51" s="567"/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769">
        <v>2</v>
      </c>
      <c r="S51" s="797" t="s">
        <v>232</v>
      </c>
      <c r="T51" s="798"/>
      <c r="U51" s="798"/>
      <c r="V51" s="798"/>
      <c r="W51" s="799"/>
      <c r="X51" s="771" t="s">
        <v>229</v>
      </c>
      <c r="Y51" s="756"/>
      <c r="Z51" s="567"/>
      <c r="AA51" s="567"/>
    </row>
    <row r="52" spans="1:27" s="10" customFormat="1" ht="12.75">
      <c r="A52" s="567"/>
      <c r="B52" s="567"/>
      <c r="C52" s="567"/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7"/>
      <c r="T52" s="567"/>
      <c r="U52" s="567"/>
      <c r="V52" s="567"/>
      <c r="W52" s="567"/>
      <c r="X52" s="567"/>
      <c r="Y52" s="567"/>
      <c r="Z52" s="567"/>
      <c r="AA52" s="567"/>
    </row>
  </sheetData>
  <sheetProtection/>
  <mergeCells count="15">
    <mergeCell ref="X43:X45"/>
    <mergeCell ref="X48:X50"/>
    <mergeCell ref="A2:A3"/>
    <mergeCell ref="O2:P2"/>
    <mergeCell ref="R2:S2"/>
    <mergeCell ref="S43:W43"/>
    <mergeCell ref="C2:N2"/>
    <mergeCell ref="T2:U2"/>
    <mergeCell ref="S46:W46"/>
    <mergeCell ref="S45:W45"/>
    <mergeCell ref="S44:W44"/>
    <mergeCell ref="S48:W48"/>
    <mergeCell ref="S49:W49"/>
    <mergeCell ref="S50:W50"/>
    <mergeCell ref="S51:W5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2" width="40.75390625" style="0" customWidth="1"/>
    <col min="10" max="10" width="69.00390625" style="0" customWidth="1"/>
    <col min="11" max="11" width="26.375" style="0" customWidth="1"/>
  </cols>
  <sheetData>
    <row r="1" spans="1:7" ht="29.25" customHeight="1" thickBot="1">
      <c r="A1" s="741" t="s">
        <v>335</v>
      </c>
      <c r="B1" s="741" t="s">
        <v>97</v>
      </c>
      <c r="C1" s="743" t="s">
        <v>98</v>
      </c>
      <c r="D1" s="744"/>
      <c r="E1" s="744"/>
      <c r="F1" s="744"/>
      <c r="G1" s="745"/>
    </row>
    <row r="2" spans="1:11" ht="16.5" thickBot="1">
      <c r="A2" s="742"/>
      <c r="B2" s="742"/>
      <c r="C2" s="746"/>
      <c r="D2" s="747"/>
      <c r="E2" s="747"/>
      <c r="F2" s="747"/>
      <c r="G2" s="748"/>
      <c r="I2" s="39" t="s">
        <v>93</v>
      </c>
      <c r="J2" s="40" t="s">
        <v>140</v>
      </c>
      <c r="K2" s="40" t="s">
        <v>141</v>
      </c>
    </row>
    <row r="3" spans="1:11" ht="15.75" customHeight="1" thickBot="1">
      <c r="A3" s="35">
        <v>1</v>
      </c>
      <c r="B3" s="36" t="s">
        <v>103</v>
      </c>
      <c r="C3" s="37"/>
      <c r="D3" s="37"/>
      <c r="E3" s="37"/>
      <c r="F3" s="37"/>
      <c r="G3" s="37"/>
      <c r="I3" s="41">
        <v>1</v>
      </c>
      <c r="J3" s="42" t="s">
        <v>142</v>
      </c>
      <c r="K3" s="43" t="s">
        <v>143</v>
      </c>
    </row>
    <row r="4" spans="1:11" ht="17.25" customHeight="1" thickBot="1">
      <c r="A4" s="35">
        <v>2</v>
      </c>
      <c r="B4" s="38" t="s">
        <v>99</v>
      </c>
      <c r="C4" s="34"/>
      <c r="D4" s="34"/>
      <c r="E4" s="34"/>
      <c r="F4" s="34"/>
      <c r="G4" s="37"/>
      <c r="I4" s="41">
        <v>2</v>
      </c>
      <c r="J4" s="42" t="s">
        <v>144</v>
      </c>
      <c r="K4" s="43" t="s">
        <v>143</v>
      </c>
    </row>
    <row r="5" spans="1:11" ht="15" customHeight="1" thickBot="1">
      <c r="A5" s="35">
        <v>3</v>
      </c>
      <c r="B5" s="38" t="s">
        <v>100</v>
      </c>
      <c r="C5" s="34"/>
      <c r="D5" s="34"/>
      <c r="E5" s="34"/>
      <c r="F5" s="34"/>
      <c r="G5" s="37"/>
      <c r="I5" s="41">
        <v>3</v>
      </c>
      <c r="J5" s="42" t="s">
        <v>145</v>
      </c>
      <c r="K5" s="43" t="s">
        <v>143</v>
      </c>
    </row>
    <row r="6" spans="1:11" ht="14.25" customHeight="1" thickBot="1">
      <c r="A6" s="35">
        <v>4</v>
      </c>
      <c r="B6" s="38" t="s">
        <v>101</v>
      </c>
      <c r="C6" s="34"/>
      <c r="D6" s="34"/>
      <c r="E6" s="34"/>
      <c r="F6" s="34"/>
      <c r="G6" s="37"/>
      <c r="I6" s="41">
        <v>4</v>
      </c>
      <c r="J6" s="42" t="s">
        <v>146</v>
      </c>
      <c r="K6" s="43" t="s">
        <v>147</v>
      </c>
    </row>
    <row r="7" spans="1:11" ht="16.5" customHeight="1" thickBot="1">
      <c r="A7" s="35">
        <v>5</v>
      </c>
      <c r="B7" s="38" t="s">
        <v>106</v>
      </c>
      <c r="C7" s="34"/>
      <c r="D7" s="34"/>
      <c r="E7" s="34"/>
      <c r="F7" s="34"/>
      <c r="G7" s="37"/>
      <c r="I7" s="749" t="s">
        <v>148</v>
      </c>
      <c r="J7" s="750"/>
      <c r="K7" s="44" t="s">
        <v>149</v>
      </c>
    </row>
    <row r="8" spans="1:7" ht="15.75" customHeight="1" thickBot="1">
      <c r="A8" s="35">
        <v>6</v>
      </c>
      <c r="B8" s="38" t="s">
        <v>104</v>
      </c>
      <c r="C8" s="34"/>
      <c r="D8" s="34"/>
      <c r="E8" s="34"/>
      <c r="F8" s="34"/>
      <c r="G8" s="37"/>
    </row>
    <row r="9" spans="1:7" ht="15" customHeight="1" thickBot="1">
      <c r="A9" s="35">
        <v>7</v>
      </c>
      <c r="B9" s="38" t="s">
        <v>105</v>
      </c>
      <c r="C9" s="34"/>
      <c r="D9" s="34"/>
      <c r="E9" s="34"/>
      <c r="F9" s="34"/>
      <c r="G9" s="37"/>
    </row>
    <row r="10" spans="1:7" ht="17.25" customHeight="1" thickBot="1">
      <c r="A10" s="35">
        <v>8</v>
      </c>
      <c r="B10" s="38" t="s">
        <v>107</v>
      </c>
      <c r="C10" s="34"/>
      <c r="D10" s="34"/>
      <c r="E10" s="34"/>
      <c r="F10" s="34"/>
      <c r="G10" s="37"/>
    </row>
    <row r="11" spans="1:7" ht="15.75" customHeight="1" thickBot="1">
      <c r="A11" s="35">
        <v>9</v>
      </c>
      <c r="B11" s="38" t="s">
        <v>108</v>
      </c>
      <c r="C11" s="34"/>
      <c r="D11" s="34"/>
      <c r="E11" s="34"/>
      <c r="F11" s="34"/>
      <c r="G11" s="37"/>
    </row>
    <row r="12" spans="1:7" ht="16.5" customHeight="1" thickBot="1">
      <c r="A12" s="35">
        <v>10</v>
      </c>
      <c r="B12" s="38" t="s">
        <v>109</v>
      </c>
      <c r="C12" s="34"/>
      <c r="D12" s="34"/>
      <c r="E12" s="34"/>
      <c r="F12" s="34"/>
      <c r="G12" s="37"/>
    </row>
    <row r="13" spans="1:7" ht="14.25" customHeight="1" thickBot="1">
      <c r="A13" s="35">
        <v>11</v>
      </c>
      <c r="B13" s="38" t="s">
        <v>110</v>
      </c>
      <c r="C13" s="34"/>
      <c r="D13" s="34"/>
      <c r="E13" s="34"/>
      <c r="F13" s="34"/>
      <c r="G13" s="37"/>
    </row>
    <row r="14" spans="1:7" ht="16.5" customHeight="1" thickBot="1">
      <c r="A14" s="35">
        <v>12</v>
      </c>
      <c r="B14" s="38" t="s">
        <v>111</v>
      </c>
      <c r="C14" s="34"/>
      <c r="D14" s="34"/>
      <c r="E14" s="34"/>
      <c r="F14" s="34"/>
      <c r="G14" s="37"/>
    </row>
    <row r="15" spans="1:7" ht="16.5" customHeight="1" thickBot="1">
      <c r="A15" s="35">
        <v>13</v>
      </c>
      <c r="B15" s="38" t="s">
        <v>112</v>
      </c>
      <c r="C15" s="34"/>
      <c r="D15" s="34"/>
      <c r="E15" s="34"/>
      <c r="F15" s="34"/>
      <c r="G15" s="37"/>
    </row>
    <row r="16" spans="1:7" ht="18.75" customHeight="1" thickBot="1">
      <c r="A16" s="35">
        <v>14</v>
      </c>
      <c r="B16" s="38" t="s">
        <v>113</v>
      </c>
      <c r="C16" s="34"/>
      <c r="D16" s="34"/>
      <c r="E16" s="34"/>
      <c r="F16" s="34"/>
      <c r="G16" s="37"/>
    </row>
    <row r="17" spans="1:7" ht="15" customHeight="1" thickBot="1">
      <c r="A17" s="35">
        <v>15</v>
      </c>
      <c r="B17" s="38" t="s">
        <v>114</v>
      </c>
      <c r="C17" s="34"/>
      <c r="D17" s="34"/>
      <c r="E17" s="34"/>
      <c r="F17" s="34"/>
      <c r="G17" s="37"/>
    </row>
    <row r="18" spans="1:7" ht="16.5" customHeight="1" thickBot="1">
      <c r="A18" s="35">
        <v>16</v>
      </c>
      <c r="B18" s="38" t="s">
        <v>115</v>
      </c>
      <c r="C18" s="34"/>
      <c r="D18" s="34"/>
      <c r="E18" s="34"/>
      <c r="F18" s="34"/>
      <c r="G18" s="37"/>
    </row>
    <row r="19" spans="1:7" ht="15" customHeight="1" thickBot="1">
      <c r="A19" s="35">
        <v>17</v>
      </c>
      <c r="B19" s="38" t="s">
        <v>116</v>
      </c>
      <c r="C19" s="34"/>
      <c r="D19" s="34"/>
      <c r="E19" s="34"/>
      <c r="F19" s="34"/>
      <c r="G19" s="37"/>
    </row>
    <row r="20" spans="1:7" ht="15" customHeight="1" thickBot="1">
      <c r="A20" s="35">
        <v>18</v>
      </c>
      <c r="B20" s="38" t="s">
        <v>334</v>
      </c>
      <c r="C20" s="34"/>
      <c r="D20" s="34"/>
      <c r="E20" s="34"/>
      <c r="F20" s="34"/>
      <c r="G20" s="37"/>
    </row>
    <row r="21" spans="1:7" ht="18" customHeight="1" thickBot="1">
      <c r="A21" s="35">
        <v>19</v>
      </c>
      <c r="B21" s="38" t="s">
        <v>102</v>
      </c>
      <c r="C21" s="34"/>
      <c r="D21" s="34"/>
      <c r="E21" s="34"/>
      <c r="F21" s="34"/>
      <c r="G21" s="37"/>
    </row>
    <row r="22" spans="1:7" ht="16.5" customHeight="1" thickBot="1">
      <c r="A22" s="35">
        <v>20</v>
      </c>
      <c r="B22" s="38" t="s">
        <v>117</v>
      </c>
      <c r="C22" s="34"/>
      <c r="D22" s="34"/>
      <c r="E22" s="34"/>
      <c r="F22" s="34"/>
      <c r="G22" s="37"/>
    </row>
    <row r="23" spans="1:7" ht="17.25" customHeight="1" thickBot="1">
      <c r="A23" s="35">
        <v>21</v>
      </c>
      <c r="B23" s="38" t="s">
        <v>118</v>
      </c>
      <c r="C23" s="34"/>
      <c r="D23" s="34"/>
      <c r="E23" s="34"/>
      <c r="F23" s="34"/>
      <c r="G23" s="37"/>
    </row>
    <row r="24" spans="1:7" ht="17.25" customHeight="1" thickBot="1">
      <c r="A24" s="35">
        <v>22</v>
      </c>
      <c r="B24" s="38" t="s">
        <v>119</v>
      </c>
      <c r="C24" s="34"/>
      <c r="D24" s="34"/>
      <c r="E24" s="34"/>
      <c r="F24" s="34"/>
      <c r="G24" s="37"/>
    </row>
    <row r="25" spans="1:7" ht="15.75" customHeight="1" thickBot="1">
      <c r="A25" s="35">
        <v>23</v>
      </c>
      <c r="B25" s="38" t="s">
        <v>121</v>
      </c>
      <c r="C25" s="34"/>
      <c r="D25" s="34"/>
      <c r="E25" s="34"/>
      <c r="F25" s="34"/>
      <c r="G25" s="37"/>
    </row>
    <row r="26" spans="1:7" ht="16.5" customHeight="1" thickBot="1">
      <c r="A26" s="35">
        <v>24</v>
      </c>
      <c r="B26" s="38" t="s">
        <v>122</v>
      </c>
      <c r="C26" s="34"/>
      <c r="D26" s="34"/>
      <c r="E26" s="34"/>
      <c r="F26" s="34"/>
      <c r="G26" s="37"/>
    </row>
    <row r="27" spans="1:7" ht="18" customHeight="1" thickBot="1">
      <c r="A27" s="35">
        <v>25</v>
      </c>
      <c r="B27" s="38" t="s">
        <v>120</v>
      </c>
      <c r="C27" s="34"/>
      <c r="D27" s="34"/>
      <c r="E27" s="34"/>
      <c r="F27" s="34"/>
      <c r="G27" s="37"/>
    </row>
    <row r="28" spans="1:7" ht="18" customHeight="1" thickBot="1">
      <c r="A28" s="35">
        <v>26</v>
      </c>
      <c r="B28" s="38" t="s">
        <v>123</v>
      </c>
      <c r="C28" s="34"/>
      <c r="D28" s="34"/>
      <c r="E28" s="34"/>
      <c r="F28" s="34"/>
      <c r="G28" s="37"/>
    </row>
    <row r="29" spans="1:7" ht="18" customHeight="1" thickBot="1">
      <c r="A29" s="35">
        <v>27</v>
      </c>
      <c r="B29" s="38" t="s">
        <v>124</v>
      </c>
      <c r="C29" s="34"/>
      <c r="D29" s="34"/>
      <c r="E29" s="34"/>
      <c r="F29" s="34"/>
      <c r="G29" s="37"/>
    </row>
    <row r="30" spans="1:7" ht="15" customHeight="1" thickBot="1">
      <c r="A30" s="35">
        <v>28</v>
      </c>
      <c r="B30" s="38" t="s">
        <v>125</v>
      </c>
      <c r="C30" s="34"/>
      <c r="D30" s="34"/>
      <c r="E30" s="34"/>
      <c r="F30" s="34"/>
      <c r="G30" s="37"/>
    </row>
    <row r="31" spans="1:7" ht="15.75" customHeight="1" thickBot="1">
      <c r="A31" s="35">
        <v>29</v>
      </c>
      <c r="B31" s="38" t="s">
        <v>126</v>
      </c>
      <c r="C31" s="34"/>
      <c r="D31" s="34"/>
      <c r="E31" s="34"/>
      <c r="F31" s="34"/>
      <c r="G31" s="37"/>
    </row>
    <row r="32" spans="1:7" ht="15" customHeight="1" thickBot="1">
      <c r="A32" s="35">
        <v>30</v>
      </c>
      <c r="B32" s="38" t="s">
        <v>127</v>
      </c>
      <c r="C32" s="34"/>
      <c r="D32" s="34"/>
      <c r="E32" s="34"/>
      <c r="F32" s="34"/>
      <c r="G32" s="37"/>
    </row>
    <row r="33" spans="1:7" ht="15" customHeight="1" thickBot="1">
      <c r="A33" s="35">
        <v>31</v>
      </c>
      <c r="B33" s="38" t="s">
        <v>129</v>
      </c>
      <c r="C33" s="34"/>
      <c r="D33" s="34"/>
      <c r="E33" s="34"/>
      <c r="F33" s="34"/>
      <c r="G33" s="37"/>
    </row>
    <row r="34" spans="1:7" ht="15" customHeight="1" thickBot="1">
      <c r="A34" s="35">
        <v>32</v>
      </c>
      <c r="B34" s="38" t="s">
        <v>128</v>
      </c>
      <c r="C34" s="34"/>
      <c r="D34" s="34"/>
      <c r="E34" s="34"/>
      <c r="F34" s="34"/>
      <c r="G34" s="37"/>
    </row>
    <row r="35" spans="1:7" ht="16.5" customHeight="1" thickBot="1">
      <c r="A35" s="35">
        <v>33</v>
      </c>
      <c r="B35" s="38" t="s">
        <v>130</v>
      </c>
      <c r="C35" s="34"/>
      <c r="D35" s="34"/>
      <c r="E35" s="34"/>
      <c r="F35" s="34"/>
      <c r="G35" s="37"/>
    </row>
    <row r="36" spans="1:7" ht="15" customHeight="1" thickBot="1">
      <c r="A36" s="35">
        <v>34</v>
      </c>
      <c r="B36" s="38" t="s">
        <v>131</v>
      </c>
      <c r="C36" s="34"/>
      <c r="D36" s="34"/>
      <c r="E36" s="34"/>
      <c r="F36" s="34"/>
      <c r="G36" s="37"/>
    </row>
    <row r="37" spans="1:7" ht="15.75" customHeight="1" thickBot="1">
      <c r="A37" s="35">
        <v>35</v>
      </c>
      <c r="B37" s="38" t="s">
        <v>132</v>
      </c>
      <c r="C37" s="34"/>
      <c r="D37" s="34"/>
      <c r="E37" s="34"/>
      <c r="F37" s="34"/>
      <c r="G37" s="37"/>
    </row>
    <row r="38" spans="1:7" ht="15.75" customHeight="1" thickBot="1">
      <c r="A38" s="35">
        <v>36</v>
      </c>
      <c r="B38" s="38" t="s">
        <v>133</v>
      </c>
      <c r="C38" s="34"/>
      <c r="D38" s="34"/>
      <c r="E38" s="34"/>
      <c r="F38" s="34"/>
      <c r="G38" s="37"/>
    </row>
    <row r="39" spans="1:7" ht="18" customHeight="1" thickBot="1">
      <c r="A39" s="35">
        <v>37</v>
      </c>
      <c r="B39" s="38" t="s">
        <v>134</v>
      </c>
      <c r="C39" s="34"/>
      <c r="D39" s="34"/>
      <c r="E39" s="34"/>
      <c r="F39" s="34"/>
      <c r="G39" s="37"/>
    </row>
    <row r="40" spans="1:7" ht="16.5" customHeight="1" thickBot="1">
      <c r="A40" s="35">
        <v>38</v>
      </c>
      <c r="B40" s="38" t="s">
        <v>135</v>
      </c>
      <c r="C40" s="34"/>
      <c r="D40" s="34"/>
      <c r="E40" s="34"/>
      <c r="F40" s="34"/>
      <c r="G40" s="37"/>
    </row>
    <row r="41" spans="1:7" ht="16.5" customHeight="1" thickBot="1">
      <c r="A41" s="35"/>
      <c r="B41" s="38"/>
      <c r="C41" s="34"/>
      <c r="D41" s="34"/>
      <c r="E41" s="34"/>
      <c r="F41" s="34"/>
      <c r="G41" s="37"/>
    </row>
    <row r="42" spans="1:7" ht="15" customHeight="1" thickBot="1">
      <c r="A42" s="35">
        <v>1</v>
      </c>
      <c r="B42" s="38" t="s">
        <v>138</v>
      </c>
      <c r="C42" s="34"/>
      <c r="D42" s="34"/>
      <c r="E42" s="34"/>
      <c r="F42" s="34"/>
      <c r="G42" s="37"/>
    </row>
    <row r="43" spans="1:7" ht="16.5" customHeight="1" thickBot="1">
      <c r="A43" s="35">
        <v>2</v>
      </c>
      <c r="B43" s="38" t="s">
        <v>136</v>
      </c>
      <c r="C43" s="34"/>
      <c r="D43" s="34"/>
      <c r="E43" s="34"/>
      <c r="F43" s="34"/>
      <c r="G43" s="37"/>
    </row>
    <row r="44" spans="1:7" ht="17.25" customHeight="1" thickBot="1">
      <c r="A44" s="35">
        <v>3</v>
      </c>
      <c r="B44" s="38" t="s">
        <v>137</v>
      </c>
      <c r="C44" s="34"/>
      <c r="D44" s="34"/>
      <c r="E44" s="34"/>
      <c r="F44" s="34"/>
      <c r="G44" s="37"/>
    </row>
    <row r="45" spans="1:7" ht="15" customHeight="1" thickBot="1">
      <c r="A45" s="35">
        <v>4</v>
      </c>
      <c r="B45" s="38" t="s">
        <v>139</v>
      </c>
      <c r="C45" s="34"/>
      <c r="D45" s="34"/>
      <c r="E45" s="34"/>
      <c r="F45" s="34"/>
      <c r="G45" s="37"/>
    </row>
  </sheetData>
  <sheetProtection/>
  <mergeCells count="4">
    <mergeCell ref="B1:B2"/>
    <mergeCell ref="C1:G2"/>
    <mergeCell ref="I7:J7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P8" sqref="P8"/>
    </sheetView>
  </sheetViews>
  <sheetFormatPr defaultColWidth="9.00390625" defaultRowHeight="12.75"/>
  <cols>
    <col min="2" max="2" width="24.875" style="0" customWidth="1"/>
    <col min="3" max="3" width="15.25390625" style="0" customWidth="1"/>
    <col min="4" max="4" width="14.75390625" style="0" customWidth="1"/>
  </cols>
  <sheetData>
    <row r="1" spans="1:13" ht="16.5" thickBot="1">
      <c r="A1" s="751" t="s">
        <v>461</v>
      </c>
      <c r="B1" s="751"/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</row>
    <row r="2" spans="1:9" ht="16.5" thickBot="1">
      <c r="A2" s="752"/>
      <c r="B2" s="754" t="s">
        <v>448</v>
      </c>
      <c r="C2" s="205"/>
      <c r="D2" s="205"/>
      <c r="E2" s="205"/>
      <c r="F2" s="206"/>
      <c r="G2" s="206"/>
      <c r="H2" s="206"/>
      <c r="I2" s="206"/>
    </row>
    <row r="3" spans="1:9" ht="16.5" thickBot="1">
      <c r="A3" s="753"/>
      <c r="B3" s="755"/>
      <c r="C3" s="207">
        <v>37166</v>
      </c>
      <c r="D3" s="207">
        <v>37531</v>
      </c>
      <c r="E3" s="208" t="s">
        <v>449</v>
      </c>
      <c r="F3" s="167" t="s">
        <v>450</v>
      </c>
      <c r="G3" s="167" t="s">
        <v>451</v>
      </c>
      <c r="H3" s="209" t="s">
        <v>326</v>
      </c>
      <c r="I3" s="210" t="s">
        <v>325</v>
      </c>
    </row>
    <row r="4" spans="1:9" ht="16.5" thickBot="1">
      <c r="A4" s="211">
        <v>1</v>
      </c>
      <c r="B4" s="168" t="s">
        <v>430</v>
      </c>
      <c r="C4" s="208" t="s">
        <v>209</v>
      </c>
      <c r="D4" s="208"/>
      <c r="E4" s="212"/>
      <c r="F4" s="213"/>
      <c r="G4" s="167"/>
      <c r="H4" s="209"/>
      <c r="I4" s="210"/>
    </row>
    <row r="5" spans="1:9" ht="16.5" thickBot="1">
      <c r="A5" s="211">
        <v>2</v>
      </c>
      <c r="B5" s="168" t="s">
        <v>452</v>
      </c>
      <c r="C5" s="208"/>
      <c r="D5" s="208"/>
      <c r="E5" s="212"/>
      <c r="F5" s="213"/>
      <c r="G5" s="167"/>
      <c r="H5" s="209"/>
      <c r="I5" s="210"/>
    </row>
    <row r="6" spans="1:9" ht="16.5" thickBot="1">
      <c r="A6" s="211">
        <v>3</v>
      </c>
      <c r="B6" s="168" t="s">
        <v>453</v>
      </c>
      <c r="C6" s="208"/>
      <c r="D6" s="208"/>
      <c r="E6" s="212"/>
      <c r="F6" s="213"/>
      <c r="G6" s="167"/>
      <c r="H6" s="209"/>
      <c r="I6" s="210"/>
    </row>
    <row r="7" spans="1:9" ht="16.5" thickBot="1">
      <c r="A7" s="211">
        <v>4</v>
      </c>
      <c r="B7" s="168" t="s">
        <v>454</v>
      </c>
      <c r="C7" s="208"/>
      <c r="D7" s="208"/>
      <c r="E7" s="212"/>
      <c r="F7" s="213"/>
      <c r="G7" s="167"/>
      <c r="H7" s="209"/>
      <c r="I7" s="210"/>
    </row>
    <row r="8" spans="1:9" ht="16.5" thickBot="1">
      <c r="A8" s="211">
        <v>5</v>
      </c>
      <c r="B8" s="168" t="s">
        <v>104</v>
      </c>
      <c r="C8" s="208"/>
      <c r="D8" s="208"/>
      <c r="E8" s="212"/>
      <c r="F8" s="213"/>
      <c r="G8" s="167"/>
      <c r="H8" s="209"/>
      <c r="I8" s="210"/>
    </row>
    <row r="9" spans="1:9" ht="16.5" thickBot="1">
      <c r="A9" s="211">
        <v>6</v>
      </c>
      <c r="B9" s="168" t="s">
        <v>105</v>
      </c>
      <c r="C9" s="208"/>
      <c r="D9" s="208"/>
      <c r="E9" s="212"/>
      <c r="F9" s="213"/>
      <c r="G9" s="167"/>
      <c r="H9" s="209"/>
      <c r="I9" s="210"/>
    </row>
    <row r="10" spans="1:9" ht="16.5" thickBot="1">
      <c r="A10" s="211">
        <v>7</v>
      </c>
      <c r="B10" s="168" t="s">
        <v>106</v>
      </c>
      <c r="C10" s="208"/>
      <c r="D10" s="208"/>
      <c r="E10" s="212"/>
      <c r="F10" s="213"/>
      <c r="G10" s="167"/>
      <c r="H10" s="209"/>
      <c r="I10" s="210"/>
    </row>
    <row r="11" spans="1:9" ht="16.5" thickBot="1">
      <c r="A11" s="211">
        <v>8</v>
      </c>
      <c r="B11" s="168" t="s">
        <v>107</v>
      </c>
      <c r="C11" s="208"/>
      <c r="D11" s="208"/>
      <c r="E11" s="212"/>
      <c r="F11" s="213"/>
      <c r="G11" s="167"/>
      <c r="H11" s="209"/>
      <c r="I11" s="210"/>
    </row>
    <row r="12" spans="1:9" ht="16.5" thickBot="1">
      <c r="A12" s="211">
        <v>9</v>
      </c>
      <c r="B12" s="168" t="s">
        <v>436</v>
      </c>
      <c r="C12" s="208"/>
      <c r="D12" s="208"/>
      <c r="E12" s="212"/>
      <c r="F12" s="213"/>
      <c r="G12" s="167"/>
      <c r="H12" s="209"/>
      <c r="I12" s="210"/>
    </row>
    <row r="13" spans="1:9" ht="16.5" thickBot="1">
      <c r="A13" s="211">
        <v>10</v>
      </c>
      <c r="B13" s="168" t="s">
        <v>437</v>
      </c>
      <c r="C13" s="208"/>
      <c r="D13" s="208"/>
      <c r="E13" s="212"/>
      <c r="F13" s="213"/>
      <c r="G13" s="167"/>
      <c r="H13" s="209"/>
      <c r="I13" s="210"/>
    </row>
    <row r="14" spans="1:9" ht="16.5" thickBot="1">
      <c r="A14" s="211">
        <v>11</v>
      </c>
      <c r="B14" s="168" t="s">
        <v>438</v>
      </c>
      <c r="C14" s="208"/>
      <c r="D14" s="208"/>
      <c r="E14" s="212"/>
      <c r="F14" s="213"/>
      <c r="G14" s="167"/>
      <c r="H14" s="209"/>
      <c r="I14" s="210"/>
    </row>
    <row r="15" spans="1:9" ht="16.5" thickBot="1">
      <c r="A15" s="211">
        <v>12</v>
      </c>
      <c r="B15" s="168" t="s">
        <v>112</v>
      </c>
      <c r="C15" s="208"/>
      <c r="D15" s="208"/>
      <c r="E15" s="212"/>
      <c r="F15" s="213"/>
      <c r="G15" s="167"/>
      <c r="H15" s="209"/>
      <c r="I15" s="210"/>
    </row>
    <row r="16" spans="1:9" ht="16.5" thickBot="1">
      <c r="A16" s="211">
        <v>13</v>
      </c>
      <c r="B16" s="168" t="s">
        <v>113</v>
      </c>
      <c r="C16" s="208"/>
      <c r="D16" s="208"/>
      <c r="E16" s="212"/>
      <c r="F16" s="213"/>
      <c r="G16" s="167"/>
      <c r="H16" s="209"/>
      <c r="I16" s="210"/>
    </row>
    <row r="17" spans="1:9" ht="16.5" thickBot="1">
      <c r="A17" s="211">
        <v>14</v>
      </c>
      <c r="B17" s="168" t="s">
        <v>114</v>
      </c>
      <c r="C17" s="208"/>
      <c r="D17" s="208"/>
      <c r="E17" s="212"/>
      <c r="F17" s="213"/>
      <c r="G17" s="167"/>
      <c r="H17" s="209"/>
      <c r="I17" s="210"/>
    </row>
    <row r="18" spans="1:9" ht="16.5" thickBot="1">
      <c r="A18" s="211">
        <v>15</v>
      </c>
      <c r="B18" s="168" t="s">
        <v>440</v>
      </c>
      <c r="C18" s="208"/>
      <c r="D18" s="208"/>
      <c r="E18" s="212"/>
      <c r="F18" s="213"/>
      <c r="G18" s="167"/>
      <c r="H18" s="209"/>
      <c r="I18" s="210"/>
    </row>
    <row r="19" spans="1:9" ht="16.5" thickBot="1">
      <c r="A19" s="211">
        <v>16</v>
      </c>
      <c r="B19" s="168" t="s">
        <v>455</v>
      </c>
      <c r="C19" s="208"/>
      <c r="D19" s="208"/>
      <c r="E19" s="212"/>
      <c r="F19" s="213"/>
      <c r="G19" s="167"/>
      <c r="H19" s="209"/>
      <c r="I19" s="210"/>
    </row>
    <row r="20" spans="1:9" ht="16.5" thickBot="1">
      <c r="A20" s="211">
        <v>17</v>
      </c>
      <c r="B20" s="168" t="s">
        <v>442</v>
      </c>
      <c r="C20" s="208"/>
      <c r="D20" s="208"/>
      <c r="E20" s="212"/>
      <c r="F20" s="213"/>
      <c r="G20" s="167"/>
      <c r="H20" s="209"/>
      <c r="I20" s="210"/>
    </row>
    <row r="21" spans="1:9" ht="16.5" thickBot="1">
      <c r="A21" s="211">
        <v>18</v>
      </c>
      <c r="B21" s="168" t="s">
        <v>102</v>
      </c>
      <c r="C21" s="208"/>
      <c r="D21" s="208"/>
      <c r="E21" s="212"/>
      <c r="F21" s="213"/>
      <c r="G21" s="167"/>
      <c r="H21" s="209"/>
      <c r="I21" s="210"/>
    </row>
    <row r="22" spans="1:9" ht="16.5" thickBot="1">
      <c r="A22" s="211">
        <v>19</v>
      </c>
      <c r="B22" s="168" t="s">
        <v>117</v>
      </c>
      <c r="C22" s="208"/>
      <c r="D22" s="208"/>
      <c r="E22" s="212"/>
      <c r="F22" s="213"/>
      <c r="G22" s="167"/>
      <c r="H22" s="209"/>
      <c r="I22" s="210"/>
    </row>
    <row r="23" spans="1:9" ht="16.5" thickBot="1">
      <c r="A23" s="211">
        <v>20</v>
      </c>
      <c r="B23" s="168" t="s">
        <v>118</v>
      </c>
      <c r="C23" s="208"/>
      <c r="D23" s="208"/>
      <c r="E23" s="212"/>
      <c r="F23" s="213"/>
      <c r="G23" s="167"/>
      <c r="H23" s="209"/>
      <c r="I23" s="210"/>
    </row>
    <row r="24" spans="1:9" ht="16.5" thickBot="1">
      <c r="A24" s="211">
        <v>21</v>
      </c>
      <c r="B24" s="168" t="s">
        <v>119</v>
      </c>
      <c r="C24" s="208"/>
      <c r="D24" s="208"/>
      <c r="E24" s="212"/>
      <c r="F24" s="213"/>
      <c r="G24" s="167"/>
      <c r="H24" s="209"/>
      <c r="I24" s="210"/>
    </row>
    <row r="25" spans="1:9" ht="16.5" thickBot="1">
      <c r="A25" s="211">
        <v>22</v>
      </c>
      <c r="B25" s="168" t="s">
        <v>443</v>
      </c>
      <c r="C25" s="208"/>
      <c r="D25" s="208"/>
      <c r="E25" s="212"/>
      <c r="F25" s="213"/>
      <c r="G25" s="167"/>
      <c r="H25" s="209"/>
      <c r="I25" s="210"/>
    </row>
    <row r="26" spans="1:9" ht="16.5" thickBot="1">
      <c r="A26" s="211">
        <v>23</v>
      </c>
      <c r="B26" s="168" t="s">
        <v>121</v>
      </c>
      <c r="C26" s="208"/>
      <c r="D26" s="208"/>
      <c r="E26" s="212"/>
      <c r="F26" s="213"/>
      <c r="G26" s="167"/>
      <c r="H26" s="209"/>
      <c r="I26" s="210"/>
    </row>
    <row r="27" spans="1:9" ht="16.5" thickBot="1">
      <c r="A27" s="211">
        <v>24</v>
      </c>
      <c r="B27" s="168" t="s">
        <v>123</v>
      </c>
      <c r="C27" s="208"/>
      <c r="D27" s="208"/>
      <c r="E27" s="212"/>
      <c r="F27" s="213"/>
      <c r="G27" s="167"/>
      <c r="H27" s="209"/>
      <c r="I27" s="210"/>
    </row>
    <row r="28" spans="1:9" ht="16.5" thickBot="1">
      <c r="A28" s="211">
        <v>25</v>
      </c>
      <c r="B28" s="168" t="s">
        <v>122</v>
      </c>
      <c r="C28" s="208"/>
      <c r="D28" s="208"/>
      <c r="E28" s="212"/>
      <c r="F28" s="213"/>
      <c r="G28" s="167"/>
      <c r="H28" s="209"/>
      <c r="I28" s="210"/>
    </row>
    <row r="29" spans="1:9" ht="16.5" thickBot="1">
      <c r="A29" s="211">
        <v>26</v>
      </c>
      <c r="B29" s="168" t="s">
        <v>124</v>
      </c>
      <c r="C29" s="208"/>
      <c r="D29" s="208"/>
      <c r="E29" s="212"/>
      <c r="F29" s="213"/>
      <c r="G29" s="167"/>
      <c r="H29" s="209"/>
      <c r="I29" s="210"/>
    </row>
    <row r="30" spans="1:9" ht="16.5" thickBot="1">
      <c r="A30" s="211">
        <v>27</v>
      </c>
      <c r="B30" s="168" t="s">
        <v>125</v>
      </c>
      <c r="C30" s="208"/>
      <c r="D30" s="208"/>
      <c r="E30" s="212"/>
      <c r="F30" s="213"/>
      <c r="G30" s="167"/>
      <c r="H30" s="209"/>
      <c r="I30" s="210"/>
    </row>
    <row r="31" spans="1:9" ht="16.5" thickBot="1">
      <c r="A31" s="211">
        <v>28</v>
      </c>
      <c r="B31" s="168" t="s">
        <v>126</v>
      </c>
      <c r="C31" s="208"/>
      <c r="D31" s="208"/>
      <c r="E31" s="212"/>
      <c r="F31" s="213"/>
      <c r="G31" s="167"/>
      <c r="H31" s="209"/>
      <c r="I31" s="210"/>
    </row>
    <row r="32" spans="1:9" ht="16.5" thickBot="1">
      <c r="A32" s="211">
        <v>29</v>
      </c>
      <c r="B32" s="168" t="s">
        <v>127</v>
      </c>
      <c r="C32" s="208"/>
      <c r="D32" s="208"/>
      <c r="E32" s="212"/>
      <c r="F32" s="213"/>
      <c r="G32" s="167"/>
      <c r="H32" s="209"/>
      <c r="I32" s="210"/>
    </row>
    <row r="33" spans="1:9" ht="16.5" thickBot="1">
      <c r="A33" s="211">
        <v>30</v>
      </c>
      <c r="B33" s="168" t="s">
        <v>128</v>
      </c>
      <c r="C33" s="208"/>
      <c r="D33" s="208"/>
      <c r="E33" s="212"/>
      <c r="F33" s="213"/>
      <c r="G33" s="167"/>
      <c r="H33" s="209"/>
      <c r="I33" s="210"/>
    </row>
    <row r="34" spans="1:9" ht="16.5" thickBot="1">
      <c r="A34" s="211">
        <v>31</v>
      </c>
      <c r="B34" s="168" t="s">
        <v>130</v>
      </c>
      <c r="C34" s="208"/>
      <c r="D34" s="208"/>
      <c r="E34" s="212"/>
      <c r="F34" s="213"/>
      <c r="G34" s="167"/>
      <c r="H34" s="209"/>
      <c r="I34" s="210"/>
    </row>
    <row r="35" spans="1:9" ht="16.5" thickBot="1">
      <c r="A35" s="211">
        <v>32</v>
      </c>
      <c r="B35" s="168" t="s">
        <v>131</v>
      </c>
      <c r="C35" s="208"/>
      <c r="D35" s="208"/>
      <c r="E35" s="212"/>
      <c r="F35" s="213"/>
      <c r="G35" s="167"/>
      <c r="H35" s="209"/>
      <c r="I35" s="210"/>
    </row>
    <row r="36" spans="1:9" ht="16.5" thickBot="1">
      <c r="A36" s="211">
        <v>33</v>
      </c>
      <c r="B36" s="168" t="s">
        <v>132</v>
      </c>
      <c r="C36" s="208"/>
      <c r="D36" s="208"/>
      <c r="E36" s="212"/>
      <c r="F36" s="213"/>
      <c r="G36" s="167"/>
      <c r="H36" s="209"/>
      <c r="I36" s="210"/>
    </row>
    <row r="37" spans="1:9" ht="16.5" thickBot="1">
      <c r="A37" s="211">
        <v>34</v>
      </c>
      <c r="B37" s="168" t="s">
        <v>133</v>
      </c>
      <c r="C37" s="208"/>
      <c r="D37" s="208"/>
      <c r="E37" s="212"/>
      <c r="F37" s="213"/>
      <c r="G37" s="167"/>
      <c r="H37" s="209"/>
      <c r="I37" s="210"/>
    </row>
    <row r="38" spans="1:9" ht="16.5" thickBot="1">
      <c r="A38" s="211">
        <v>35</v>
      </c>
      <c r="B38" s="168" t="s">
        <v>129</v>
      </c>
      <c r="C38" s="208"/>
      <c r="D38" s="208"/>
      <c r="E38" s="212"/>
      <c r="F38" s="213"/>
      <c r="G38" s="167"/>
      <c r="H38" s="209"/>
      <c r="I38" s="210"/>
    </row>
    <row r="39" spans="1:9" ht="16.5" thickBot="1">
      <c r="A39" s="211">
        <v>36</v>
      </c>
      <c r="B39" s="168" t="s">
        <v>108</v>
      </c>
      <c r="C39" s="208"/>
      <c r="D39" s="208"/>
      <c r="E39" s="212"/>
      <c r="F39" s="213"/>
      <c r="G39" s="167"/>
      <c r="H39" s="209"/>
      <c r="I39" s="210"/>
    </row>
    <row r="40" spans="1:9" ht="16.5" thickBot="1">
      <c r="A40" s="211">
        <v>37</v>
      </c>
      <c r="B40" s="168" t="s">
        <v>135</v>
      </c>
      <c r="C40" s="208"/>
      <c r="D40" s="208"/>
      <c r="E40" s="212"/>
      <c r="F40" s="213"/>
      <c r="G40" s="167"/>
      <c r="H40" s="209"/>
      <c r="I40" s="210"/>
    </row>
    <row r="41" spans="1:9" ht="16.5" thickBot="1">
      <c r="A41" s="211">
        <v>38</v>
      </c>
      <c r="B41" s="168" t="s">
        <v>134</v>
      </c>
      <c r="C41" s="208"/>
      <c r="D41" s="208"/>
      <c r="E41" s="212"/>
      <c r="F41" s="213"/>
      <c r="G41" s="167"/>
      <c r="H41" s="209"/>
      <c r="I41" s="210"/>
    </row>
    <row r="42" spans="1:9" ht="16.5" thickBot="1">
      <c r="A42" s="211">
        <v>1</v>
      </c>
      <c r="B42" s="168" t="s">
        <v>456</v>
      </c>
      <c r="C42" s="208"/>
      <c r="D42" s="208"/>
      <c r="E42" s="212"/>
      <c r="F42" s="213"/>
      <c r="G42" s="167"/>
      <c r="H42" s="209"/>
      <c r="I42" s="210"/>
    </row>
    <row r="43" spans="1:9" ht="16.5" thickBot="1">
      <c r="A43" s="211">
        <v>2</v>
      </c>
      <c r="B43" s="168" t="s">
        <v>139</v>
      </c>
      <c r="C43" s="208"/>
      <c r="D43" s="208"/>
      <c r="E43" s="212"/>
      <c r="F43" s="213"/>
      <c r="G43" s="167"/>
      <c r="H43" s="209"/>
      <c r="I43" s="210"/>
    </row>
    <row r="44" spans="1:9" ht="16.5" thickBot="1">
      <c r="A44" s="211">
        <v>3</v>
      </c>
      <c r="B44" s="168" t="s">
        <v>138</v>
      </c>
      <c r="C44" s="208"/>
      <c r="D44" s="208"/>
      <c r="E44" s="212"/>
      <c r="F44" s="213"/>
      <c r="G44" s="167"/>
      <c r="H44" s="209"/>
      <c r="I44" s="210"/>
    </row>
    <row r="45" spans="1:9" ht="16.5" thickBot="1">
      <c r="A45" s="211">
        <v>4</v>
      </c>
      <c r="B45" s="168" t="s">
        <v>137</v>
      </c>
      <c r="C45" s="208"/>
      <c r="D45" s="208"/>
      <c r="E45" s="212"/>
      <c r="F45" s="213"/>
      <c r="G45" s="167"/>
      <c r="H45" s="209"/>
      <c r="I45" s="167"/>
    </row>
  </sheetData>
  <sheetProtection/>
  <mergeCells count="3">
    <mergeCell ref="A1:M1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I45"/>
  <sheetViews>
    <sheetView zoomScalePageLayoutView="0" workbookViewId="0" topLeftCell="A1">
      <selection activeCell="A2" sqref="A2:B45"/>
    </sheetView>
  </sheetViews>
  <sheetFormatPr defaultColWidth="9.00390625" defaultRowHeight="12.75"/>
  <cols>
    <col min="1" max="1" width="5.125" style="0" customWidth="1"/>
    <col min="2" max="2" width="60.75390625" style="0" bestFit="1" customWidth="1"/>
    <col min="3" max="3" width="8.125" style="0" customWidth="1"/>
    <col min="4" max="4" width="8.125" style="103" customWidth="1"/>
    <col min="5" max="5" width="8.125" style="0" customWidth="1"/>
    <col min="8" max="8" width="60.75390625" style="0" bestFit="1" customWidth="1"/>
  </cols>
  <sheetData>
    <row r="1" ht="13.5" thickBot="1"/>
    <row r="2" spans="1:9" ht="71.25" customHeight="1" thickBot="1">
      <c r="A2" s="29" t="s">
        <v>93</v>
      </c>
      <c r="B2" s="30" t="s">
        <v>92</v>
      </c>
      <c r="C2" s="28" t="s">
        <v>90</v>
      </c>
      <c r="D2" s="153" t="s">
        <v>91</v>
      </c>
      <c r="E2" s="9" t="s">
        <v>38</v>
      </c>
      <c r="G2" s="29" t="s">
        <v>93</v>
      </c>
      <c r="H2" s="30" t="s">
        <v>92</v>
      </c>
      <c r="I2" s="156" t="s">
        <v>38</v>
      </c>
    </row>
    <row r="3" spans="1:9" ht="16.5" thickBot="1">
      <c r="A3" s="20">
        <v>1</v>
      </c>
      <c r="B3" s="24" t="s">
        <v>69</v>
      </c>
      <c r="C3" s="9">
        <v>2.97</v>
      </c>
      <c r="D3" s="105">
        <v>6.095615883740884</v>
      </c>
      <c r="E3" s="9">
        <f aca="true" t="shared" si="0" ref="E3:E40">C3+D3</f>
        <v>9.065615883740884</v>
      </c>
      <c r="G3" s="20">
        <v>1</v>
      </c>
      <c r="H3" s="24" t="s">
        <v>49</v>
      </c>
      <c r="I3" s="154">
        <v>18.72019188019188</v>
      </c>
    </row>
    <row r="4" spans="1:9" ht="16.5" thickBot="1">
      <c r="A4" s="20">
        <v>2</v>
      </c>
      <c r="B4" s="25" t="s">
        <v>63</v>
      </c>
      <c r="C4" s="9">
        <v>9.299999999999999</v>
      </c>
      <c r="D4" s="105">
        <v>7.5022802197802205</v>
      </c>
      <c r="E4" s="9">
        <f t="shared" si="0"/>
        <v>16.80228021978022</v>
      </c>
      <c r="G4" s="20">
        <v>2</v>
      </c>
      <c r="H4" s="25" t="s">
        <v>61</v>
      </c>
      <c r="I4" s="154">
        <v>17.010748288873287</v>
      </c>
    </row>
    <row r="5" spans="1:9" ht="16.5" thickBot="1">
      <c r="A5" s="20">
        <v>3</v>
      </c>
      <c r="B5" s="25" t="s">
        <v>49</v>
      </c>
      <c r="C5" s="9">
        <v>9.75</v>
      </c>
      <c r="D5" s="105">
        <v>8.97019188019188</v>
      </c>
      <c r="E5" s="9">
        <f t="shared" si="0"/>
        <v>18.72019188019188</v>
      </c>
      <c r="G5" s="20">
        <v>3</v>
      </c>
      <c r="H5" s="25" t="s">
        <v>63</v>
      </c>
      <c r="I5" s="154">
        <v>16.80228021978022</v>
      </c>
    </row>
    <row r="6" spans="1:9" ht="16.5" thickBot="1">
      <c r="A6" s="20">
        <v>4</v>
      </c>
      <c r="B6" s="25" t="s">
        <v>48</v>
      </c>
      <c r="C6" s="9">
        <v>7.1000000000000005</v>
      </c>
      <c r="D6" s="105">
        <v>7.5109223410412405</v>
      </c>
      <c r="E6" s="9">
        <f t="shared" si="0"/>
        <v>14.610922341041242</v>
      </c>
      <c r="G6" s="20">
        <v>4</v>
      </c>
      <c r="H6" s="25" t="s">
        <v>57</v>
      </c>
      <c r="I6" s="154">
        <v>16.177870751520096</v>
      </c>
    </row>
    <row r="7" spans="1:9" ht="16.5" thickBot="1">
      <c r="A7" s="20">
        <v>5</v>
      </c>
      <c r="B7" s="25" t="s">
        <v>71</v>
      </c>
      <c r="C7" s="9">
        <v>8.27</v>
      </c>
      <c r="D7" s="105">
        <v>5.145035425101215</v>
      </c>
      <c r="E7" s="9">
        <f t="shared" si="0"/>
        <v>13.415035425101214</v>
      </c>
      <c r="G7" s="20">
        <v>5</v>
      </c>
      <c r="H7" s="25" t="s">
        <v>50</v>
      </c>
      <c r="I7" s="154">
        <v>16.1347833456723</v>
      </c>
    </row>
    <row r="8" spans="1:9" ht="16.5" thickBot="1">
      <c r="A8" s="20">
        <v>6</v>
      </c>
      <c r="B8" s="25" t="s">
        <v>59</v>
      </c>
      <c r="C8" s="9">
        <v>8.12</v>
      </c>
      <c r="D8" s="105">
        <v>7.308829132105449</v>
      </c>
      <c r="E8" s="9">
        <f t="shared" si="0"/>
        <v>15.428829132105449</v>
      </c>
      <c r="G8" s="20">
        <v>6</v>
      </c>
      <c r="H8" s="25" t="s">
        <v>55</v>
      </c>
      <c r="I8" s="154">
        <v>15.700646401093483</v>
      </c>
    </row>
    <row r="9" spans="1:9" ht="16.5" thickBot="1">
      <c r="A9" s="20">
        <v>7</v>
      </c>
      <c r="B9" s="25" t="s">
        <v>54</v>
      </c>
      <c r="C9" s="9">
        <v>7.949999999999999</v>
      </c>
      <c r="D9" s="105">
        <v>7.1718706124956135</v>
      </c>
      <c r="E9" s="9">
        <f t="shared" si="0"/>
        <v>15.121870612495613</v>
      </c>
      <c r="G9" s="20">
        <v>7</v>
      </c>
      <c r="H9" s="25" t="s">
        <v>59</v>
      </c>
      <c r="I9" s="154">
        <v>15.428829132105449</v>
      </c>
    </row>
    <row r="10" spans="1:9" ht="16.5" thickBot="1">
      <c r="A10" s="20">
        <v>8</v>
      </c>
      <c r="B10" s="25" t="s">
        <v>81</v>
      </c>
      <c r="C10" s="9">
        <v>7.1000000000000005</v>
      </c>
      <c r="D10" s="105">
        <v>5.865505856495095</v>
      </c>
      <c r="E10" s="9">
        <f t="shared" si="0"/>
        <v>12.965505856495096</v>
      </c>
      <c r="G10" s="20">
        <v>8</v>
      </c>
      <c r="H10" s="25" t="s">
        <v>54</v>
      </c>
      <c r="I10" s="154">
        <v>15.121870612495613</v>
      </c>
    </row>
    <row r="11" spans="1:9" ht="16.5" thickBot="1">
      <c r="A11" s="20">
        <v>9</v>
      </c>
      <c r="B11" s="25" t="s">
        <v>89</v>
      </c>
      <c r="C11" s="9">
        <v>8.25</v>
      </c>
      <c r="D11" s="105">
        <v>4.737616835585586</v>
      </c>
      <c r="E11" s="9">
        <f t="shared" si="0"/>
        <v>12.987616835585586</v>
      </c>
      <c r="G11" s="20">
        <v>9</v>
      </c>
      <c r="H11" s="25" t="s">
        <v>74</v>
      </c>
      <c r="I11" s="154">
        <v>15.028296868296868</v>
      </c>
    </row>
    <row r="12" spans="1:9" ht="16.5" thickBot="1">
      <c r="A12" s="20">
        <v>10</v>
      </c>
      <c r="B12" s="25" t="s">
        <v>57</v>
      </c>
      <c r="C12" s="9">
        <v>9.299999999999999</v>
      </c>
      <c r="D12" s="105">
        <v>6.877870751520098</v>
      </c>
      <c r="E12" s="9">
        <f t="shared" si="0"/>
        <v>16.177870751520096</v>
      </c>
      <c r="G12" s="20">
        <v>10</v>
      </c>
      <c r="H12" s="25" t="s">
        <v>53</v>
      </c>
      <c r="I12" s="154">
        <v>14.826892287557829</v>
      </c>
    </row>
    <row r="13" spans="1:9" ht="16.5" thickBot="1">
      <c r="A13" s="20">
        <v>11</v>
      </c>
      <c r="B13" s="25" t="s">
        <v>52</v>
      </c>
      <c r="C13" s="9">
        <v>5.75</v>
      </c>
      <c r="D13" s="105">
        <v>7.2445596684260245</v>
      </c>
      <c r="E13" s="9">
        <f t="shared" si="0"/>
        <v>12.994559668426025</v>
      </c>
      <c r="G13" s="20">
        <v>11</v>
      </c>
      <c r="H13" s="25" t="s">
        <v>79</v>
      </c>
      <c r="I13" s="154">
        <v>14.648414433340903</v>
      </c>
    </row>
    <row r="14" spans="1:9" ht="16.5" thickBot="1">
      <c r="A14" s="20">
        <v>12</v>
      </c>
      <c r="B14" s="25" t="s">
        <v>74</v>
      </c>
      <c r="C14" s="9">
        <v>8.85</v>
      </c>
      <c r="D14" s="105">
        <v>6.178296868296869</v>
      </c>
      <c r="E14" s="9">
        <f t="shared" si="0"/>
        <v>15.028296868296868</v>
      </c>
      <c r="G14" s="20">
        <v>12</v>
      </c>
      <c r="H14" s="25" t="s">
        <v>48</v>
      </c>
      <c r="I14" s="154">
        <v>14.610922341041242</v>
      </c>
    </row>
    <row r="15" spans="1:9" ht="16.5" thickBot="1">
      <c r="A15" s="20">
        <v>13</v>
      </c>
      <c r="B15" s="25" t="s">
        <v>55</v>
      </c>
      <c r="C15" s="9">
        <v>9.25</v>
      </c>
      <c r="D15" s="105">
        <v>6.450646401093482</v>
      </c>
      <c r="E15" s="9">
        <f t="shared" si="0"/>
        <v>15.700646401093483</v>
      </c>
      <c r="G15" s="20">
        <v>13</v>
      </c>
      <c r="H15" s="25" t="s">
        <v>67</v>
      </c>
      <c r="I15" s="154">
        <v>14.439400524419854</v>
      </c>
    </row>
    <row r="16" spans="1:9" ht="16.5" thickBot="1">
      <c r="A16" s="20">
        <v>14</v>
      </c>
      <c r="B16" s="25" t="s">
        <v>78</v>
      </c>
      <c r="C16" s="9">
        <v>6.8999999999999995</v>
      </c>
      <c r="D16" s="105">
        <v>5.395597840020916</v>
      </c>
      <c r="E16" s="9">
        <f t="shared" si="0"/>
        <v>12.295597840020916</v>
      </c>
      <c r="G16" s="20">
        <v>14</v>
      </c>
      <c r="H16" s="25" t="s">
        <v>82</v>
      </c>
      <c r="I16" s="154">
        <v>14.363342181467182</v>
      </c>
    </row>
    <row r="17" spans="1:9" ht="16.5" thickBot="1">
      <c r="A17" s="20">
        <v>15</v>
      </c>
      <c r="B17" s="25" t="s">
        <v>67</v>
      </c>
      <c r="C17" s="9">
        <v>8.25</v>
      </c>
      <c r="D17" s="105">
        <v>6.189400524419854</v>
      </c>
      <c r="E17" s="9">
        <f t="shared" si="0"/>
        <v>14.439400524419854</v>
      </c>
      <c r="G17" s="20">
        <v>15</v>
      </c>
      <c r="H17" s="25" t="s">
        <v>62</v>
      </c>
      <c r="I17" s="154">
        <v>14.200713959615985</v>
      </c>
    </row>
    <row r="18" spans="1:9" ht="16.5" thickBot="1">
      <c r="A18" s="20">
        <v>16</v>
      </c>
      <c r="B18" s="25" t="s">
        <v>64</v>
      </c>
      <c r="C18" s="9">
        <v>5.3</v>
      </c>
      <c r="D18" s="105">
        <v>6.4359008240761595</v>
      </c>
      <c r="E18" s="9">
        <f t="shared" si="0"/>
        <v>11.73590082407616</v>
      </c>
      <c r="G18" s="20">
        <v>16</v>
      </c>
      <c r="H18" s="25" t="s">
        <v>56</v>
      </c>
      <c r="I18" s="154">
        <v>13.968051343259427</v>
      </c>
    </row>
    <row r="19" spans="1:9" ht="16.5" thickBot="1">
      <c r="A19" s="20">
        <v>17</v>
      </c>
      <c r="B19" s="25" t="s">
        <v>61</v>
      </c>
      <c r="C19" s="9">
        <v>9.9</v>
      </c>
      <c r="D19" s="105">
        <v>7.110748288873289</v>
      </c>
      <c r="E19" s="9">
        <f t="shared" si="0"/>
        <v>17.010748288873287</v>
      </c>
      <c r="G19" s="20">
        <v>17</v>
      </c>
      <c r="H19" s="25" t="s">
        <v>65</v>
      </c>
      <c r="I19" s="154">
        <v>13.650633057725754</v>
      </c>
    </row>
    <row r="20" spans="1:9" ht="16.5" thickBot="1">
      <c r="A20" s="20">
        <v>18</v>
      </c>
      <c r="B20" s="25" t="s">
        <v>65</v>
      </c>
      <c r="C20" s="9">
        <v>7.5</v>
      </c>
      <c r="D20" s="105">
        <v>6.150633057725754</v>
      </c>
      <c r="E20" s="9">
        <f t="shared" si="0"/>
        <v>13.650633057725754</v>
      </c>
      <c r="G20" s="20">
        <v>18</v>
      </c>
      <c r="H20" s="25" t="s">
        <v>71</v>
      </c>
      <c r="I20" s="154">
        <v>13.415035425101214</v>
      </c>
    </row>
    <row r="21" spans="1:9" ht="16.5" thickBot="1">
      <c r="A21" s="20">
        <v>19</v>
      </c>
      <c r="B21" s="25" t="s">
        <v>66</v>
      </c>
      <c r="C21" s="9">
        <v>5.6499999999999995</v>
      </c>
      <c r="D21" s="105">
        <v>6.87975078975079</v>
      </c>
      <c r="E21" s="9">
        <f t="shared" si="0"/>
        <v>12.52975078975079</v>
      </c>
      <c r="G21" s="20">
        <v>19</v>
      </c>
      <c r="H21" s="25" t="s">
        <v>70</v>
      </c>
      <c r="I21" s="154">
        <v>13.377456664500583</v>
      </c>
    </row>
    <row r="22" spans="1:9" ht="16.5" thickBot="1">
      <c r="A22" s="20">
        <v>20</v>
      </c>
      <c r="B22" s="25" t="s">
        <v>80</v>
      </c>
      <c r="C22" s="9">
        <v>5.25</v>
      </c>
      <c r="D22" s="105">
        <v>6.343541781577495</v>
      </c>
      <c r="E22" s="9">
        <f t="shared" si="0"/>
        <v>11.593541781577496</v>
      </c>
      <c r="G22" s="20">
        <v>20</v>
      </c>
      <c r="H22" s="25" t="s">
        <v>76</v>
      </c>
      <c r="I22" s="154">
        <v>13.274217854217854</v>
      </c>
    </row>
    <row r="23" spans="1:9" ht="16.5" thickBot="1">
      <c r="A23" s="20">
        <v>21</v>
      </c>
      <c r="B23" s="25" t="s">
        <v>72</v>
      </c>
      <c r="C23" s="9">
        <v>4.5</v>
      </c>
      <c r="D23" s="105">
        <v>5.520857638526557</v>
      </c>
      <c r="E23" s="9">
        <f t="shared" si="0"/>
        <v>10.020857638526557</v>
      </c>
      <c r="G23" s="20">
        <v>21</v>
      </c>
      <c r="H23" s="25" t="s">
        <v>77</v>
      </c>
      <c r="I23" s="154">
        <v>13.215086903926188</v>
      </c>
    </row>
    <row r="24" spans="1:9" ht="16.5" thickBot="1">
      <c r="A24" s="20">
        <v>22</v>
      </c>
      <c r="B24" s="25" t="s">
        <v>70</v>
      </c>
      <c r="C24" s="9">
        <v>8.15</v>
      </c>
      <c r="D24" s="105">
        <v>5.227456664500583</v>
      </c>
      <c r="E24" s="9">
        <f t="shared" si="0"/>
        <v>13.377456664500583</v>
      </c>
      <c r="G24" s="20">
        <v>22</v>
      </c>
      <c r="H24" s="25" t="s">
        <v>73</v>
      </c>
      <c r="I24" s="154">
        <v>13.089976076754093</v>
      </c>
    </row>
    <row r="25" spans="1:9" ht="16.5" thickBot="1">
      <c r="A25" s="20">
        <v>23</v>
      </c>
      <c r="B25" s="25" t="s">
        <v>58</v>
      </c>
      <c r="C25" s="9">
        <v>6.8999999999999995</v>
      </c>
      <c r="D25" s="105">
        <v>6.010774699994883</v>
      </c>
      <c r="E25" s="9">
        <f t="shared" si="0"/>
        <v>12.910774699994882</v>
      </c>
      <c r="G25" s="20">
        <v>23</v>
      </c>
      <c r="H25" s="25" t="s">
        <v>52</v>
      </c>
      <c r="I25" s="154">
        <v>12.994559668426025</v>
      </c>
    </row>
    <row r="26" spans="1:9" ht="16.5" thickBot="1">
      <c r="A26" s="20">
        <v>24</v>
      </c>
      <c r="B26" s="25" t="s">
        <v>60</v>
      </c>
      <c r="C26" s="9">
        <v>5.199999999999999</v>
      </c>
      <c r="D26" s="105">
        <v>5.96227187117431</v>
      </c>
      <c r="E26" s="9">
        <f t="shared" si="0"/>
        <v>11.162271871174308</v>
      </c>
      <c r="G26" s="20">
        <v>24</v>
      </c>
      <c r="H26" s="25" t="s">
        <v>89</v>
      </c>
      <c r="I26" s="154">
        <v>12.987616835585586</v>
      </c>
    </row>
    <row r="27" spans="1:9" ht="16.5" thickBot="1">
      <c r="A27" s="20">
        <v>25</v>
      </c>
      <c r="B27" s="25" t="s">
        <v>53</v>
      </c>
      <c r="C27" s="9">
        <v>8.1</v>
      </c>
      <c r="D27" s="105">
        <v>6.7268922875578285</v>
      </c>
      <c r="E27" s="9">
        <f t="shared" si="0"/>
        <v>14.826892287557829</v>
      </c>
      <c r="G27" s="20">
        <v>25</v>
      </c>
      <c r="H27" s="25" t="s">
        <v>81</v>
      </c>
      <c r="I27" s="154">
        <v>12.965505856495096</v>
      </c>
    </row>
    <row r="28" spans="1:9" ht="16.5" thickBot="1">
      <c r="A28" s="20">
        <v>26</v>
      </c>
      <c r="B28" s="25" t="s">
        <v>77</v>
      </c>
      <c r="C28" s="9">
        <v>6.8999999999999995</v>
      </c>
      <c r="D28" s="105">
        <v>6.31508690392619</v>
      </c>
      <c r="E28" s="9">
        <f t="shared" si="0"/>
        <v>13.215086903926188</v>
      </c>
      <c r="G28" s="20">
        <v>26</v>
      </c>
      <c r="H28" s="25" t="s">
        <v>51</v>
      </c>
      <c r="I28" s="154">
        <v>12.928801454103873</v>
      </c>
    </row>
    <row r="29" spans="1:9" ht="16.5" thickBot="1">
      <c r="A29" s="20">
        <v>27</v>
      </c>
      <c r="B29" s="25" t="s">
        <v>51</v>
      </c>
      <c r="C29" s="9">
        <v>5.35</v>
      </c>
      <c r="D29" s="105">
        <v>7.578801454103873</v>
      </c>
      <c r="E29" s="9">
        <f t="shared" si="0"/>
        <v>12.928801454103873</v>
      </c>
      <c r="G29" s="20">
        <v>27</v>
      </c>
      <c r="H29" s="25" t="s">
        <v>58</v>
      </c>
      <c r="I29" s="154">
        <v>12.910774699994882</v>
      </c>
    </row>
    <row r="30" spans="1:9" ht="16.5" thickBot="1">
      <c r="A30" s="20">
        <v>28</v>
      </c>
      <c r="B30" s="25" t="s">
        <v>62</v>
      </c>
      <c r="C30" s="9">
        <v>8.649999999999999</v>
      </c>
      <c r="D30" s="105">
        <v>5.550713959615987</v>
      </c>
      <c r="E30" s="9">
        <f t="shared" si="0"/>
        <v>14.200713959615985</v>
      </c>
      <c r="G30" s="20">
        <v>28</v>
      </c>
      <c r="H30" s="25" t="s">
        <v>66</v>
      </c>
      <c r="I30" s="154">
        <v>12.52975078975079</v>
      </c>
    </row>
    <row r="31" spans="1:9" ht="16.5" thickBot="1">
      <c r="A31" s="20">
        <v>29</v>
      </c>
      <c r="B31" s="25" t="s">
        <v>73</v>
      </c>
      <c r="C31" s="9">
        <v>6.999999999999999</v>
      </c>
      <c r="D31" s="105">
        <v>6.089976076754094</v>
      </c>
      <c r="E31" s="9">
        <f t="shared" si="0"/>
        <v>13.089976076754093</v>
      </c>
      <c r="G31" s="20">
        <v>29</v>
      </c>
      <c r="H31" s="25" t="s">
        <v>78</v>
      </c>
      <c r="I31" s="154">
        <v>12.295597840020916</v>
      </c>
    </row>
    <row r="32" spans="1:9" ht="16.5" thickBot="1">
      <c r="A32" s="20">
        <v>30</v>
      </c>
      <c r="B32" s="27" t="s">
        <v>56</v>
      </c>
      <c r="C32" s="9">
        <v>7.5</v>
      </c>
      <c r="D32" s="105">
        <v>6.468051343259427</v>
      </c>
      <c r="E32" s="9">
        <f t="shared" si="0"/>
        <v>13.968051343259427</v>
      </c>
      <c r="G32" s="20">
        <v>30</v>
      </c>
      <c r="H32" s="27" t="s">
        <v>68</v>
      </c>
      <c r="I32" s="154">
        <v>11.903524393413633</v>
      </c>
    </row>
    <row r="33" spans="1:9" ht="16.5" thickBot="1">
      <c r="A33" s="20">
        <v>31</v>
      </c>
      <c r="B33" s="27" t="s">
        <v>82</v>
      </c>
      <c r="C33" s="9">
        <v>9.25</v>
      </c>
      <c r="D33" s="105">
        <v>5.113342181467181</v>
      </c>
      <c r="E33" s="9">
        <f t="shared" si="0"/>
        <v>14.363342181467182</v>
      </c>
      <c r="G33" s="20">
        <v>31</v>
      </c>
      <c r="H33" s="27" t="s">
        <v>64</v>
      </c>
      <c r="I33" s="154">
        <v>11.73590082407616</v>
      </c>
    </row>
    <row r="34" spans="1:9" ht="16.5" thickBot="1">
      <c r="A34" s="20">
        <v>32</v>
      </c>
      <c r="B34" s="27" t="s">
        <v>68</v>
      </c>
      <c r="C34" s="9">
        <v>6.65</v>
      </c>
      <c r="D34" s="105">
        <v>5.253524393413634</v>
      </c>
      <c r="E34" s="9">
        <f t="shared" si="0"/>
        <v>11.903524393413633</v>
      </c>
      <c r="G34" s="20">
        <v>32</v>
      </c>
      <c r="H34" s="27" t="s">
        <v>80</v>
      </c>
      <c r="I34" s="154">
        <v>11.593541781577496</v>
      </c>
    </row>
    <row r="35" spans="1:9" ht="16.5" thickBot="1">
      <c r="A35" s="20">
        <v>33</v>
      </c>
      <c r="B35" s="21" t="s">
        <v>76</v>
      </c>
      <c r="C35" s="9">
        <v>7.8</v>
      </c>
      <c r="D35" s="105">
        <v>5.474217854217854</v>
      </c>
      <c r="E35" s="9">
        <f t="shared" si="0"/>
        <v>13.274217854217854</v>
      </c>
      <c r="G35" s="20">
        <v>33</v>
      </c>
      <c r="H35" s="21" t="s">
        <v>83</v>
      </c>
      <c r="I35" s="154">
        <v>11.41344096308698</v>
      </c>
    </row>
    <row r="36" spans="1:9" ht="16.5" thickBot="1">
      <c r="A36" s="20">
        <v>34</v>
      </c>
      <c r="B36" s="27" t="s">
        <v>79</v>
      </c>
      <c r="C36" s="9">
        <v>9.299999999999999</v>
      </c>
      <c r="D36" s="105">
        <v>5.3484144333409045</v>
      </c>
      <c r="E36" s="9">
        <f t="shared" si="0"/>
        <v>14.648414433340903</v>
      </c>
      <c r="G36" s="20">
        <v>34</v>
      </c>
      <c r="H36" s="27" t="s">
        <v>75</v>
      </c>
      <c r="I36" s="154">
        <v>11.405763859546878</v>
      </c>
    </row>
    <row r="37" spans="1:9" ht="16.5" thickBot="1">
      <c r="A37" s="20">
        <v>35</v>
      </c>
      <c r="B37" s="27" t="s">
        <v>50</v>
      </c>
      <c r="C37" s="9">
        <v>8.7</v>
      </c>
      <c r="D37" s="105">
        <v>7.434783345672302</v>
      </c>
      <c r="E37" s="9">
        <f t="shared" si="0"/>
        <v>16.1347833456723</v>
      </c>
      <c r="G37" s="20">
        <v>35</v>
      </c>
      <c r="H37" s="27" t="s">
        <v>60</v>
      </c>
      <c r="I37" s="154">
        <v>11.162271871174308</v>
      </c>
    </row>
    <row r="38" spans="1:9" ht="16.5" thickBot="1">
      <c r="A38" s="20">
        <v>36</v>
      </c>
      <c r="B38" s="27" t="s">
        <v>75</v>
      </c>
      <c r="C38" s="9">
        <v>5.75</v>
      </c>
      <c r="D38" s="105">
        <v>5.655763859546878</v>
      </c>
      <c r="E38" s="9">
        <f t="shared" si="0"/>
        <v>11.405763859546878</v>
      </c>
      <c r="G38" s="20">
        <v>36</v>
      </c>
      <c r="H38" s="27" t="s">
        <v>72</v>
      </c>
      <c r="I38" s="154">
        <v>10.020857638526557</v>
      </c>
    </row>
    <row r="39" spans="1:9" ht="16.5" thickBot="1">
      <c r="A39" s="20">
        <v>37</v>
      </c>
      <c r="B39" s="25" t="s">
        <v>83</v>
      </c>
      <c r="C39" s="9">
        <v>7.35</v>
      </c>
      <c r="D39" s="105">
        <v>4.063440963086981</v>
      </c>
      <c r="E39" s="9">
        <f t="shared" si="0"/>
        <v>11.41344096308698</v>
      </c>
      <c r="G39" s="20">
        <v>37</v>
      </c>
      <c r="H39" s="25" t="s">
        <v>69</v>
      </c>
      <c r="I39" s="154">
        <v>9.065615883740884</v>
      </c>
    </row>
    <row r="40" spans="1:9" ht="16.5" thickBot="1">
      <c r="A40" s="20">
        <v>38</v>
      </c>
      <c r="B40" s="26" t="s">
        <v>84</v>
      </c>
      <c r="C40" s="9">
        <v>5.05</v>
      </c>
      <c r="D40" s="105">
        <v>3.877444015444015</v>
      </c>
      <c r="E40" s="9">
        <f t="shared" si="0"/>
        <v>8.927444015444015</v>
      </c>
      <c r="G40" s="20">
        <v>38</v>
      </c>
      <c r="H40" s="26" t="s">
        <v>84</v>
      </c>
      <c r="I40" s="154">
        <v>8.927444015444015</v>
      </c>
    </row>
    <row r="41" spans="4:9" ht="16.5" thickBot="1">
      <c r="D41" s="105"/>
      <c r="I41" s="154"/>
    </row>
    <row r="42" spans="1:9" ht="16.5" thickBot="1">
      <c r="A42" s="20">
        <v>1</v>
      </c>
      <c r="B42" s="24" t="s">
        <v>85</v>
      </c>
      <c r="C42" s="9">
        <v>8.6</v>
      </c>
      <c r="D42" s="105">
        <v>7.032180451127819</v>
      </c>
      <c r="E42" s="9">
        <f>D42+C42</f>
        <v>15.63218045112782</v>
      </c>
      <c r="G42" s="20">
        <v>1</v>
      </c>
      <c r="H42" s="24" t="s">
        <v>85</v>
      </c>
      <c r="I42" s="154">
        <v>15.63</v>
      </c>
    </row>
    <row r="43" spans="1:9" ht="16.5" thickBot="1">
      <c r="A43" s="20">
        <v>2</v>
      </c>
      <c r="B43" s="25" t="s">
        <v>86</v>
      </c>
      <c r="C43" s="9">
        <v>6.65</v>
      </c>
      <c r="D43" s="105">
        <v>6.569446343130554</v>
      </c>
      <c r="E43" s="9">
        <f>D43+C43</f>
        <v>13.219446343130555</v>
      </c>
      <c r="G43" s="20">
        <v>2</v>
      </c>
      <c r="H43" s="25" t="s">
        <v>88</v>
      </c>
      <c r="I43" s="154">
        <v>14.62</v>
      </c>
    </row>
    <row r="44" spans="1:9" ht="16.5" thickBot="1">
      <c r="A44" s="20">
        <v>3</v>
      </c>
      <c r="B44" s="25" t="s">
        <v>87</v>
      </c>
      <c r="C44" s="9">
        <v>0</v>
      </c>
      <c r="D44" s="105">
        <v>6.014285714285714</v>
      </c>
      <c r="E44" s="9">
        <f>D44+C44</f>
        <v>6.014285714285714</v>
      </c>
      <c r="G44" s="20">
        <v>3</v>
      </c>
      <c r="H44" s="25" t="s">
        <v>86</v>
      </c>
      <c r="I44" s="154">
        <v>13.22</v>
      </c>
    </row>
    <row r="45" spans="1:9" ht="16.5" thickBot="1">
      <c r="A45" s="20">
        <v>4</v>
      </c>
      <c r="B45" s="26" t="s">
        <v>88</v>
      </c>
      <c r="C45" s="9">
        <v>7.8</v>
      </c>
      <c r="D45" s="105">
        <v>6.81974025974026</v>
      </c>
      <c r="E45" s="9">
        <f>D45+C45</f>
        <v>14.61974025974026</v>
      </c>
      <c r="G45" s="20">
        <v>4</v>
      </c>
      <c r="H45" s="26" t="s">
        <v>87</v>
      </c>
      <c r="I45" s="155">
        <v>6.01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C45"/>
  <sheetViews>
    <sheetView zoomScalePageLayoutView="0" workbookViewId="0" topLeftCell="A1">
      <selection activeCell="C3" sqref="C3"/>
    </sheetView>
  </sheetViews>
  <sheetFormatPr defaultColWidth="9.00390625" defaultRowHeight="12.75"/>
  <cols>
    <col min="2" max="2" width="78.00390625" style="0" bestFit="1" customWidth="1"/>
    <col min="3" max="3" width="17.75390625" style="0" customWidth="1"/>
  </cols>
  <sheetData>
    <row r="1" ht="13.5" thickBot="1"/>
    <row r="2" spans="1:3" ht="23.25" thickBot="1">
      <c r="A2" s="159" t="s">
        <v>93</v>
      </c>
      <c r="B2" s="159" t="s">
        <v>92</v>
      </c>
      <c r="C2" s="163" t="s">
        <v>390</v>
      </c>
    </row>
    <row r="3" spans="1:3" ht="19.5" thickBot="1">
      <c r="A3" s="158">
        <v>1</v>
      </c>
      <c r="B3" s="162" t="s">
        <v>391</v>
      </c>
      <c r="C3" s="9">
        <v>9.1</v>
      </c>
    </row>
    <row r="4" spans="1:3" ht="19.5" thickBot="1">
      <c r="A4" s="158">
        <v>5</v>
      </c>
      <c r="B4" s="158" t="s">
        <v>63</v>
      </c>
      <c r="C4" s="164">
        <v>7.61</v>
      </c>
    </row>
    <row r="5" spans="1:3" ht="19.5" thickBot="1">
      <c r="A5" s="158">
        <v>2</v>
      </c>
      <c r="B5" s="158" t="s">
        <v>50</v>
      </c>
      <c r="C5" s="161">
        <v>7.55</v>
      </c>
    </row>
    <row r="6" spans="1:3" ht="19.5" thickBot="1">
      <c r="A6" s="158">
        <v>6</v>
      </c>
      <c r="B6" s="158" t="s">
        <v>392</v>
      </c>
      <c r="C6" s="161">
        <v>7.49</v>
      </c>
    </row>
    <row r="7" spans="1:3" ht="19.5" thickBot="1">
      <c r="A7" s="158">
        <v>4</v>
      </c>
      <c r="B7" s="158" t="s">
        <v>51</v>
      </c>
      <c r="C7" s="161">
        <v>7.47</v>
      </c>
    </row>
    <row r="8" spans="1:3" ht="19.5" thickBot="1">
      <c r="A8" s="158">
        <v>3</v>
      </c>
      <c r="B8" s="158" t="s">
        <v>59</v>
      </c>
      <c r="C8" s="9">
        <v>7.39</v>
      </c>
    </row>
    <row r="9" spans="1:3" ht="19.5" thickBot="1">
      <c r="A9" s="158">
        <v>8</v>
      </c>
      <c r="B9" s="158" t="s">
        <v>61</v>
      </c>
      <c r="C9" s="161">
        <v>7.31</v>
      </c>
    </row>
    <row r="10" spans="1:3" ht="19.5" thickBot="1">
      <c r="A10" s="158">
        <v>7</v>
      </c>
      <c r="B10" s="158" t="s">
        <v>54</v>
      </c>
      <c r="C10" s="9">
        <v>7.25</v>
      </c>
    </row>
    <row r="11" spans="1:3" ht="19.5" thickBot="1">
      <c r="A11" s="158">
        <v>9</v>
      </c>
      <c r="B11" s="158" t="s">
        <v>393</v>
      </c>
      <c r="C11" s="9">
        <v>7.19</v>
      </c>
    </row>
    <row r="12" spans="1:3" ht="19.5" thickBot="1">
      <c r="A12" s="158">
        <v>10</v>
      </c>
      <c r="B12" s="158" t="s">
        <v>394</v>
      </c>
      <c r="C12" s="161">
        <v>7.05</v>
      </c>
    </row>
    <row r="13" spans="1:3" ht="19.5" thickBot="1">
      <c r="A13" s="158">
        <v>11</v>
      </c>
      <c r="B13" s="158" t="s">
        <v>66</v>
      </c>
      <c r="C13" s="161">
        <v>6.85</v>
      </c>
    </row>
    <row r="14" spans="1:3" ht="19.5" thickBot="1">
      <c r="A14" s="158">
        <v>12</v>
      </c>
      <c r="B14" s="158" t="s">
        <v>53</v>
      </c>
      <c r="C14" s="161">
        <v>6.84</v>
      </c>
    </row>
    <row r="15" spans="1:3" ht="19.5" thickBot="1">
      <c r="A15" s="158">
        <v>13</v>
      </c>
      <c r="B15" s="158" t="s">
        <v>55</v>
      </c>
      <c r="C15" s="9">
        <v>6.64</v>
      </c>
    </row>
    <row r="16" spans="1:3" ht="19.5" thickBot="1">
      <c r="A16" s="158">
        <v>14</v>
      </c>
      <c r="B16" s="158" t="s">
        <v>56</v>
      </c>
      <c r="C16" s="9">
        <v>6.57</v>
      </c>
    </row>
    <row r="17" spans="1:3" ht="19.5" thickBot="1">
      <c r="A17" s="158">
        <v>17</v>
      </c>
      <c r="B17" s="158" t="s">
        <v>77</v>
      </c>
      <c r="C17" s="9">
        <v>6.38</v>
      </c>
    </row>
    <row r="18" spans="1:3" ht="19.5" thickBot="1">
      <c r="A18" s="158">
        <v>16</v>
      </c>
      <c r="B18" s="158" t="s">
        <v>74</v>
      </c>
      <c r="C18" s="161">
        <v>6.37</v>
      </c>
    </row>
    <row r="19" spans="1:3" ht="19.5" thickBot="1">
      <c r="A19" s="158">
        <v>20</v>
      </c>
      <c r="B19" s="158" t="s">
        <v>67</v>
      </c>
      <c r="C19" s="9">
        <v>6.35</v>
      </c>
    </row>
    <row r="20" spans="1:3" ht="19.5" thickBot="1">
      <c r="A20" s="158">
        <v>15</v>
      </c>
      <c r="B20" s="158" t="s">
        <v>64</v>
      </c>
      <c r="C20" s="9">
        <v>6.34</v>
      </c>
    </row>
    <row r="21" spans="1:3" ht="19.5" thickBot="1">
      <c r="A21" s="158">
        <v>19</v>
      </c>
      <c r="B21" s="158" t="s">
        <v>80</v>
      </c>
      <c r="C21" s="161">
        <v>6.32</v>
      </c>
    </row>
    <row r="22" spans="1:3" ht="19.5" thickBot="1">
      <c r="A22" s="158">
        <v>18</v>
      </c>
      <c r="B22" s="158" t="s">
        <v>395</v>
      </c>
      <c r="C22" s="9">
        <v>6.27</v>
      </c>
    </row>
    <row r="23" spans="1:3" ht="19.5" thickBot="1">
      <c r="A23" s="158">
        <v>21</v>
      </c>
      <c r="B23" s="158" t="s">
        <v>73</v>
      </c>
      <c r="C23" s="9">
        <v>6.17</v>
      </c>
    </row>
    <row r="24" spans="1:3" ht="19.5" thickBot="1">
      <c r="A24" s="158">
        <v>22</v>
      </c>
      <c r="B24" s="158" t="s">
        <v>58</v>
      </c>
      <c r="C24" s="9">
        <v>6.09</v>
      </c>
    </row>
    <row r="25" spans="1:3" ht="19.5" thickBot="1">
      <c r="A25" s="158">
        <v>23</v>
      </c>
      <c r="B25" s="158" t="s">
        <v>60</v>
      </c>
      <c r="C25" s="161">
        <v>5.95</v>
      </c>
    </row>
    <row r="26" spans="1:3" ht="19.5" thickBot="1">
      <c r="A26" s="158">
        <v>24</v>
      </c>
      <c r="B26" s="158" t="s">
        <v>69</v>
      </c>
      <c r="C26" s="161">
        <v>5.94</v>
      </c>
    </row>
    <row r="27" spans="1:3" ht="19.5" thickBot="1">
      <c r="A27" s="158">
        <v>25</v>
      </c>
      <c r="B27" s="158" t="s">
        <v>81</v>
      </c>
      <c r="C27" s="9">
        <v>5.92</v>
      </c>
    </row>
    <row r="28" spans="1:3" ht="19.5" thickBot="1">
      <c r="A28" s="158">
        <v>26</v>
      </c>
      <c r="B28" s="158" t="s">
        <v>62</v>
      </c>
      <c r="C28" s="161">
        <v>5.77</v>
      </c>
    </row>
    <row r="29" spans="1:3" ht="19.5" thickBot="1">
      <c r="A29" s="158">
        <v>28</v>
      </c>
      <c r="B29" s="158" t="s">
        <v>75</v>
      </c>
      <c r="C29" s="161">
        <v>5.69</v>
      </c>
    </row>
    <row r="30" spans="1:3" ht="19.5" thickBot="1">
      <c r="A30" s="158">
        <v>27</v>
      </c>
      <c r="B30" s="158" t="s">
        <v>76</v>
      </c>
      <c r="C30" s="9">
        <v>5.64</v>
      </c>
    </row>
    <row r="31" spans="1:3" ht="19.5" thickBot="1">
      <c r="A31" s="158">
        <v>29</v>
      </c>
      <c r="B31" s="158" t="s">
        <v>79</v>
      </c>
      <c r="C31" s="161">
        <v>5.61</v>
      </c>
    </row>
    <row r="32" spans="1:3" ht="19.5" thickBot="1">
      <c r="A32" s="158">
        <v>30</v>
      </c>
      <c r="B32" s="158" t="s">
        <v>78</v>
      </c>
      <c r="C32" s="9">
        <v>5.52</v>
      </c>
    </row>
    <row r="33" spans="1:3" ht="19.5" thickBot="1">
      <c r="A33" s="158">
        <v>31</v>
      </c>
      <c r="B33" s="158" t="s">
        <v>72</v>
      </c>
      <c r="C33" s="9">
        <v>5.5</v>
      </c>
    </row>
    <row r="34" spans="1:3" ht="19.5" thickBot="1">
      <c r="A34" s="158">
        <v>32</v>
      </c>
      <c r="B34" s="158" t="s">
        <v>70</v>
      </c>
      <c r="C34" s="161">
        <v>5.44</v>
      </c>
    </row>
    <row r="35" spans="1:3" ht="19.5" thickBot="1">
      <c r="A35" s="158">
        <v>33</v>
      </c>
      <c r="B35" s="158" t="s">
        <v>82</v>
      </c>
      <c r="C35" s="161">
        <v>5.44</v>
      </c>
    </row>
    <row r="36" spans="1:3" ht="19.5" thickBot="1">
      <c r="A36" s="158">
        <v>34</v>
      </c>
      <c r="B36" s="158" t="s">
        <v>68</v>
      </c>
      <c r="C36" s="161">
        <v>5.31</v>
      </c>
    </row>
    <row r="37" spans="1:3" ht="19.5" thickBot="1">
      <c r="A37" s="158">
        <v>35</v>
      </c>
      <c r="B37" s="158" t="s">
        <v>71</v>
      </c>
      <c r="C37" s="161">
        <v>5.31</v>
      </c>
    </row>
    <row r="38" spans="1:3" ht="19.5" thickBot="1">
      <c r="A38" s="158">
        <v>36</v>
      </c>
      <c r="B38" s="158" t="s">
        <v>89</v>
      </c>
      <c r="C38" s="161">
        <v>4.97</v>
      </c>
    </row>
    <row r="39" spans="1:3" ht="19.5" thickBot="1">
      <c r="A39" s="158">
        <v>37</v>
      </c>
      <c r="B39" s="158" t="s">
        <v>83</v>
      </c>
      <c r="C39" s="161">
        <v>4.31</v>
      </c>
    </row>
    <row r="40" spans="1:3" ht="19.5" thickBot="1">
      <c r="A40" s="158">
        <v>38</v>
      </c>
      <c r="B40" s="158" t="s">
        <v>84</v>
      </c>
      <c r="C40" s="161">
        <v>3.98</v>
      </c>
    </row>
    <row r="41" spans="1:3" ht="19.5" thickBot="1">
      <c r="A41" s="158"/>
      <c r="B41" s="158"/>
      <c r="C41" s="160"/>
    </row>
    <row r="42" spans="1:3" ht="19.5" thickBot="1">
      <c r="A42" s="158">
        <v>1</v>
      </c>
      <c r="B42" s="158" t="s">
        <v>85</v>
      </c>
      <c r="C42" s="160">
        <v>7.17</v>
      </c>
    </row>
    <row r="43" spans="1:3" ht="19.5" thickBot="1">
      <c r="A43" s="158">
        <v>2</v>
      </c>
      <c r="B43" s="158" t="s">
        <v>88</v>
      </c>
      <c r="C43" s="160">
        <v>6.901428571428572</v>
      </c>
    </row>
    <row r="44" spans="1:3" ht="19.5" thickBot="1">
      <c r="A44" s="158">
        <v>3</v>
      </c>
      <c r="B44" s="158" t="s">
        <v>86</v>
      </c>
      <c r="C44" s="160">
        <v>6.62</v>
      </c>
    </row>
    <row r="45" spans="1:3" ht="19.5" thickBot="1">
      <c r="A45" s="158">
        <v>4</v>
      </c>
      <c r="B45" s="158" t="s">
        <v>87</v>
      </c>
      <c r="C45" s="160">
        <v>5.58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3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60.75390625" style="0" bestFit="1" customWidth="1"/>
    <col min="13" max="13" width="11.375" style="0" bestFit="1" customWidth="1"/>
  </cols>
  <sheetData>
    <row r="1" spans="1:68" ht="29.25" customHeight="1" thickBot="1">
      <c r="A1" s="64"/>
      <c r="B1" s="603" t="s">
        <v>13</v>
      </c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5"/>
      <c r="N1" s="608" t="s">
        <v>150</v>
      </c>
      <c r="O1" s="609"/>
      <c r="P1" s="609"/>
      <c r="Q1" s="609"/>
      <c r="R1" s="609"/>
      <c r="S1" s="610"/>
      <c r="T1" s="586" t="s">
        <v>151</v>
      </c>
      <c r="U1" s="587"/>
      <c r="V1" s="587"/>
      <c r="W1" s="587"/>
      <c r="X1" s="588"/>
      <c r="Y1" s="596" t="s">
        <v>152</v>
      </c>
      <c r="Z1" s="597"/>
      <c r="AA1" s="597"/>
      <c r="AB1" s="597"/>
      <c r="AC1" s="597"/>
      <c r="AD1" s="598"/>
      <c r="AE1" s="583" t="s">
        <v>153</v>
      </c>
      <c r="AF1" s="584"/>
      <c r="AG1" s="584"/>
      <c r="AH1" s="584"/>
      <c r="AI1" s="584"/>
      <c r="AJ1" s="585"/>
      <c r="AK1" s="580" t="s">
        <v>154</v>
      </c>
      <c r="AL1" s="581"/>
      <c r="AM1" s="581"/>
      <c r="AN1" s="581"/>
      <c r="AO1" s="581"/>
      <c r="AP1" s="581"/>
      <c r="AQ1" s="582"/>
      <c r="AR1" s="589" t="s">
        <v>155</v>
      </c>
      <c r="AS1" s="590"/>
      <c r="AT1" s="590"/>
      <c r="AU1" s="590"/>
      <c r="AV1" s="590"/>
      <c r="AW1" s="590"/>
      <c r="AX1" s="591"/>
      <c r="AY1" s="525" t="s">
        <v>156</v>
      </c>
      <c r="AZ1" s="518">
        <v>91</v>
      </c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</row>
    <row r="2" spans="1:68" ht="241.5" thickBot="1">
      <c r="A2" s="415" t="s">
        <v>510</v>
      </c>
      <c r="B2" s="423" t="s">
        <v>157</v>
      </c>
      <c r="C2" s="424" t="s">
        <v>158</v>
      </c>
      <c r="D2" s="424" t="s">
        <v>159</v>
      </c>
      <c r="E2" s="424" t="s">
        <v>160</v>
      </c>
      <c r="F2" s="424" t="s">
        <v>161</v>
      </c>
      <c r="G2" s="424" t="s">
        <v>162</v>
      </c>
      <c r="H2" s="424" t="s">
        <v>163</v>
      </c>
      <c r="I2" s="424" t="s">
        <v>164</v>
      </c>
      <c r="J2" s="424" t="s">
        <v>165</v>
      </c>
      <c r="K2" s="424" t="s">
        <v>166</v>
      </c>
      <c r="L2" s="425" t="s">
        <v>205</v>
      </c>
      <c r="M2" s="554" t="s">
        <v>222</v>
      </c>
      <c r="N2" s="66" t="s">
        <v>167</v>
      </c>
      <c r="O2" s="67" t="s">
        <v>168</v>
      </c>
      <c r="P2" s="68" t="s">
        <v>206</v>
      </c>
      <c r="Q2" s="67" t="s">
        <v>169</v>
      </c>
      <c r="R2" s="69" t="s">
        <v>170</v>
      </c>
      <c r="S2" s="554" t="s">
        <v>221</v>
      </c>
      <c r="T2" s="444" t="s">
        <v>171</v>
      </c>
      <c r="U2" s="445" t="s">
        <v>172</v>
      </c>
      <c r="V2" s="445" t="s">
        <v>173</v>
      </c>
      <c r="W2" s="445" t="s">
        <v>174</v>
      </c>
      <c r="X2" s="446" t="s">
        <v>175</v>
      </c>
      <c r="Y2" s="455" t="s">
        <v>176</v>
      </c>
      <c r="Z2" s="456" t="s">
        <v>177</v>
      </c>
      <c r="AA2" s="456" t="s">
        <v>178</v>
      </c>
      <c r="AB2" s="456" t="s">
        <v>179</v>
      </c>
      <c r="AC2" s="457" t="s">
        <v>180</v>
      </c>
      <c r="AD2" s="554" t="s">
        <v>220</v>
      </c>
      <c r="AE2" s="555" t="s">
        <v>181</v>
      </c>
      <c r="AF2" s="556" t="s">
        <v>182</v>
      </c>
      <c r="AG2" s="556" t="s">
        <v>183</v>
      </c>
      <c r="AH2" s="556" t="s">
        <v>184</v>
      </c>
      <c r="AI2" s="557" t="s">
        <v>185</v>
      </c>
      <c r="AJ2" s="554" t="s">
        <v>219</v>
      </c>
      <c r="AK2" s="479" t="s">
        <v>186</v>
      </c>
      <c r="AL2" s="480" t="s">
        <v>187</v>
      </c>
      <c r="AM2" s="480" t="s">
        <v>188</v>
      </c>
      <c r="AN2" s="480" t="s">
        <v>189</v>
      </c>
      <c r="AO2" s="480" t="s">
        <v>190</v>
      </c>
      <c r="AP2" s="70" t="s">
        <v>191</v>
      </c>
      <c r="AQ2" s="554" t="s">
        <v>218</v>
      </c>
      <c r="AR2" s="491" t="s">
        <v>192</v>
      </c>
      <c r="AS2" s="492" t="s">
        <v>193</v>
      </c>
      <c r="AT2" s="492" t="s">
        <v>194</v>
      </c>
      <c r="AU2" s="492" t="s">
        <v>195</v>
      </c>
      <c r="AV2" s="492" t="s">
        <v>196</v>
      </c>
      <c r="AW2" s="492" t="s">
        <v>197</v>
      </c>
      <c r="AX2" s="493" t="s">
        <v>198</v>
      </c>
      <c r="AY2" s="558" t="s">
        <v>217</v>
      </c>
      <c r="AZ2" s="522" t="s">
        <v>207</v>
      </c>
      <c r="BA2" s="592" t="s">
        <v>208</v>
      </c>
      <c r="BB2" s="592"/>
      <c r="BC2" s="592"/>
      <c r="BD2" s="592"/>
      <c r="BE2" s="592"/>
      <c r="BF2" s="592"/>
      <c r="BG2" s="592"/>
      <c r="BH2" s="592"/>
      <c r="BI2" s="592"/>
      <c r="BJ2" s="592"/>
      <c r="BK2" s="592"/>
      <c r="BL2" s="592"/>
      <c r="BM2" s="592"/>
      <c r="BN2" s="592"/>
      <c r="BO2" s="592"/>
      <c r="BP2" s="593"/>
    </row>
    <row r="3" spans="1:68" ht="15">
      <c r="A3" s="76" t="s">
        <v>69</v>
      </c>
      <c r="B3" s="526">
        <v>1</v>
      </c>
      <c r="C3" s="527">
        <v>0.25</v>
      </c>
      <c r="D3" s="527">
        <v>1</v>
      </c>
      <c r="E3" s="527">
        <v>1</v>
      </c>
      <c r="F3" s="528">
        <v>1</v>
      </c>
      <c r="G3" s="527">
        <v>1</v>
      </c>
      <c r="H3" s="527">
        <v>1</v>
      </c>
      <c r="I3" s="528">
        <v>1</v>
      </c>
      <c r="J3" s="528">
        <v>1</v>
      </c>
      <c r="K3" s="527">
        <v>0.25</v>
      </c>
      <c r="L3" s="529">
        <v>1</v>
      </c>
      <c r="M3" s="530">
        <f>SUM(B3:L3)</f>
        <v>9.5</v>
      </c>
      <c r="N3" s="531">
        <v>1</v>
      </c>
      <c r="O3" s="532">
        <v>0.75</v>
      </c>
      <c r="P3" s="533">
        <v>0</v>
      </c>
      <c r="Q3" s="532">
        <v>0.75</v>
      </c>
      <c r="R3" s="534">
        <v>0</v>
      </c>
      <c r="S3" s="530">
        <f>SUM(N3:R3)</f>
        <v>2.5</v>
      </c>
      <c r="T3" s="535">
        <v>1</v>
      </c>
      <c r="U3" s="536">
        <v>1</v>
      </c>
      <c r="V3" s="536">
        <v>1</v>
      </c>
      <c r="W3" s="537">
        <v>0.5</v>
      </c>
      <c r="X3" s="538">
        <v>0</v>
      </c>
      <c r="Y3" s="539">
        <v>1</v>
      </c>
      <c r="Z3" s="540">
        <v>1</v>
      </c>
      <c r="AA3" s="540">
        <v>1</v>
      </c>
      <c r="AB3" s="540">
        <v>1</v>
      </c>
      <c r="AC3" s="541">
        <v>1</v>
      </c>
      <c r="AD3" s="542">
        <f>SUM(T3:AC3)</f>
        <v>8.5</v>
      </c>
      <c r="AE3" s="543">
        <v>0.5</v>
      </c>
      <c r="AF3" s="544">
        <v>1</v>
      </c>
      <c r="AG3" s="544">
        <v>1</v>
      </c>
      <c r="AH3" s="544">
        <v>0</v>
      </c>
      <c r="AI3" s="545">
        <v>0</v>
      </c>
      <c r="AJ3" s="542">
        <f>SUM(AE3:AI3)</f>
        <v>2.5</v>
      </c>
      <c r="AK3" s="546">
        <v>2</v>
      </c>
      <c r="AL3" s="547">
        <v>1</v>
      </c>
      <c r="AM3" s="547">
        <v>0</v>
      </c>
      <c r="AN3" s="547">
        <v>2</v>
      </c>
      <c r="AO3" s="547">
        <v>1</v>
      </c>
      <c r="AP3" s="548">
        <v>0</v>
      </c>
      <c r="AQ3" s="542">
        <f>SUM(AK3:AP3)</f>
        <v>6</v>
      </c>
      <c r="AR3" s="549">
        <v>0</v>
      </c>
      <c r="AS3" s="550">
        <v>1</v>
      </c>
      <c r="AT3" s="551">
        <v>1</v>
      </c>
      <c r="AU3" s="551">
        <v>1</v>
      </c>
      <c r="AV3" s="551">
        <v>1</v>
      </c>
      <c r="AW3" s="551">
        <v>1</v>
      </c>
      <c r="AX3" s="552">
        <v>1</v>
      </c>
      <c r="AY3" s="553">
        <f>SUM(AR3:AX3)</f>
        <v>6</v>
      </c>
      <c r="AZ3" s="521">
        <f>SUM(AY3,AQ3,AJ3,AD3,S3,M3)</f>
        <v>35</v>
      </c>
      <c r="BA3" s="594"/>
      <c r="BB3" s="594"/>
      <c r="BC3" s="594"/>
      <c r="BD3" s="594"/>
      <c r="BE3" s="594"/>
      <c r="BF3" s="594"/>
      <c r="BG3" s="594"/>
      <c r="BH3" s="594"/>
      <c r="BI3" s="594"/>
      <c r="BJ3" s="594"/>
      <c r="BK3" s="594"/>
      <c r="BL3" s="594"/>
      <c r="BM3" s="594"/>
      <c r="BN3" s="594"/>
      <c r="BO3" s="594"/>
      <c r="BP3" s="595"/>
    </row>
    <row r="4" spans="1:68" ht="15">
      <c r="A4" s="76" t="s">
        <v>63</v>
      </c>
      <c r="B4" s="426">
        <v>1</v>
      </c>
      <c r="C4" s="427">
        <v>1</v>
      </c>
      <c r="D4" s="427">
        <v>1</v>
      </c>
      <c r="E4" s="427">
        <v>1</v>
      </c>
      <c r="F4" s="428">
        <v>1</v>
      </c>
      <c r="G4" s="427">
        <v>1</v>
      </c>
      <c r="H4" s="427">
        <v>1</v>
      </c>
      <c r="I4" s="428">
        <v>1</v>
      </c>
      <c r="J4" s="428">
        <v>1</v>
      </c>
      <c r="K4" s="429">
        <v>1</v>
      </c>
      <c r="L4" s="430">
        <v>1</v>
      </c>
      <c r="M4" s="101">
        <f aca="true" t="shared" si="0" ref="M4:M44">SUM(B4:L4)</f>
        <v>11</v>
      </c>
      <c r="N4" s="364">
        <v>1</v>
      </c>
      <c r="O4" s="362">
        <v>1</v>
      </c>
      <c r="P4" s="363">
        <v>1</v>
      </c>
      <c r="Q4" s="362">
        <v>1</v>
      </c>
      <c r="R4" s="365">
        <v>1</v>
      </c>
      <c r="S4" s="101">
        <f aca="true" t="shared" si="1" ref="S4:S44">SUM(N4:R4)</f>
        <v>5</v>
      </c>
      <c r="T4" s="392">
        <v>1</v>
      </c>
      <c r="U4" s="393">
        <v>1</v>
      </c>
      <c r="V4" s="393">
        <v>1</v>
      </c>
      <c r="W4" s="394">
        <v>1</v>
      </c>
      <c r="X4" s="395">
        <v>1</v>
      </c>
      <c r="Y4" s="405">
        <v>1</v>
      </c>
      <c r="Z4" s="406">
        <v>1</v>
      </c>
      <c r="AA4" s="406">
        <v>1</v>
      </c>
      <c r="AB4" s="406">
        <v>1</v>
      </c>
      <c r="AC4" s="407">
        <v>1</v>
      </c>
      <c r="AD4" s="102">
        <f aca="true" t="shared" si="2" ref="AD4:AD44">SUM(T4:AC4)</f>
        <v>10</v>
      </c>
      <c r="AE4" s="464">
        <v>1</v>
      </c>
      <c r="AF4" s="465">
        <v>1</v>
      </c>
      <c r="AG4" s="465">
        <v>1</v>
      </c>
      <c r="AH4" s="465">
        <v>1</v>
      </c>
      <c r="AI4" s="466">
        <v>1</v>
      </c>
      <c r="AJ4" s="102">
        <f aca="true" t="shared" si="3" ref="AJ4:AJ44">SUM(AE4:AI4)</f>
        <v>5</v>
      </c>
      <c r="AK4" s="379">
        <v>2</v>
      </c>
      <c r="AL4" s="378">
        <v>1</v>
      </c>
      <c r="AM4" s="378">
        <v>2</v>
      </c>
      <c r="AN4" s="378">
        <v>2</v>
      </c>
      <c r="AO4" s="378">
        <v>1</v>
      </c>
      <c r="AP4" s="488">
        <v>2</v>
      </c>
      <c r="AQ4" s="102">
        <f aca="true" t="shared" si="4" ref="AQ4:AQ44">SUM(AK4:AP4)</f>
        <v>10</v>
      </c>
      <c r="AR4" s="494">
        <v>2</v>
      </c>
      <c r="AS4" s="495">
        <v>1</v>
      </c>
      <c r="AT4" s="496">
        <v>1</v>
      </c>
      <c r="AU4" s="496">
        <v>1</v>
      </c>
      <c r="AV4" s="496">
        <v>2</v>
      </c>
      <c r="AW4" s="496">
        <v>1</v>
      </c>
      <c r="AX4" s="497">
        <v>1</v>
      </c>
      <c r="AY4" s="514">
        <f aca="true" t="shared" si="5" ref="AY4:AY44">SUM(AR4:AX4)</f>
        <v>9</v>
      </c>
      <c r="AZ4" s="519">
        <f aca="true" t="shared" si="6" ref="AZ4:AZ17">SUM(B4:AX4)</f>
        <v>91</v>
      </c>
      <c r="BA4" s="594"/>
      <c r="BB4" s="594"/>
      <c r="BC4" s="594"/>
      <c r="BD4" s="594"/>
      <c r="BE4" s="594"/>
      <c r="BF4" s="594"/>
      <c r="BG4" s="594"/>
      <c r="BH4" s="594"/>
      <c r="BI4" s="594"/>
      <c r="BJ4" s="594"/>
      <c r="BK4" s="594"/>
      <c r="BL4" s="594"/>
      <c r="BM4" s="594"/>
      <c r="BN4" s="594"/>
      <c r="BO4" s="594"/>
      <c r="BP4" s="595"/>
    </row>
    <row r="5" spans="1:68" ht="15">
      <c r="A5" s="76" t="s">
        <v>49</v>
      </c>
      <c r="B5" s="426">
        <v>1</v>
      </c>
      <c r="C5" s="427">
        <v>1</v>
      </c>
      <c r="D5" s="427">
        <v>1</v>
      </c>
      <c r="E5" s="427">
        <v>1</v>
      </c>
      <c r="F5" s="428">
        <v>1</v>
      </c>
      <c r="G5" s="427">
        <v>1</v>
      </c>
      <c r="H5" s="427">
        <v>1</v>
      </c>
      <c r="I5" s="428">
        <v>1</v>
      </c>
      <c r="J5" s="428">
        <v>1</v>
      </c>
      <c r="K5" s="429">
        <v>1</v>
      </c>
      <c r="L5" s="430">
        <v>1</v>
      </c>
      <c r="M5" s="101">
        <f t="shared" si="0"/>
        <v>11</v>
      </c>
      <c r="N5" s="364">
        <v>1</v>
      </c>
      <c r="O5" s="362">
        <v>1</v>
      </c>
      <c r="P5" s="363">
        <v>1</v>
      </c>
      <c r="Q5" s="362">
        <v>1</v>
      </c>
      <c r="R5" s="365">
        <v>0</v>
      </c>
      <c r="S5" s="101">
        <f t="shared" si="1"/>
        <v>4</v>
      </c>
      <c r="T5" s="392">
        <v>1</v>
      </c>
      <c r="U5" s="393">
        <v>1</v>
      </c>
      <c r="V5" s="393">
        <v>1</v>
      </c>
      <c r="W5" s="394">
        <v>1</v>
      </c>
      <c r="X5" s="395">
        <v>1</v>
      </c>
      <c r="Y5" s="405">
        <v>1</v>
      </c>
      <c r="Z5" s="406">
        <v>1</v>
      </c>
      <c r="AA5" s="406">
        <v>1</v>
      </c>
      <c r="AB5" s="406">
        <v>1</v>
      </c>
      <c r="AC5" s="407">
        <v>1</v>
      </c>
      <c r="AD5" s="102">
        <f t="shared" si="2"/>
        <v>10</v>
      </c>
      <c r="AE5" s="464">
        <v>1</v>
      </c>
      <c r="AF5" s="465">
        <v>1</v>
      </c>
      <c r="AG5" s="465">
        <v>1</v>
      </c>
      <c r="AH5" s="465">
        <v>1</v>
      </c>
      <c r="AI5" s="466">
        <v>1</v>
      </c>
      <c r="AJ5" s="102">
        <f t="shared" si="3"/>
        <v>5</v>
      </c>
      <c r="AK5" s="379">
        <v>2</v>
      </c>
      <c r="AL5" s="378">
        <v>1</v>
      </c>
      <c r="AM5" s="378">
        <v>2</v>
      </c>
      <c r="AN5" s="378">
        <v>2</v>
      </c>
      <c r="AO5" s="378">
        <v>1</v>
      </c>
      <c r="AP5" s="488">
        <v>2</v>
      </c>
      <c r="AQ5" s="102">
        <f t="shared" si="4"/>
        <v>10</v>
      </c>
      <c r="AR5" s="494">
        <v>2</v>
      </c>
      <c r="AS5" s="495">
        <v>1</v>
      </c>
      <c r="AT5" s="496">
        <v>1</v>
      </c>
      <c r="AU5" s="496">
        <v>1</v>
      </c>
      <c r="AV5" s="496">
        <v>2</v>
      </c>
      <c r="AW5" s="496">
        <v>1</v>
      </c>
      <c r="AX5" s="497">
        <v>1</v>
      </c>
      <c r="AY5" s="514">
        <f t="shared" si="5"/>
        <v>9</v>
      </c>
      <c r="AZ5" s="519">
        <f t="shared" si="6"/>
        <v>89</v>
      </c>
      <c r="BA5" s="594"/>
      <c r="BB5" s="594"/>
      <c r="BC5" s="594"/>
      <c r="BD5" s="594"/>
      <c r="BE5" s="594"/>
      <c r="BF5" s="594"/>
      <c r="BG5" s="594"/>
      <c r="BH5" s="594"/>
      <c r="BI5" s="594"/>
      <c r="BJ5" s="594"/>
      <c r="BK5" s="594"/>
      <c r="BL5" s="594"/>
      <c r="BM5" s="594"/>
      <c r="BN5" s="594"/>
      <c r="BO5" s="594"/>
      <c r="BP5" s="595"/>
    </row>
    <row r="6" spans="1:68" ht="15">
      <c r="A6" s="76" t="s">
        <v>48</v>
      </c>
      <c r="B6" s="426">
        <v>0.5</v>
      </c>
      <c r="C6" s="427">
        <v>1</v>
      </c>
      <c r="D6" s="427">
        <v>1</v>
      </c>
      <c r="E6" s="427">
        <v>1</v>
      </c>
      <c r="F6" s="428">
        <v>1</v>
      </c>
      <c r="G6" s="427">
        <v>1</v>
      </c>
      <c r="H6" s="427">
        <v>1</v>
      </c>
      <c r="I6" s="428">
        <v>1</v>
      </c>
      <c r="J6" s="428">
        <v>1</v>
      </c>
      <c r="K6" s="429">
        <v>0.75</v>
      </c>
      <c r="L6" s="430">
        <v>1</v>
      </c>
      <c r="M6" s="101">
        <f t="shared" si="0"/>
        <v>10.25</v>
      </c>
      <c r="N6" s="364">
        <v>0.9</v>
      </c>
      <c r="O6" s="362">
        <v>1</v>
      </c>
      <c r="P6" s="363">
        <v>1</v>
      </c>
      <c r="Q6" s="362">
        <v>0.75</v>
      </c>
      <c r="R6" s="365">
        <v>0.75</v>
      </c>
      <c r="S6" s="101">
        <f t="shared" si="1"/>
        <v>4.4</v>
      </c>
      <c r="T6" s="392">
        <v>1</v>
      </c>
      <c r="U6" s="393">
        <v>1</v>
      </c>
      <c r="V6" s="393">
        <v>0</v>
      </c>
      <c r="W6" s="394">
        <v>0.75</v>
      </c>
      <c r="X6" s="395">
        <v>1</v>
      </c>
      <c r="Y6" s="405">
        <v>1</v>
      </c>
      <c r="Z6" s="406">
        <v>0</v>
      </c>
      <c r="AA6" s="406">
        <v>0</v>
      </c>
      <c r="AB6" s="406">
        <v>1</v>
      </c>
      <c r="AC6" s="407">
        <v>0</v>
      </c>
      <c r="AD6" s="102">
        <f t="shared" si="2"/>
        <v>5.75</v>
      </c>
      <c r="AE6" s="464">
        <v>0.5</v>
      </c>
      <c r="AF6" s="465">
        <v>1</v>
      </c>
      <c r="AG6" s="465">
        <v>1</v>
      </c>
      <c r="AH6" s="465">
        <v>1</v>
      </c>
      <c r="AI6" s="466">
        <v>1</v>
      </c>
      <c r="AJ6" s="102">
        <f t="shared" si="3"/>
        <v>4.5</v>
      </c>
      <c r="AK6" s="379">
        <v>1.5</v>
      </c>
      <c r="AL6" s="378">
        <v>0</v>
      </c>
      <c r="AM6" s="378">
        <v>2</v>
      </c>
      <c r="AN6" s="378">
        <v>2</v>
      </c>
      <c r="AO6" s="378">
        <v>1</v>
      </c>
      <c r="AP6" s="488">
        <v>2</v>
      </c>
      <c r="AQ6" s="102">
        <f t="shared" si="4"/>
        <v>8.5</v>
      </c>
      <c r="AR6" s="494">
        <v>2</v>
      </c>
      <c r="AS6" s="495">
        <v>1</v>
      </c>
      <c r="AT6" s="496">
        <v>0</v>
      </c>
      <c r="AU6" s="496">
        <v>1</v>
      </c>
      <c r="AV6" s="496">
        <v>0</v>
      </c>
      <c r="AW6" s="496">
        <v>1</v>
      </c>
      <c r="AX6" s="497">
        <v>1</v>
      </c>
      <c r="AY6" s="514">
        <f t="shared" si="5"/>
        <v>6</v>
      </c>
      <c r="AZ6" s="519">
        <f t="shared" si="6"/>
        <v>72.8</v>
      </c>
      <c r="BA6" s="594"/>
      <c r="BB6" s="594"/>
      <c r="BC6" s="594"/>
      <c r="BD6" s="594"/>
      <c r="BE6" s="594"/>
      <c r="BF6" s="594"/>
      <c r="BG6" s="594"/>
      <c r="BH6" s="594"/>
      <c r="BI6" s="594"/>
      <c r="BJ6" s="594"/>
      <c r="BK6" s="594"/>
      <c r="BL6" s="594"/>
      <c r="BM6" s="594"/>
      <c r="BN6" s="594"/>
      <c r="BO6" s="594"/>
      <c r="BP6" s="595"/>
    </row>
    <row r="7" spans="1:68" ht="15">
      <c r="A7" s="76" t="s">
        <v>71</v>
      </c>
      <c r="B7" s="426">
        <v>1</v>
      </c>
      <c r="C7" s="427">
        <v>1</v>
      </c>
      <c r="D7" s="427">
        <v>1</v>
      </c>
      <c r="E7" s="427">
        <v>1</v>
      </c>
      <c r="F7" s="428">
        <v>1</v>
      </c>
      <c r="G7" s="427">
        <v>1</v>
      </c>
      <c r="H7" s="427">
        <v>1</v>
      </c>
      <c r="I7" s="428">
        <v>1</v>
      </c>
      <c r="J7" s="428">
        <v>1</v>
      </c>
      <c r="K7" s="429">
        <v>1</v>
      </c>
      <c r="L7" s="430">
        <v>1</v>
      </c>
      <c r="M7" s="101">
        <f t="shared" si="0"/>
        <v>11</v>
      </c>
      <c r="N7" s="364">
        <v>1</v>
      </c>
      <c r="O7" s="362">
        <v>1</v>
      </c>
      <c r="P7" s="363">
        <v>1</v>
      </c>
      <c r="Q7" s="362">
        <v>1</v>
      </c>
      <c r="R7" s="365">
        <v>1</v>
      </c>
      <c r="S7" s="101">
        <f t="shared" si="1"/>
        <v>5</v>
      </c>
      <c r="T7" s="392">
        <v>1</v>
      </c>
      <c r="U7" s="393">
        <v>1</v>
      </c>
      <c r="V7" s="393">
        <v>1</v>
      </c>
      <c r="W7" s="394">
        <v>0.75</v>
      </c>
      <c r="X7" s="395">
        <v>1</v>
      </c>
      <c r="Y7" s="405">
        <v>1</v>
      </c>
      <c r="Z7" s="406">
        <v>0</v>
      </c>
      <c r="AA7" s="406">
        <v>1</v>
      </c>
      <c r="AB7" s="406">
        <v>1</v>
      </c>
      <c r="AC7" s="407">
        <v>1</v>
      </c>
      <c r="AD7" s="102">
        <f t="shared" si="2"/>
        <v>8.75</v>
      </c>
      <c r="AE7" s="464">
        <v>1</v>
      </c>
      <c r="AF7" s="465">
        <v>1</v>
      </c>
      <c r="AG7" s="465">
        <v>1</v>
      </c>
      <c r="AH7" s="465">
        <v>1</v>
      </c>
      <c r="AI7" s="466">
        <v>1</v>
      </c>
      <c r="AJ7" s="102">
        <f t="shared" si="3"/>
        <v>5</v>
      </c>
      <c r="AK7" s="379">
        <v>2</v>
      </c>
      <c r="AL7" s="378">
        <v>1</v>
      </c>
      <c r="AM7" s="378">
        <v>2</v>
      </c>
      <c r="AN7" s="378">
        <v>2</v>
      </c>
      <c r="AO7" s="378">
        <v>1</v>
      </c>
      <c r="AP7" s="488">
        <v>2</v>
      </c>
      <c r="AQ7" s="102">
        <f t="shared" si="4"/>
        <v>10</v>
      </c>
      <c r="AR7" s="494">
        <v>2</v>
      </c>
      <c r="AS7" s="495">
        <v>1</v>
      </c>
      <c r="AT7" s="496">
        <v>0</v>
      </c>
      <c r="AU7" s="496">
        <v>1</v>
      </c>
      <c r="AV7" s="496">
        <v>2</v>
      </c>
      <c r="AW7" s="496">
        <v>1</v>
      </c>
      <c r="AX7" s="497">
        <v>1</v>
      </c>
      <c r="AY7" s="514">
        <f t="shared" si="5"/>
        <v>8</v>
      </c>
      <c r="AZ7" s="519">
        <f t="shared" si="6"/>
        <v>87.5</v>
      </c>
      <c r="BA7" s="594"/>
      <c r="BB7" s="594"/>
      <c r="BC7" s="594"/>
      <c r="BD7" s="594"/>
      <c r="BE7" s="594"/>
      <c r="BF7" s="594"/>
      <c r="BG7" s="594"/>
      <c r="BH7" s="594"/>
      <c r="BI7" s="594"/>
      <c r="BJ7" s="594"/>
      <c r="BK7" s="594"/>
      <c r="BL7" s="594"/>
      <c r="BM7" s="594"/>
      <c r="BN7" s="594"/>
      <c r="BO7" s="594"/>
      <c r="BP7" s="595"/>
    </row>
    <row r="8" spans="1:68" ht="15">
      <c r="A8" s="76" t="s">
        <v>59</v>
      </c>
      <c r="B8" s="426">
        <v>1</v>
      </c>
      <c r="C8" s="427">
        <v>1</v>
      </c>
      <c r="D8" s="427">
        <v>1</v>
      </c>
      <c r="E8" s="427">
        <v>1</v>
      </c>
      <c r="F8" s="428">
        <v>1</v>
      </c>
      <c r="G8" s="427">
        <v>1</v>
      </c>
      <c r="H8" s="427">
        <v>1</v>
      </c>
      <c r="I8" s="428">
        <v>1</v>
      </c>
      <c r="J8" s="428">
        <v>1</v>
      </c>
      <c r="K8" s="429">
        <v>1</v>
      </c>
      <c r="L8" s="430">
        <v>1</v>
      </c>
      <c r="M8" s="101">
        <f t="shared" si="0"/>
        <v>11</v>
      </c>
      <c r="N8" s="364">
        <v>1</v>
      </c>
      <c r="O8" s="362">
        <v>1</v>
      </c>
      <c r="P8" s="363">
        <v>1</v>
      </c>
      <c r="Q8" s="362">
        <v>1</v>
      </c>
      <c r="R8" s="365">
        <v>1</v>
      </c>
      <c r="S8" s="101">
        <f t="shared" si="1"/>
        <v>5</v>
      </c>
      <c r="T8" s="392">
        <v>1</v>
      </c>
      <c r="U8" s="393">
        <v>1</v>
      </c>
      <c r="V8" s="393">
        <v>0.75</v>
      </c>
      <c r="W8" s="394">
        <v>0.75</v>
      </c>
      <c r="X8" s="395">
        <v>1</v>
      </c>
      <c r="Y8" s="405">
        <v>1</v>
      </c>
      <c r="Z8" s="406">
        <v>0</v>
      </c>
      <c r="AA8" s="406">
        <v>0.75</v>
      </c>
      <c r="AB8" s="406">
        <v>0</v>
      </c>
      <c r="AC8" s="407">
        <v>0</v>
      </c>
      <c r="AD8" s="102">
        <f t="shared" si="2"/>
        <v>6.25</v>
      </c>
      <c r="AE8" s="464">
        <v>1</v>
      </c>
      <c r="AF8" s="465">
        <v>1</v>
      </c>
      <c r="AG8" s="465">
        <v>1</v>
      </c>
      <c r="AH8" s="465">
        <v>0</v>
      </c>
      <c r="AI8" s="466">
        <v>0</v>
      </c>
      <c r="AJ8" s="102">
        <f t="shared" si="3"/>
        <v>3</v>
      </c>
      <c r="AK8" s="379">
        <v>2</v>
      </c>
      <c r="AL8" s="378">
        <v>1</v>
      </c>
      <c r="AM8" s="378">
        <v>2</v>
      </c>
      <c r="AN8" s="378">
        <v>2</v>
      </c>
      <c r="AO8" s="378">
        <v>1</v>
      </c>
      <c r="AP8" s="488">
        <v>2</v>
      </c>
      <c r="AQ8" s="102">
        <f t="shared" si="4"/>
        <v>10</v>
      </c>
      <c r="AR8" s="494">
        <v>2</v>
      </c>
      <c r="AS8" s="495">
        <v>1</v>
      </c>
      <c r="AT8" s="496">
        <v>1</v>
      </c>
      <c r="AU8" s="496">
        <v>1</v>
      </c>
      <c r="AV8" s="496">
        <v>1</v>
      </c>
      <c r="AW8" s="496">
        <v>1</v>
      </c>
      <c r="AX8" s="497">
        <v>1</v>
      </c>
      <c r="AY8" s="514">
        <f t="shared" si="5"/>
        <v>8</v>
      </c>
      <c r="AZ8" s="519">
        <f t="shared" si="6"/>
        <v>78.5</v>
      </c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594"/>
      <c r="BN8" s="594"/>
      <c r="BO8" s="594"/>
      <c r="BP8" s="595"/>
    </row>
    <row r="9" spans="1:68" ht="15">
      <c r="A9" s="76" t="s">
        <v>54</v>
      </c>
      <c r="B9" s="426">
        <v>1</v>
      </c>
      <c r="C9" s="427">
        <v>1</v>
      </c>
      <c r="D9" s="427">
        <v>1</v>
      </c>
      <c r="E9" s="427">
        <v>1</v>
      </c>
      <c r="F9" s="428">
        <v>1</v>
      </c>
      <c r="G9" s="427">
        <v>1</v>
      </c>
      <c r="H9" s="427">
        <v>1</v>
      </c>
      <c r="I9" s="428">
        <v>1</v>
      </c>
      <c r="J9" s="428">
        <v>1</v>
      </c>
      <c r="K9" s="429">
        <v>1</v>
      </c>
      <c r="L9" s="430">
        <v>1</v>
      </c>
      <c r="M9" s="101">
        <f t="shared" si="0"/>
        <v>11</v>
      </c>
      <c r="N9" s="364">
        <v>1</v>
      </c>
      <c r="O9" s="362">
        <v>1</v>
      </c>
      <c r="P9" s="363">
        <v>1</v>
      </c>
      <c r="Q9" s="362">
        <v>1</v>
      </c>
      <c r="R9" s="365">
        <v>0</v>
      </c>
      <c r="S9" s="101">
        <f t="shared" si="1"/>
        <v>4</v>
      </c>
      <c r="T9" s="392">
        <v>1</v>
      </c>
      <c r="U9" s="393">
        <v>1</v>
      </c>
      <c r="V9" s="393">
        <v>0</v>
      </c>
      <c r="W9" s="394">
        <v>0.5</v>
      </c>
      <c r="X9" s="395">
        <v>1</v>
      </c>
      <c r="Y9" s="405">
        <v>1</v>
      </c>
      <c r="Z9" s="406">
        <v>1</v>
      </c>
      <c r="AA9" s="406">
        <v>1</v>
      </c>
      <c r="AB9" s="406">
        <v>1</v>
      </c>
      <c r="AC9" s="407">
        <v>1</v>
      </c>
      <c r="AD9" s="102">
        <f t="shared" si="2"/>
        <v>8.5</v>
      </c>
      <c r="AE9" s="464">
        <v>0.5</v>
      </c>
      <c r="AF9" s="465">
        <v>1</v>
      </c>
      <c r="AG9" s="465">
        <v>0.5</v>
      </c>
      <c r="AH9" s="465">
        <v>1</v>
      </c>
      <c r="AI9" s="466">
        <v>1</v>
      </c>
      <c r="AJ9" s="102">
        <f t="shared" si="3"/>
        <v>4</v>
      </c>
      <c r="AK9" s="379">
        <v>2</v>
      </c>
      <c r="AL9" s="378">
        <v>1</v>
      </c>
      <c r="AM9" s="378">
        <v>2</v>
      </c>
      <c r="AN9" s="378">
        <v>2</v>
      </c>
      <c r="AO9" s="378">
        <v>1</v>
      </c>
      <c r="AP9" s="488">
        <v>2</v>
      </c>
      <c r="AQ9" s="102">
        <f t="shared" si="4"/>
        <v>10</v>
      </c>
      <c r="AR9" s="494">
        <v>2</v>
      </c>
      <c r="AS9" s="495">
        <v>1</v>
      </c>
      <c r="AT9" s="496">
        <v>1</v>
      </c>
      <c r="AU9" s="496">
        <v>1</v>
      </c>
      <c r="AV9" s="496">
        <v>2</v>
      </c>
      <c r="AW9" s="496">
        <v>1</v>
      </c>
      <c r="AX9" s="497">
        <v>1</v>
      </c>
      <c r="AY9" s="514">
        <f t="shared" si="5"/>
        <v>9</v>
      </c>
      <c r="AZ9" s="519">
        <f t="shared" si="6"/>
        <v>84</v>
      </c>
      <c r="BA9" s="594"/>
      <c r="BB9" s="594"/>
      <c r="BC9" s="594"/>
      <c r="BD9" s="594"/>
      <c r="BE9" s="594"/>
      <c r="BF9" s="594"/>
      <c r="BG9" s="594"/>
      <c r="BH9" s="594"/>
      <c r="BI9" s="594"/>
      <c r="BJ9" s="594"/>
      <c r="BK9" s="594"/>
      <c r="BL9" s="594"/>
      <c r="BM9" s="594"/>
      <c r="BN9" s="594"/>
      <c r="BO9" s="594"/>
      <c r="BP9" s="595"/>
    </row>
    <row r="10" spans="1:68" ht="15">
      <c r="A10" s="76" t="s">
        <v>81</v>
      </c>
      <c r="B10" s="426">
        <v>1</v>
      </c>
      <c r="C10" s="427">
        <v>0.5</v>
      </c>
      <c r="D10" s="427">
        <v>1</v>
      </c>
      <c r="E10" s="427">
        <v>1</v>
      </c>
      <c r="F10" s="428">
        <v>0.25</v>
      </c>
      <c r="G10" s="427">
        <v>1</v>
      </c>
      <c r="H10" s="427">
        <v>1</v>
      </c>
      <c r="I10" s="428">
        <v>1</v>
      </c>
      <c r="J10" s="428">
        <v>1</v>
      </c>
      <c r="K10" s="429">
        <v>0</v>
      </c>
      <c r="L10" s="430">
        <v>1</v>
      </c>
      <c r="M10" s="101">
        <f t="shared" si="0"/>
        <v>8.75</v>
      </c>
      <c r="N10" s="364">
        <v>1</v>
      </c>
      <c r="O10" s="362">
        <v>1</v>
      </c>
      <c r="P10" s="363">
        <v>0</v>
      </c>
      <c r="Q10" s="362">
        <v>0.5</v>
      </c>
      <c r="R10" s="365">
        <v>0.75</v>
      </c>
      <c r="S10" s="101">
        <f t="shared" si="1"/>
        <v>3.25</v>
      </c>
      <c r="T10" s="392">
        <v>1</v>
      </c>
      <c r="U10" s="393">
        <v>1</v>
      </c>
      <c r="V10" s="393">
        <v>1</v>
      </c>
      <c r="W10" s="394">
        <v>1</v>
      </c>
      <c r="X10" s="395">
        <v>1</v>
      </c>
      <c r="Y10" s="405">
        <v>1</v>
      </c>
      <c r="Z10" s="406">
        <v>0</v>
      </c>
      <c r="AA10" s="406">
        <v>1</v>
      </c>
      <c r="AB10" s="406">
        <v>1</v>
      </c>
      <c r="AC10" s="407">
        <v>1</v>
      </c>
      <c r="AD10" s="102">
        <f>SUM(T10:AC10)</f>
        <v>9</v>
      </c>
      <c r="AE10" s="464">
        <v>0.5</v>
      </c>
      <c r="AF10" s="465">
        <v>1</v>
      </c>
      <c r="AG10" s="465">
        <v>1</v>
      </c>
      <c r="AH10" s="465">
        <v>0</v>
      </c>
      <c r="AI10" s="466">
        <v>0</v>
      </c>
      <c r="AJ10" s="102">
        <f t="shared" si="3"/>
        <v>2.5</v>
      </c>
      <c r="AK10" s="379">
        <v>2</v>
      </c>
      <c r="AL10" s="378">
        <v>1</v>
      </c>
      <c r="AM10" s="378">
        <v>1</v>
      </c>
      <c r="AN10" s="378">
        <v>0</v>
      </c>
      <c r="AO10" s="378">
        <v>1</v>
      </c>
      <c r="AP10" s="345">
        <v>0</v>
      </c>
      <c r="AQ10" s="102">
        <f t="shared" si="4"/>
        <v>5</v>
      </c>
      <c r="AR10" s="494">
        <v>2</v>
      </c>
      <c r="AS10" s="495">
        <v>1</v>
      </c>
      <c r="AT10" s="496">
        <v>0</v>
      </c>
      <c r="AU10" s="496">
        <v>1</v>
      </c>
      <c r="AV10" s="496">
        <v>0</v>
      </c>
      <c r="AW10" s="496">
        <v>1</v>
      </c>
      <c r="AX10" s="497">
        <v>1</v>
      </c>
      <c r="AY10" s="514">
        <f t="shared" si="5"/>
        <v>6</v>
      </c>
      <c r="AZ10" s="519">
        <f t="shared" si="6"/>
        <v>63</v>
      </c>
      <c r="BA10" s="601"/>
      <c r="BB10" s="601"/>
      <c r="BC10" s="601"/>
      <c r="BD10" s="601"/>
      <c r="BE10" s="601"/>
      <c r="BF10" s="601"/>
      <c r="BG10" s="601"/>
      <c r="BH10" s="601"/>
      <c r="BI10" s="601"/>
      <c r="BJ10" s="601"/>
      <c r="BK10" s="601"/>
      <c r="BL10" s="601"/>
      <c r="BM10" s="601"/>
      <c r="BN10" s="601"/>
      <c r="BO10" s="601"/>
      <c r="BP10" s="602"/>
    </row>
    <row r="11" spans="1:68" ht="15">
      <c r="A11" s="76" t="s">
        <v>89</v>
      </c>
      <c r="B11" s="426">
        <v>1</v>
      </c>
      <c r="C11" s="427">
        <v>0.25</v>
      </c>
      <c r="D11" s="427">
        <v>1</v>
      </c>
      <c r="E11" s="427">
        <v>1</v>
      </c>
      <c r="F11" s="428">
        <v>1</v>
      </c>
      <c r="G11" s="427">
        <v>1</v>
      </c>
      <c r="H11" s="427">
        <v>1</v>
      </c>
      <c r="I11" s="428">
        <v>1</v>
      </c>
      <c r="J11" s="428">
        <v>1</v>
      </c>
      <c r="K11" s="429">
        <v>0</v>
      </c>
      <c r="L11" s="430">
        <v>1</v>
      </c>
      <c r="M11" s="101">
        <f t="shared" si="0"/>
        <v>9.25</v>
      </c>
      <c r="N11" s="364">
        <v>1</v>
      </c>
      <c r="O11" s="362">
        <v>1</v>
      </c>
      <c r="P11" s="363">
        <v>1</v>
      </c>
      <c r="Q11" s="362">
        <v>0.75</v>
      </c>
      <c r="R11" s="365">
        <v>0</v>
      </c>
      <c r="S11" s="101">
        <f t="shared" si="1"/>
        <v>3.75</v>
      </c>
      <c r="T11" s="392">
        <v>1</v>
      </c>
      <c r="U11" s="393">
        <v>1</v>
      </c>
      <c r="V11" s="393">
        <v>1</v>
      </c>
      <c r="W11" s="394">
        <v>0.75</v>
      </c>
      <c r="X11" s="395">
        <v>1</v>
      </c>
      <c r="Y11" s="405">
        <v>1</v>
      </c>
      <c r="Z11" s="406">
        <v>0</v>
      </c>
      <c r="AA11" s="406">
        <v>0.75</v>
      </c>
      <c r="AB11" s="406">
        <v>1</v>
      </c>
      <c r="AC11" s="407">
        <v>1</v>
      </c>
      <c r="AD11" s="102">
        <f t="shared" si="2"/>
        <v>8.5</v>
      </c>
      <c r="AE11" s="464">
        <v>1</v>
      </c>
      <c r="AF11" s="465">
        <v>1</v>
      </c>
      <c r="AG11" s="465">
        <v>1</v>
      </c>
      <c r="AH11" s="465">
        <v>1</v>
      </c>
      <c r="AI11" s="466">
        <v>1</v>
      </c>
      <c r="AJ11" s="102">
        <f t="shared" si="3"/>
        <v>5</v>
      </c>
      <c r="AK11" s="379">
        <v>2</v>
      </c>
      <c r="AL11" s="378">
        <v>0.5</v>
      </c>
      <c r="AM11" s="378">
        <v>1.5</v>
      </c>
      <c r="AN11" s="378">
        <v>2</v>
      </c>
      <c r="AO11" s="378">
        <v>1</v>
      </c>
      <c r="AP11" s="488">
        <v>2</v>
      </c>
      <c r="AQ11" s="102">
        <f t="shared" si="4"/>
        <v>9</v>
      </c>
      <c r="AR11" s="494">
        <v>2</v>
      </c>
      <c r="AS11" s="495">
        <v>1</v>
      </c>
      <c r="AT11" s="496">
        <v>1</v>
      </c>
      <c r="AU11" s="496">
        <v>1</v>
      </c>
      <c r="AV11" s="496">
        <v>0.5</v>
      </c>
      <c r="AW11" s="496">
        <v>1</v>
      </c>
      <c r="AX11" s="497">
        <v>1</v>
      </c>
      <c r="AY11" s="514">
        <f t="shared" si="5"/>
        <v>7.5</v>
      </c>
      <c r="AZ11" s="519">
        <f t="shared" si="6"/>
        <v>78.5</v>
      </c>
      <c r="BA11" s="594"/>
      <c r="BB11" s="594"/>
      <c r="BC11" s="594"/>
      <c r="BD11" s="594"/>
      <c r="BE11" s="594"/>
      <c r="BF11" s="594"/>
      <c r="BG11" s="594"/>
      <c r="BH11" s="594"/>
      <c r="BI11" s="594"/>
      <c r="BJ11" s="594"/>
      <c r="BK11" s="594"/>
      <c r="BL11" s="594"/>
      <c r="BM11" s="594"/>
      <c r="BN11" s="594"/>
      <c r="BO11" s="594"/>
      <c r="BP11" s="595"/>
    </row>
    <row r="12" spans="1:68" ht="15">
      <c r="A12" s="76" t="s">
        <v>57</v>
      </c>
      <c r="B12" s="426">
        <v>1</v>
      </c>
      <c r="C12" s="427">
        <v>1</v>
      </c>
      <c r="D12" s="427">
        <v>1</v>
      </c>
      <c r="E12" s="427">
        <v>1</v>
      </c>
      <c r="F12" s="428">
        <v>1</v>
      </c>
      <c r="G12" s="427">
        <v>1</v>
      </c>
      <c r="H12" s="427">
        <v>1</v>
      </c>
      <c r="I12" s="428">
        <v>1</v>
      </c>
      <c r="J12" s="428">
        <v>1</v>
      </c>
      <c r="K12" s="429">
        <v>0.5</v>
      </c>
      <c r="L12" s="430">
        <v>1</v>
      </c>
      <c r="M12" s="101">
        <f t="shared" si="0"/>
        <v>10.5</v>
      </c>
      <c r="N12" s="364">
        <v>1</v>
      </c>
      <c r="O12" s="362">
        <v>1</v>
      </c>
      <c r="P12" s="363">
        <v>1</v>
      </c>
      <c r="Q12" s="362">
        <v>1</v>
      </c>
      <c r="R12" s="365">
        <v>1</v>
      </c>
      <c r="S12" s="101">
        <f t="shared" si="1"/>
        <v>5</v>
      </c>
      <c r="T12" s="392">
        <v>1</v>
      </c>
      <c r="U12" s="393">
        <v>1</v>
      </c>
      <c r="V12" s="393">
        <v>1</v>
      </c>
      <c r="W12" s="394">
        <v>1</v>
      </c>
      <c r="X12" s="395">
        <v>1</v>
      </c>
      <c r="Y12" s="405">
        <v>1</v>
      </c>
      <c r="Z12" s="406">
        <v>0</v>
      </c>
      <c r="AA12" s="406">
        <v>1</v>
      </c>
      <c r="AB12" s="406">
        <v>1</v>
      </c>
      <c r="AC12" s="407">
        <v>0</v>
      </c>
      <c r="AD12" s="102">
        <f t="shared" si="2"/>
        <v>8</v>
      </c>
      <c r="AE12" s="464">
        <v>1</v>
      </c>
      <c r="AF12" s="465">
        <v>1</v>
      </c>
      <c r="AG12" s="465">
        <v>1</v>
      </c>
      <c r="AH12" s="465">
        <v>1</v>
      </c>
      <c r="AI12" s="466">
        <v>1</v>
      </c>
      <c r="AJ12" s="102">
        <f t="shared" si="3"/>
        <v>5</v>
      </c>
      <c r="AK12" s="379">
        <v>2</v>
      </c>
      <c r="AL12" s="378">
        <v>1</v>
      </c>
      <c r="AM12" s="378">
        <v>1</v>
      </c>
      <c r="AN12" s="378">
        <v>2</v>
      </c>
      <c r="AO12" s="378">
        <v>1</v>
      </c>
      <c r="AP12" s="488">
        <v>2</v>
      </c>
      <c r="AQ12" s="102">
        <f t="shared" si="4"/>
        <v>9</v>
      </c>
      <c r="AR12" s="494">
        <v>2</v>
      </c>
      <c r="AS12" s="495">
        <v>1</v>
      </c>
      <c r="AT12" s="496">
        <v>1</v>
      </c>
      <c r="AU12" s="496">
        <v>1</v>
      </c>
      <c r="AV12" s="496">
        <v>2</v>
      </c>
      <c r="AW12" s="496">
        <v>1</v>
      </c>
      <c r="AX12" s="497">
        <v>1</v>
      </c>
      <c r="AY12" s="514">
        <f t="shared" si="5"/>
        <v>9</v>
      </c>
      <c r="AZ12" s="519">
        <f t="shared" si="6"/>
        <v>84</v>
      </c>
      <c r="BA12" s="594"/>
      <c r="BB12" s="594"/>
      <c r="BC12" s="594"/>
      <c r="BD12" s="594"/>
      <c r="BE12" s="594"/>
      <c r="BF12" s="594"/>
      <c r="BG12" s="594"/>
      <c r="BH12" s="594"/>
      <c r="BI12" s="594"/>
      <c r="BJ12" s="594"/>
      <c r="BK12" s="594"/>
      <c r="BL12" s="594"/>
      <c r="BM12" s="594"/>
      <c r="BN12" s="594"/>
      <c r="BO12" s="594"/>
      <c r="BP12" s="595"/>
    </row>
    <row r="13" spans="1:68" ht="15">
      <c r="A13" s="76" t="s">
        <v>52</v>
      </c>
      <c r="B13" s="426">
        <v>1</v>
      </c>
      <c r="C13" s="427">
        <v>0.25</v>
      </c>
      <c r="D13" s="427">
        <v>1</v>
      </c>
      <c r="E13" s="427">
        <v>1</v>
      </c>
      <c r="F13" s="428">
        <v>1</v>
      </c>
      <c r="G13" s="427">
        <v>1</v>
      </c>
      <c r="H13" s="427">
        <v>1</v>
      </c>
      <c r="I13" s="428">
        <v>1</v>
      </c>
      <c r="J13" s="428">
        <v>1</v>
      </c>
      <c r="K13" s="429">
        <v>0.5</v>
      </c>
      <c r="L13" s="430">
        <v>1</v>
      </c>
      <c r="M13" s="101">
        <f t="shared" si="0"/>
        <v>9.75</v>
      </c>
      <c r="N13" s="348">
        <v>1</v>
      </c>
      <c r="O13" s="346">
        <v>0.5</v>
      </c>
      <c r="P13" s="347">
        <v>1</v>
      </c>
      <c r="Q13" s="346">
        <v>0.5</v>
      </c>
      <c r="R13" s="349">
        <v>0.5</v>
      </c>
      <c r="S13" s="101">
        <f t="shared" si="1"/>
        <v>3.5</v>
      </c>
      <c r="T13" s="392">
        <v>1</v>
      </c>
      <c r="U13" s="393">
        <v>1</v>
      </c>
      <c r="V13" s="393">
        <v>0</v>
      </c>
      <c r="W13" s="394">
        <v>1</v>
      </c>
      <c r="X13" s="395">
        <v>1</v>
      </c>
      <c r="Y13" s="405">
        <v>0</v>
      </c>
      <c r="Z13" s="406">
        <v>0</v>
      </c>
      <c r="AA13" s="406">
        <v>0.75</v>
      </c>
      <c r="AB13" s="406">
        <v>1</v>
      </c>
      <c r="AC13" s="407">
        <v>0</v>
      </c>
      <c r="AD13" s="102">
        <f t="shared" si="2"/>
        <v>5.75</v>
      </c>
      <c r="AE13" s="464">
        <v>0.75</v>
      </c>
      <c r="AF13" s="465">
        <v>1</v>
      </c>
      <c r="AG13" s="465">
        <v>1</v>
      </c>
      <c r="AH13" s="465">
        <v>1</v>
      </c>
      <c r="AI13" s="466">
        <v>1</v>
      </c>
      <c r="AJ13" s="102">
        <f t="shared" si="3"/>
        <v>4.75</v>
      </c>
      <c r="AK13" s="379">
        <v>2</v>
      </c>
      <c r="AL13" s="378">
        <v>1</v>
      </c>
      <c r="AM13" s="378">
        <v>0.5</v>
      </c>
      <c r="AN13" s="378">
        <v>2</v>
      </c>
      <c r="AO13" s="378">
        <v>1</v>
      </c>
      <c r="AP13" s="345">
        <v>0</v>
      </c>
      <c r="AQ13" s="102">
        <f t="shared" si="4"/>
        <v>6.5</v>
      </c>
      <c r="AR13" s="494">
        <v>2</v>
      </c>
      <c r="AS13" s="495">
        <v>1</v>
      </c>
      <c r="AT13" s="496">
        <v>1</v>
      </c>
      <c r="AU13" s="496">
        <v>1</v>
      </c>
      <c r="AV13" s="496">
        <v>0</v>
      </c>
      <c r="AW13" s="496">
        <v>0.75</v>
      </c>
      <c r="AX13" s="497">
        <v>0</v>
      </c>
      <c r="AY13" s="514">
        <f t="shared" si="5"/>
        <v>5.75</v>
      </c>
      <c r="AZ13" s="519">
        <f t="shared" si="6"/>
        <v>66.25</v>
      </c>
      <c r="BA13" s="594"/>
      <c r="BB13" s="594"/>
      <c r="BC13" s="594"/>
      <c r="BD13" s="594"/>
      <c r="BE13" s="594"/>
      <c r="BF13" s="594"/>
      <c r="BG13" s="594"/>
      <c r="BH13" s="594"/>
      <c r="BI13" s="594"/>
      <c r="BJ13" s="594"/>
      <c r="BK13" s="594"/>
      <c r="BL13" s="594"/>
      <c r="BM13" s="594"/>
      <c r="BN13" s="594"/>
      <c r="BO13" s="594"/>
      <c r="BP13" s="595"/>
    </row>
    <row r="14" spans="1:68" ht="15">
      <c r="A14" s="76" t="s">
        <v>74</v>
      </c>
      <c r="B14" s="426">
        <v>1</v>
      </c>
      <c r="C14" s="427">
        <v>1</v>
      </c>
      <c r="D14" s="427">
        <v>1</v>
      </c>
      <c r="E14" s="427">
        <v>1</v>
      </c>
      <c r="F14" s="428">
        <v>1</v>
      </c>
      <c r="G14" s="427">
        <v>1</v>
      </c>
      <c r="H14" s="427">
        <v>1</v>
      </c>
      <c r="I14" s="428">
        <v>1</v>
      </c>
      <c r="J14" s="428">
        <v>1</v>
      </c>
      <c r="K14" s="429">
        <v>0.5</v>
      </c>
      <c r="L14" s="430">
        <v>1</v>
      </c>
      <c r="M14" s="101">
        <f t="shared" si="0"/>
        <v>10.5</v>
      </c>
      <c r="N14" s="368">
        <v>1</v>
      </c>
      <c r="O14" s="366">
        <v>1</v>
      </c>
      <c r="P14" s="367">
        <v>1</v>
      </c>
      <c r="Q14" s="366">
        <v>1</v>
      </c>
      <c r="R14" s="369">
        <v>1</v>
      </c>
      <c r="S14" s="101">
        <f t="shared" si="1"/>
        <v>5</v>
      </c>
      <c r="T14" s="392">
        <v>1</v>
      </c>
      <c r="U14" s="393">
        <v>1</v>
      </c>
      <c r="V14" s="393">
        <v>1</v>
      </c>
      <c r="W14" s="394">
        <v>1</v>
      </c>
      <c r="X14" s="395">
        <v>1</v>
      </c>
      <c r="Y14" s="405">
        <v>1</v>
      </c>
      <c r="Z14" s="406">
        <v>1</v>
      </c>
      <c r="AA14" s="406">
        <v>1</v>
      </c>
      <c r="AB14" s="406">
        <v>1</v>
      </c>
      <c r="AC14" s="407">
        <v>0.75</v>
      </c>
      <c r="AD14" s="102">
        <f t="shared" si="2"/>
        <v>9.75</v>
      </c>
      <c r="AE14" s="464">
        <v>1</v>
      </c>
      <c r="AF14" s="465">
        <v>1</v>
      </c>
      <c r="AG14" s="465">
        <v>1</v>
      </c>
      <c r="AH14" s="465">
        <v>1</v>
      </c>
      <c r="AI14" s="466">
        <v>1</v>
      </c>
      <c r="AJ14" s="102">
        <f t="shared" si="3"/>
        <v>5</v>
      </c>
      <c r="AK14" s="379">
        <v>2</v>
      </c>
      <c r="AL14" s="378">
        <v>1</v>
      </c>
      <c r="AM14" s="378">
        <v>2</v>
      </c>
      <c r="AN14" s="378">
        <v>2</v>
      </c>
      <c r="AO14" s="378">
        <v>1</v>
      </c>
      <c r="AP14" s="488">
        <v>2</v>
      </c>
      <c r="AQ14" s="102">
        <f t="shared" si="4"/>
        <v>10</v>
      </c>
      <c r="AR14" s="494">
        <v>2</v>
      </c>
      <c r="AS14" s="495">
        <v>1</v>
      </c>
      <c r="AT14" s="496">
        <v>1</v>
      </c>
      <c r="AU14" s="496">
        <v>1</v>
      </c>
      <c r="AV14" s="496">
        <v>0</v>
      </c>
      <c r="AW14" s="496">
        <v>1</v>
      </c>
      <c r="AX14" s="497">
        <v>1</v>
      </c>
      <c r="AY14" s="514">
        <f t="shared" si="5"/>
        <v>7</v>
      </c>
      <c r="AZ14" s="519">
        <f t="shared" si="6"/>
        <v>87.5</v>
      </c>
      <c r="BA14" s="594"/>
      <c r="BB14" s="594"/>
      <c r="BC14" s="594"/>
      <c r="BD14" s="594"/>
      <c r="BE14" s="594"/>
      <c r="BF14" s="594"/>
      <c r="BG14" s="594"/>
      <c r="BH14" s="594"/>
      <c r="BI14" s="594"/>
      <c r="BJ14" s="594"/>
      <c r="BK14" s="594"/>
      <c r="BL14" s="594"/>
      <c r="BM14" s="594"/>
      <c r="BN14" s="594"/>
      <c r="BO14" s="594"/>
      <c r="BP14" s="595"/>
    </row>
    <row r="15" spans="1:68" ht="15">
      <c r="A15" s="76" t="s">
        <v>55</v>
      </c>
      <c r="B15" s="426">
        <v>1</v>
      </c>
      <c r="C15" s="427">
        <v>1</v>
      </c>
      <c r="D15" s="427">
        <v>1</v>
      </c>
      <c r="E15" s="427">
        <v>1</v>
      </c>
      <c r="F15" s="428">
        <v>1</v>
      </c>
      <c r="G15" s="427">
        <v>1</v>
      </c>
      <c r="H15" s="427">
        <v>1</v>
      </c>
      <c r="I15" s="428">
        <v>1</v>
      </c>
      <c r="J15" s="428">
        <v>1</v>
      </c>
      <c r="K15" s="429">
        <v>1</v>
      </c>
      <c r="L15" s="430">
        <v>1</v>
      </c>
      <c r="M15" s="101">
        <f t="shared" si="0"/>
        <v>11</v>
      </c>
      <c r="N15" s="368">
        <v>1</v>
      </c>
      <c r="O15" s="366">
        <v>1</v>
      </c>
      <c r="P15" s="367">
        <v>1</v>
      </c>
      <c r="Q15" s="366">
        <v>1</v>
      </c>
      <c r="R15" s="369">
        <v>0</v>
      </c>
      <c r="S15" s="101">
        <f t="shared" si="1"/>
        <v>4</v>
      </c>
      <c r="T15" s="392">
        <v>1</v>
      </c>
      <c r="U15" s="393">
        <v>1</v>
      </c>
      <c r="V15" s="393">
        <v>1</v>
      </c>
      <c r="W15" s="394">
        <v>0.75</v>
      </c>
      <c r="X15" s="395">
        <v>1</v>
      </c>
      <c r="Y15" s="405">
        <v>1</v>
      </c>
      <c r="Z15" s="406">
        <v>0</v>
      </c>
      <c r="AA15" s="406">
        <v>1</v>
      </c>
      <c r="AB15" s="406">
        <v>0</v>
      </c>
      <c r="AC15" s="407">
        <v>1</v>
      </c>
      <c r="AD15" s="102">
        <f t="shared" si="2"/>
        <v>7.75</v>
      </c>
      <c r="AE15" s="464">
        <v>1</v>
      </c>
      <c r="AF15" s="465">
        <v>1</v>
      </c>
      <c r="AG15" s="465">
        <v>1</v>
      </c>
      <c r="AH15" s="465">
        <v>1</v>
      </c>
      <c r="AI15" s="466">
        <v>1</v>
      </c>
      <c r="AJ15" s="102">
        <f t="shared" si="3"/>
        <v>5</v>
      </c>
      <c r="AK15" s="379">
        <v>2</v>
      </c>
      <c r="AL15" s="378">
        <v>1</v>
      </c>
      <c r="AM15" s="378">
        <v>2</v>
      </c>
      <c r="AN15" s="378">
        <v>2</v>
      </c>
      <c r="AO15" s="378">
        <v>1</v>
      </c>
      <c r="AP15" s="345">
        <v>0</v>
      </c>
      <c r="AQ15" s="102">
        <f t="shared" si="4"/>
        <v>8</v>
      </c>
      <c r="AR15" s="494">
        <v>2</v>
      </c>
      <c r="AS15" s="495">
        <v>1</v>
      </c>
      <c r="AT15" s="496">
        <v>1</v>
      </c>
      <c r="AU15" s="496">
        <v>1</v>
      </c>
      <c r="AV15" s="496">
        <v>2</v>
      </c>
      <c r="AW15" s="496">
        <v>1</v>
      </c>
      <c r="AX15" s="497">
        <v>1</v>
      </c>
      <c r="AY15" s="514">
        <f t="shared" si="5"/>
        <v>9</v>
      </c>
      <c r="AZ15" s="519">
        <f t="shared" si="6"/>
        <v>80.5</v>
      </c>
      <c r="BA15" s="594"/>
      <c r="BB15" s="594"/>
      <c r="BC15" s="594"/>
      <c r="BD15" s="594"/>
      <c r="BE15" s="594"/>
      <c r="BF15" s="594"/>
      <c r="BG15" s="594"/>
      <c r="BH15" s="594"/>
      <c r="BI15" s="594"/>
      <c r="BJ15" s="594"/>
      <c r="BK15" s="594"/>
      <c r="BL15" s="594"/>
      <c r="BM15" s="594"/>
      <c r="BN15" s="594"/>
      <c r="BO15" s="594"/>
      <c r="BP15" s="595"/>
    </row>
    <row r="16" spans="1:68" ht="15">
      <c r="A16" s="76" t="s">
        <v>78</v>
      </c>
      <c r="B16" s="426">
        <v>1</v>
      </c>
      <c r="C16" s="427">
        <v>0.75</v>
      </c>
      <c r="D16" s="427">
        <v>1</v>
      </c>
      <c r="E16" s="427">
        <v>1</v>
      </c>
      <c r="F16" s="428">
        <v>1</v>
      </c>
      <c r="G16" s="427">
        <v>1</v>
      </c>
      <c r="H16" s="427">
        <v>1</v>
      </c>
      <c r="I16" s="428">
        <v>1</v>
      </c>
      <c r="J16" s="428">
        <v>1</v>
      </c>
      <c r="K16" s="429">
        <v>0.25</v>
      </c>
      <c r="L16" s="430">
        <v>1</v>
      </c>
      <c r="M16" s="101">
        <f t="shared" si="0"/>
        <v>10</v>
      </c>
      <c r="N16" s="368">
        <v>1</v>
      </c>
      <c r="O16" s="366">
        <v>1</v>
      </c>
      <c r="P16" s="367"/>
      <c r="Q16" s="366">
        <v>0.5</v>
      </c>
      <c r="R16" s="369">
        <v>0</v>
      </c>
      <c r="S16" s="101">
        <f t="shared" si="1"/>
        <v>2.5</v>
      </c>
      <c r="T16" s="392">
        <v>1</v>
      </c>
      <c r="U16" s="393"/>
      <c r="V16" s="393">
        <v>1</v>
      </c>
      <c r="W16" s="394">
        <v>0.5</v>
      </c>
      <c r="X16" s="395">
        <v>1</v>
      </c>
      <c r="Y16" s="405">
        <v>1</v>
      </c>
      <c r="Z16" s="406">
        <v>0</v>
      </c>
      <c r="AA16" s="406">
        <v>1</v>
      </c>
      <c r="AB16" s="406">
        <v>0</v>
      </c>
      <c r="AC16" s="407">
        <v>0</v>
      </c>
      <c r="AD16" s="102">
        <f t="shared" si="2"/>
        <v>5.5</v>
      </c>
      <c r="AE16" s="464">
        <v>1</v>
      </c>
      <c r="AF16" s="465">
        <v>1</v>
      </c>
      <c r="AG16" s="465">
        <v>1</v>
      </c>
      <c r="AH16" s="465">
        <v>1</v>
      </c>
      <c r="AI16" s="466">
        <v>1</v>
      </c>
      <c r="AJ16" s="102">
        <f t="shared" si="3"/>
        <v>5</v>
      </c>
      <c r="AK16" s="379">
        <v>1</v>
      </c>
      <c r="AL16" s="378">
        <v>1</v>
      </c>
      <c r="AM16" s="378">
        <v>2</v>
      </c>
      <c r="AN16" s="378">
        <v>2</v>
      </c>
      <c r="AO16" s="378">
        <v>1</v>
      </c>
      <c r="AP16" s="345">
        <v>0</v>
      </c>
      <c r="AQ16" s="102">
        <f t="shared" si="4"/>
        <v>7</v>
      </c>
      <c r="AR16" s="494">
        <v>2</v>
      </c>
      <c r="AS16" s="495">
        <v>1</v>
      </c>
      <c r="AT16" s="496">
        <v>0.5</v>
      </c>
      <c r="AU16" s="496">
        <v>1</v>
      </c>
      <c r="AV16" s="496">
        <v>0</v>
      </c>
      <c r="AW16" s="496">
        <v>0</v>
      </c>
      <c r="AX16" s="497">
        <v>0</v>
      </c>
      <c r="AY16" s="514">
        <f t="shared" si="5"/>
        <v>4.5</v>
      </c>
      <c r="AZ16" s="519">
        <f t="shared" si="6"/>
        <v>64.5</v>
      </c>
      <c r="BA16" s="599"/>
      <c r="BB16" s="599"/>
      <c r="BC16" s="599"/>
      <c r="BD16" s="599"/>
      <c r="BE16" s="599"/>
      <c r="BF16" s="599"/>
      <c r="BG16" s="599"/>
      <c r="BH16" s="599"/>
      <c r="BI16" s="599"/>
      <c r="BJ16" s="599"/>
      <c r="BK16" s="599"/>
      <c r="BL16" s="599"/>
      <c r="BM16" s="599"/>
      <c r="BN16" s="599"/>
      <c r="BO16" s="599"/>
      <c r="BP16" s="600"/>
    </row>
    <row r="17" spans="1:68" ht="15">
      <c r="A17" s="76" t="s">
        <v>67</v>
      </c>
      <c r="B17" s="431">
        <v>1</v>
      </c>
      <c r="C17" s="427">
        <v>0.25</v>
      </c>
      <c r="D17" s="427">
        <v>1</v>
      </c>
      <c r="E17" s="427">
        <v>1</v>
      </c>
      <c r="F17" s="428">
        <v>1</v>
      </c>
      <c r="G17" s="427">
        <v>1</v>
      </c>
      <c r="H17" s="427">
        <v>1</v>
      </c>
      <c r="I17" s="428">
        <v>1</v>
      </c>
      <c r="J17" s="428">
        <v>1</v>
      </c>
      <c r="K17" s="429">
        <v>1</v>
      </c>
      <c r="L17" s="430">
        <v>0.25</v>
      </c>
      <c r="M17" s="101">
        <f t="shared" si="0"/>
        <v>9.5</v>
      </c>
      <c r="N17" s="368">
        <v>1</v>
      </c>
      <c r="O17" s="366">
        <v>1</v>
      </c>
      <c r="P17" s="367">
        <v>0.5</v>
      </c>
      <c r="Q17" s="366">
        <v>0.75</v>
      </c>
      <c r="R17" s="369">
        <v>0</v>
      </c>
      <c r="S17" s="101">
        <f t="shared" si="1"/>
        <v>3.25</v>
      </c>
      <c r="T17" s="392">
        <v>1</v>
      </c>
      <c r="U17" s="393">
        <v>1</v>
      </c>
      <c r="V17" s="393">
        <v>1</v>
      </c>
      <c r="W17" s="394">
        <v>0.5</v>
      </c>
      <c r="X17" s="395">
        <v>1</v>
      </c>
      <c r="Y17" s="405">
        <v>1</v>
      </c>
      <c r="Z17" s="406">
        <v>0</v>
      </c>
      <c r="AA17" s="406">
        <v>1</v>
      </c>
      <c r="AB17" s="406">
        <v>0</v>
      </c>
      <c r="AC17" s="407">
        <v>1</v>
      </c>
      <c r="AD17" s="102">
        <f t="shared" si="2"/>
        <v>7.5</v>
      </c>
      <c r="AE17" s="464">
        <v>1</v>
      </c>
      <c r="AF17" s="465">
        <v>1</v>
      </c>
      <c r="AG17" s="465">
        <v>1</v>
      </c>
      <c r="AH17" s="465">
        <v>1</v>
      </c>
      <c r="AI17" s="466">
        <v>1</v>
      </c>
      <c r="AJ17" s="102">
        <f t="shared" si="3"/>
        <v>5</v>
      </c>
      <c r="AK17" s="379">
        <v>2</v>
      </c>
      <c r="AL17" s="378">
        <v>1</v>
      </c>
      <c r="AM17" s="378">
        <v>2</v>
      </c>
      <c r="AN17" s="378">
        <v>2</v>
      </c>
      <c r="AO17" s="378">
        <v>1</v>
      </c>
      <c r="AP17" s="488">
        <v>1.5</v>
      </c>
      <c r="AQ17" s="102">
        <f t="shared" si="4"/>
        <v>9.5</v>
      </c>
      <c r="AR17" s="494">
        <v>2</v>
      </c>
      <c r="AS17" s="495">
        <v>1</v>
      </c>
      <c r="AT17" s="496">
        <v>0</v>
      </c>
      <c r="AU17" s="496">
        <v>1</v>
      </c>
      <c r="AV17" s="496">
        <v>1.5</v>
      </c>
      <c r="AW17" s="496">
        <v>1</v>
      </c>
      <c r="AX17" s="497">
        <v>1</v>
      </c>
      <c r="AY17" s="514">
        <f t="shared" si="5"/>
        <v>7.5</v>
      </c>
      <c r="AZ17" s="519">
        <f t="shared" si="6"/>
        <v>77</v>
      </c>
      <c r="BA17" s="594"/>
      <c r="BB17" s="594"/>
      <c r="BC17" s="594"/>
      <c r="BD17" s="594"/>
      <c r="BE17" s="594"/>
      <c r="BF17" s="594"/>
      <c r="BG17" s="594"/>
      <c r="BH17" s="594"/>
      <c r="BI17" s="594"/>
      <c r="BJ17" s="594"/>
      <c r="BK17" s="594"/>
      <c r="BL17" s="594"/>
      <c r="BM17" s="594"/>
      <c r="BN17" s="594"/>
      <c r="BO17" s="594"/>
      <c r="BP17" s="595"/>
    </row>
    <row r="18" spans="1:68" ht="15">
      <c r="A18" s="76" t="s">
        <v>64</v>
      </c>
      <c r="B18" s="426">
        <v>0.5</v>
      </c>
      <c r="C18" s="427">
        <v>0.25</v>
      </c>
      <c r="D18" s="427">
        <v>1</v>
      </c>
      <c r="E18" s="427">
        <v>0.5</v>
      </c>
      <c r="F18" s="428">
        <v>0.25</v>
      </c>
      <c r="G18" s="427">
        <v>1</v>
      </c>
      <c r="H18" s="427">
        <v>1</v>
      </c>
      <c r="I18" s="428">
        <v>1</v>
      </c>
      <c r="J18" s="428">
        <v>1</v>
      </c>
      <c r="K18" s="429">
        <v>0.25</v>
      </c>
      <c r="L18" s="430">
        <v>1</v>
      </c>
      <c r="M18" s="101">
        <f t="shared" si="0"/>
        <v>7.75</v>
      </c>
      <c r="N18" s="352">
        <v>1</v>
      </c>
      <c r="O18" s="350">
        <v>1</v>
      </c>
      <c r="P18" s="351">
        <v>0.5</v>
      </c>
      <c r="Q18" s="350">
        <v>1</v>
      </c>
      <c r="R18" s="353">
        <v>0</v>
      </c>
      <c r="S18" s="101">
        <f t="shared" si="1"/>
        <v>3.5</v>
      </c>
      <c r="T18" s="392">
        <v>1</v>
      </c>
      <c r="U18" s="393">
        <v>1</v>
      </c>
      <c r="V18" s="393">
        <v>0</v>
      </c>
      <c r="W18" s="394">
        <v>0.5</v>
      </c>
      <c r="X18" s="395">
        <v>1</v>
      </c>
      <c r="Y18" s="405">
        <v>1</v>
      </c>
      <c r="Z18" s="406">
        <v>0</v>
      </c>
      <c r="AA18" s="406">
        <v>0.75</v>
      </c>
      <c r="AB18" s="406">
        <v>0.5</v>
      </c>
      <c r="AC18" s="407">
        <v>0</v>
      </c>
      <c r="AD18" s="102">
        <f t="shared" si="2"/>
        <v>5.75</v>
      </c>
      <c r="AE18" s="464">
        <v>0.25</v>
      </c>
      <c r="AF18" s="465">
        <v>1</v>
      </c>
      <c r="AG18" s="465">
        <v>0</v>
      </c>
      <c r="AH18" s="465">
        <v>1</v>
      </c>
      <c r="AI18" s="466">
        <v>1</v>
      </c>
      <c r="AJ18" s="102">
        <f t="shared" si="3"/>
        <v>3.25</v>
      </c>
      <c r="AK18" s="379">
        <v>0</v>
      </c>
      <c r="AL18" s="378">
        <v>0</v>
      </c>
      <c r="AM18" s="378">
        <v>2</v>
      </c>
      <c r="AN18" s="378">
        <v>0</v>
      </c>
      <c r="AO18" s="378">
        <v>1</v>
      </c>
      <c r="AP18" s="488">
        <v>1.5</v>
      </c>
      <c r="AQ18" s="102">
        <f t="shared" si="4"/>
        <v>4.5</v>
      </c>
      <c r="AR18" s="494">
        <v>2</v>
      </c>
      <c r="AS18" s="495">
        <v>1</v>
      </c>
      <c r="AT18" s="496">
        <v>1</v>
      </c>
      <c r="AU18" s="496">
        <v>1</v>
      </c>
      <c r="AV18" s="496">
        <v>0</v>
      </c>
      <c r="AW18" s="496">
        <v>1</v>
      </c>
      <c r="AX18" s="497">
        <v>1</v>
      </c>
      <c r="AY18" s="514">
        <f t="shared" si="5"/>
        <v>7</v>
      </c>
      <c r="AZ18" s="519">
        <f>SUM(B18:AX18)</f>
        <v>56.5</v>
      </c>
      <c r="BA18" s="594"/>
      <c r="BB18" s="594"/>
      <c r="BC18" s="594"/>
      <c r="BD18" s="594"/>
      <c r="BE18" s="594"/>
      <c r="BF18" s="594"/>
      <c r="BG18" s="594"/>
      <c r="BH18" s="594"/>
      <c r="BI18" s="594"/>
      <c r="BJ18" s="594"/>
      <c r="BK18" s="594"/>
      <c r="BL18" s="594"/>
      <c r="BM18" s="594"/>
      <c r="BN18" s="594"/>
      <c r="BO18" s="594"/>
      <c r="BP18" s="595"/>
    </row>
    <row r="19" spans="1:68" ht="15">
      <c r="A19" s="76" t="s">
        <v>61</v>
      </c>
      <c r="B19" s="426">
        <v>1</v>
      </c>
      <c r="C19" s="427">
        <v>1</v>
      </c>
      <c r="D19" s="427">
        <v>1</v>
      </c>
      <c r="E19" s="427">
        <v>1</v>
      </c>
      <c r="F19" s="428">
        <v>1</v>
      </c>
      <c r="G19" s="427">
        <v>1</v>
      </c>
      <c r="H19" s="427">
        <v>1</v>
      </c>
      <c r="I19" s="428">
        <v>1</v>
      </c>
      <c r="J19" s="428">
        <v>1</v>
      </c>
      <c r="K19" s="429">
        <v>1</v>
      </c>
      <c r="L19" s="430">
        <v>1</v>
      </c>
      <c r="M19" s="101">
        <f t="shared" si="0"/>
        <v>11</v>
      </c>
      <c r="N19" s="372">
        <v>1</v>
      </c>
      <c r="O19" s="370">
        <v>1</v>
      </c>
      <c r="P19" s="371">
        <v>1</v>
      </c>
      <c r="Q19" s="370">
        <v>1</v>
      </c>
      <c r="R19" s="373">
        <v>1</v>
      </c>
      <c r="S19" s="101">
        <f t="shared" si="1"/>
        <v>5</v>
      </c>
      <c r="T19" s="392">
        <v>1</v>
      </c>
      <c r="U19" s="393">
        <v>1</v>
      </c>
      <c r="V19" s="393">
        <v>1</v>
      </c>
      <c r="W19" s="394">
        <v>1</v>
      </c>
      <c r="X19" s="395">
        <v>1</v>
      </c>
      <c r="Y19" s="405">
        <v>1</v>
      </c>
      <c r="Z19" s="406">
        <v>1</v>
      </c>
      <c r="AA19" s="406">
        <v>1</v>
      </c>
      <c r="AB19" s="406">
        <v>1</v>
      </c>
      <c r="AC19" s="407">
        <v>1</v>
      </c>
      <c r="AD19" s="102">
        <f t="shared" si="2"/>
        <v>10</v>
      </c>
      <c r="AE19" s="464">
        <v>1</v>
      </c>
      <c r="AF19" s="465">
        <v>1</v>
      </c>
      <c r="AG19" s="465">
        <v>1</v>
      </c>
      <c r="AH19" s="465">
        <v>1</v>
      </c>
      <c r="AI19" s="466">
        <v>1</v>
      </c>
      <c r="AJ19" s="102">
        <f t="shared" si="3"/>
        <v>5</v>
      </c>
      <c r="AK19" s="379">
        <v>2</v>
      </c>
      <c r="AL19" s="378">
        <v>1</v>
      </c>
      <c r="AM19" s="378">
        <v>2</v>
      </c>
      <c r="AN19" s="378">
        <v>2</v>
      </c>
      <c r="AO19" s="378">
        <v>1</v>
      </c>
      <c r="AP19" s="488">
        <v>2</v>
      </c>
      <c r="AQ19" s="102">
        <f t="shared" si="4"/>
        <v>10</v>
      </c>
      <c r="AR19" s="494">
        <v>2</v>
      </c>
      <c r="AS19" s="495">
        <v>1</v>
      </c>
      <c r="AT19" s="496">
        <v>1</v>
      </c>
      <c r="AU19" s="496">
        <v>1</v>
      </c>
      <c r="AV19" s="496">
        <v>2</v>
      </c>
      <c r="AW19" s="496">
        <v>1</v>
      </c>
      <c r="AX19" s="497">
        <v>1</v>
      </c>
      <c r="AY19" s="514">
        <f t="shared" si="5"/>
        <v>9</v>
      </c>
      <c r="AZ19" s="519">
        <f aca="true" t="shared" si="7" ref="AZ19:AZ44">SUM(B19:AX19)</f>
        <v>91</v>
      </c>
      <c r="BA19" s="594"/>
      <c r="BB19" s="594"/>
      <c r="BC19" s="594"/>
      <c r="BD19" s="594"/>
      <c r="BE19" s="594"/>
      <c r="BF19" s="594"/>
      <c r="BG19" s="594"/>
      <c r="BH19" s="594"/>
      <c r="BI19" s="594"/>
      <c r="BJ19" s="594"/>
      <c r="BK19" s="594"/>
      <c r="BL19" s="594"/>
      <c r="BM19" s="594"/>
      <c r="BN19" s="594"/>
      <c r="BO19" s="594"/>
      <c r="BP19" s="595"/>
    </row>
    <row r="20" spans="1:68" ht="15">
      <c r="A20" s="76" t="s">
        <v>65</v>
      </c>
      <c r="B20" s="426">
        <v>1</v>
      </c>
      <c r="C20" s="427">
        <v>1</v>
      </c>
      <c r="D20" s="427">
        <v>1</v>
      </c>
      <c r="E20" s="427">
        <v>1</v>
      </c>
      <c r="F20" s="428">
        <v>1</v>
      </c>
      <c r="G20" s="427">
        <v>1</v>
      </c>
      <c r="H20" s="427">
        <v>1</v>
      </c>
      <c r="I20" s="428">
        <v>1</v>
      </c>
      <c r="J20" s="428">
        <v>1</v>
      </c>
      <c r="K20" s="429">
        <v>0.5</v>
      </c>
      <c r="L20" s="430">
        <v>1</v>
      </c>
      <c r="M20" s="101">
        <f t="shared" si="0"/>
        <v>10.5</v>
      </c>
      <c r="N20" s="372">
        <v>1</v>
      </c>
      <c r="O20" s="370">
        <v>1</v>
      </c>
      <c r="P20" s="371">
        <v>1</v>
      </c>
      <c r="Q20" s="370">
        <v>0.75</v>
      </c>
      <c r="R20" s="373">
        <v>1</v>
      </c>
      <c r="S20" s="101">
        <f t="shared" si="1"/>
        <v>4.75</v>
      </c>
      <c r="T20" s="392">
        <v>1</v>
      </c>
      <c r="U20" s="393">
        <v>1</v>
      </c>
      <c r="V20" s="393">
        <v>0.75</v>
      </c>
      <c r="W20" s="394">
        <v>0.75</v>
      </c>
      <c r="X20" s="395">
        <v>1</v>
      </c>
      <c r="Y20" s="405">
        <v>0.75</v>
      </c>
      <c r="Z20" s="406">
        <v>0.75</v>
      </c>
      <c r="AA20" s="406">
        <v>0.75</v>
      </c>
      <c r="AB20" s="406">
        <v>0</v>
      </c>
      <c r="AC20" s="407">
        <v>0</v>
      </c>
      <c r="AD20" s="102">
        <f t="shared" si="2"/>
        <v>6.75</v>
      </c>
      <c r="AE20" s="464">
        <v>0.75</v>
      </c>
      <c r="AF20" s="465">
        <v>1</v>
      </c>
      <c r="AG20" s="465">
        <v>1</v>
      </c>
      <c r="AH20" s="465">
        <v>1</v>
      </c>
      <c r="AI20" s="466">
        <v>1</v>
      </c>
      <c r="AJ20" s="102">
        <f t="shared" si="3"/>
        <v>4.75</v>
      </c>
      <c r="AK20" s="379">
        <v>1.5</v>
      </c>
      <c r="AL20" s="378">
        <v>0</v>
      </c>
      <c r="AM20" s="378">
        <v>1.5</v>
      </c>
      <c r="AN20" s="378">
        <v>2</v>
      </c>
      <c r="AO20" s="378">
        <v>0</v>
      </c>
      <c r="AP20" s="488">
        <v>2</v>
      </c>
      <c r="AQ20" s="102">
        <f t="shared" si="4"/>
        <v>7</v>
      </c>
      <c r="AR20" s="494">
        <v>2</v>
      </c>
      <c r="AS20" s="495">
        <v>1</v>
      </c>
      <c r="AT20" s="496">
        <v>1</v>
      </c>
      <c r="AU20" s="496">
        <v>1</v>
      </c>
      <c r="AV20" s="496">
        <v>1.5</v>
      </c>
      <c r="AW20" s="496">
        <v>1</v>
      </c>
      <c r="AX20" s="497">
        <v>1</v>
      </c>
      <c r="AY20" s="514">
        <f t="shared" si="5"/>
        <v>8.5</v>
      </c>
      <c r="AZ20" s="519">
        <f t="shared" si="7"/>
        <v>76</v>
      </c>
      <c r="BA20" s="594"/>
      <c r="BB20" s="594"/>
      <c r="BC20" s="594"/>
      <c r="BD20" s="594"/>
      <c r="BE20" s="594"/>
      <c r="BF20" s="594"/>
      <c r="BG20" s="594"/>
      <c r="BH20" s="594"/>
      <c r="BI20" s="594"/>
      <c r="BJ20" s="594"/>
      <c r="BK20" s="594"/>
      <c r="BL20" s="594"/>
      <c r="BM20" s="594"/>
      <c r="BN20" s="594"/>
      <c r="BO20" s="594"/>
      <c r="BP20" s="595"/>
    </row>
    <row r="21" spans="1:68" ht="15">
      <c r="A21" s="76" t="s">
        <v>66</v>
      </c>
      <c r="B21" s="426">
        <v>0.5</v>
      </c>
      <c r="C21" s="427">
        <v>1</v>
      </c>
      <c r="D21" s="427">
        <v>1</v>
      </c>
      <c r="E21" s="427">
        <v>1</v>
      </c>
      <c r="F21" s="428">
        <v>1</v>
      </c>
      <c r="G21" s="427">
        <v>1</v>
      </c>
      <c r="H21" s="427">
        <v>1</v>
      </c>
      <c r="I21" s="428">
        <v>1</v>
      </c>
      <c r="J21" s="428">
        <v>1</v>
      </c>
      <c r="K21" s="429">
        <v>0.5</v>
      </c>
      <c r="L21" s="430">
        <v>0</v>
      </c>
      <c r="M21" s="101">
        <f t="shared" si="0"/>
        <v>9</v>
      </c>
      <c r="N21" s="372">
        <v>1</v>
      </c>
      <c r="O21" s="370">
        <v>1</v>
      </c>
      <c r="P21" s="371">
        <v>1</v>
      </c>
      <c r="Q21" s="370">
        <v>0.75</v>
      </c>
      <c r="R21" s="373">
        <v>1</v>
      </c>
      <c r="S21" s="101">
        <f t="shared" si="1"/>
        <v>4.75</v>
      </c>
      <c r="T21" s="392">
        <v>0.5</v>
      </c>
      <c r="U21" s="393">
        <v>1</v>
      </c>
      <c r="V21" s="393">
        <v>0</v>
      </c>
      <c r="W21" s="394">
        <v>0.5</v>
      </c>
      <c r="X21" s="395">
        <v>1</v>
      </c>
      <c r="Y21" s="405">
        <v>0</v>
      </c>
      <c r="Z21" s="406">
        <v>0</v>
      </c>
      <c r="AA21" s="406">
        <v>0.75</v>
      </c>
      <c r="AB21" s="406">
        <v>0.5</v>
      </c>
      <c r="AC21" s="407">
        <v>0</v>
      </c>
      <c r="AD21" s="102">
        <f t="shared" si="2"/>
        <v>4.25</v>
      </c>
      <c r="AE21" s="464">
        <v>0</v>
      </c>
      <c r="AF21" s="465">
        <v>0.75</v>
      </c>
      <c r="AG21" s="465">
        <v>0</v>
      </c>
      <c r="AH21" s="465">
        <v>0</v>
      </c>
      <c r="AI21" s="466">
        <v>0</v>
      </c>
      <c r="AJ21" s="102">
        <f t="shared" si="3"/>
        <v>0.75</v>
      </c>
      <c r="AK21" s="379">
        <v>0.5</v>
      </c>
      <c r="AL21" s="378">
        <v>0</v>
      </c>
      <c r="AM21" s="378">
        <v>1.5</v>
      </c>
      <c r="AN21" s="378">
        <v>2</v>
      </c>
      <c r="AO21" s="378">
        <v>1</v>
      </c>
      <c r="AP21" s="488">
        <v>2</v>
      </c>
      <c r="AQ21" s="102">
        <f t="shared" si="4"/>
        <v>7</v>
      </c>
      <c r="AR21" s="494">
        <v>2</v>
      </c>
      <c r="AS21" s="495">
        <v>1</v>
      </c>
      <c r="AT21" s="496">
        <v>0.75</v>
      </c>
      <c r="AU21" s="496">
        <v>1</v>
      </c>
      <c r="AV21" s="496">
        <v>0</v>
      </c>
      <c r="AW21" s="496">
        <v>1</v>
      </c>
      <c r="AX21" s="497">
        <v>1</v>
      </c>
      <c r="AY21" s="514">
        <f t="shared" si="5"/>
        <v>6.75</v>
      </c>
      <c r="AZ21" s="519">
        <f t="shared" si="7"/>
        <v>58.25</v>
      </c>
      <c r="BA21" s="594"/>
      <c r="BB21" s="594"/>
      <c r="BC21" s="594"/>
      <c r="BD21" s="594"/>
      <c r="BE21" s="594"/>
      <c r="BF21" s="594"/>
      <c r="BG21" s="594"/>
      <c r="BH21" s="594"/>
      <c r="BI21" s="594"/>
      <c r="BJ21" s="594"/>
      <c r="BK21" s="594"/>
      <c r="BL21" s="594"/>
      <c r="BM21" s="594"/>
      <c r="BN21" s="594"/>
      <c r="BO21" s="594"/>
      <c r="BP21" s="595"/>
    </row>
    <row r="22" spans="1:68" ht="15">
      <c r="A22" s="76" t="s">
        <v>80</v>
      </c>
      <c r="B22" s="426">
        <v>1</v>
      </c>
      <c r="C22" s="427">
        <v>0</v>
      </c>
      <c r="D22" s="427">
        <v>1</v>
      </c>
      <c r="E22" s="427">
        <v>1</v>
      </c>
      <c r="F22" s="428">
        <v>1</v>
      </c>
      <c r="G22" s="427">
        <v>1</v>
      </c>
      <c r="H22" s="427">
        <v>1</v>
      </c>
      <c r="I22" s="428">
        <v>1</v>
      </c>
      <c r="J22" s="428">
        <v>1</v>
      </c>
      <c r="K22" s="429">
        <v>0.5</v>
      </c>
      <c r="L22" s="430">
        <v>1</v>
      </c>
      <c r="M22" s="101">
        <f t="shared" si="0"/>
        <v>9.5</v>
      </c>
      <c r="N22" s="356">
        <v>1</v>
      </c>
      <c r="O22" s="354">
        <v>1</v>
      </c>
      <c r="P22" s="355">
        <v>0.75</v>
      </c>
      <c r="Q22" s="354">
        <v>1</v>
      </c>
      <c r="R22" s="357">
        <v>1</v>
      </c>
      <c r="S22" s="101">
        <f t="shared" si="1"/>
        <v>4.75</v>
      </c>
      <c r="T22" s="392">
        <v>1</v>
      </c>
      <c r="U22" s="393">
        <v>1</v>
      </c>
      <c r="V22" s="393">
        <v>1</v>
      </c>
      <c r="W22" s="394">
        <v>0</v>
      </c>
      <c r="X22" s="395">
        <v>1</v>
      </c>
      <c r="Y22" s="405">
        <v>0.75</v>
      </c>
      <c r="Z22" s="406">
        <v>0</v>
      </c>
      <c r="AA22" s="406">
        <v>0</v>
      </c>
      <c r="AB22" s="406">
        <v>1</v>
      </c>
      <c r="AC22" s="407">
        <v>0</v>
      </c>
      <c r="AD22" s="102">
        <f t="shared" si="2"/>
        <v>5.75</v>
      </c>
      <c r="AE22" s="464">
        <v>1</v>
      </c>
      <c r="AF22" s="465">
        <v>1</v>
      </c>
      <c r="AG22" s="465">
        <v>1</v>
      </c>
      <c r="AH22" s="465">
        <v>1</v>
      </c>
      <c r="AI22" s="466">
        <v>1</v>
      </c>
      <c r="AJ22" s="102">
        <f t="shared" si="3"/>
        <v>5</v>
      </c>
      <c r="AK22" s="379">
        <v>2</v>
      </c>
      <c r="AL22" s="378">
        <v>1</v>
      </c>
      <c r="AM22" s="378">
        <v>1</v>
      </c>
      <c r="AN22" s="378">
        <v>2</v>
      </c>
      <c r="AO22" s="378">
        <v>1</v>
      </c>
      <c r="AP22" s="488">
        <v>2</v>
      </c>
      <c r="AQ22" s="102">
        <f t="shared" si="4"/>
        <v>9</v>
      </c>
      <c r="AR22" s="494">
        <v>2</v>
      </c>
      <c r="AS22" s="495">
        <v>1</v>
      </c>
      <c r="AT22" s="495">
        <v>1</v>
      </c>
      <c r="AU22" s="495">
        <v>1</v>
      </c>
      <c r="AV22" s="495">
        <v>1</v>
      </c>
      <c r="AW22" s="495">
        <v>0</v>
      </c>
      <c r="AX22" s="497">
        <v>1</v>
      </c>
      <c r="AY22" s="514">
        <f t="shared" si="5"/>
        <v>7</v>
      </c>
      <c r="AZ22" s="519">
        <f t="shared" si="7"/>
        <v>75</v>
      </c>
      <c r="BA22" s="594"/>
      <c r="BB22" s="594"/>
      <c r="BC22" s="594"/>
      <c r="BD22" s="594"/>
      <c r="BE22" s="594"/>
      <c r="BF22" s="594"/>
      <c r="BG22" s="594"/>
      <c r="BH22" s="594"/>
      <c r="BI22" s="594"/>
      <c r="BJ22" s="594"/>
      <c r="BK22" s="594"/>
      <c r="BL22" s="594"/>
      <c r="BM22" s="594"/>
      <c r="BN22" s="594"/>
      <c r="BO22" s="594"/>
      <c r="BP22" s="595"/>
    </row>
    <row r="23" spans="1:68" ht="15">
      <c r="A23" s="76" t="s">
        <v>72</v>
      </c>
      <c r="B23" s="426">
        <v>0.5</v>
      </c>
      <c r="C23" s="427">
        <v>0.25</v>
      </c>
      <c r="D23" s="427">
        <v>1</v>
      </c>
      <c r="E23" s="427">
        <v>0.35</v>
      </c>
      <c r="F23" s="427">
        <v>1</v>
      </c>
      <c r="G23" s="427">
        <v>1</v>
      </c>
      <c r="H23" s="427">
        <v>1</v>
      </c>
      <c r="I23" s="427">
        <v>1</v>
      </c>
      <c r="J23" s="427">
        <v>1</v>
      </c>
      <c r="K23" s="432">
        <v>0.5</v>
      </c>
      <c r="L23" s="430">
        <v>1</v>
      </c>
      <c r="M23" s="101">
        <f t="shared" si="0"/>
        <v>8.6</v>
      </c>
      <c r="N23" s="356">
        <v>1</v>
      </c>
      <c r="O23" s="354">
        <v>1</v>
      </c>
      <c r="P23" s="355">
        <v>1</v>
      </c>
      <c r="Q23" s="354">
        <v>0.75</v>
      </c>
      <c r="R23" s="357">
        <v>1</v>
      </c>
      <c r="S23" s="101">
        <f t="shared" si="1"/>
        <v>4.75</v>
      </c>
      <c r="T23" s="392">
        <v>1</v>
      </c>
      <c r="U23" s="393">
        <v>1</v>
      </c>
      <c r="V23" s="393">
        <v>0.75</v>
      </c>
      <c r="W23" s="394">
        <v>1</v>
      </c>
      <c r="X23" s="395">
        <v>1</v>
      </c>
      <c r="Y23" s="405">
        <v>0</v>
      </c>
      <c r="Z23" s="406">
        <v>0</v>
      </c>
      <c r="AA23" s="406">
        <v>0.75</v>
      </c>
      <c r="AB23" s="406">
        <v>0.75</v>
      </c>
      <c r="AC23" s="407">
        <v>1</v>
      </c>
      <c r="AD23" s="102">
        <f t="shared" si="2"/>
        <v>7.25</v>
      </c>
      <c r="AE23" s="464">
        <v>0</v>
      </c>
      <c r="AF23" s="465">
        <v>0.75</v>
      </c>
      <c r="AG23" s="465">
        <v>0</v>
      </c>
      <c r="AH23" s="465">
        <v>0</v>
      </c>
      <c r="AI23" s="466">
        <v>0</v>
      </c>
      <c r="AJ23" s="102">
        <f t="shared" si="3"/>
        <v>0.75</v>
      </c>
      <c r="AK23" s="379">
        <v>0</v>
      </c>
      <c r="AL23" s="378">
        <v>0</v>
      </c>
      <c r="AM23" s="378">
        <v>1</v>
      </c>
      <c r="AN23" s="378">
        <v>2</v>
      </c>
      <c r="AO23" s="378">
        <v>1</v>
      </c>
      <c r="AP23" s="488">
        <v>2</v>
      </c>
      <c r="AQ23" s="102">
        <f t="shared" si="4"/>
        <v>6</v>
      </c>
      <c r="AR23" s="494">
        <v>2</v>
      </c>
      <c r="AS23" s="495">
        <v>1</v>
      </c>
      <c r="AT23" s="495">
        <v>0.75</v>
      </c>
      <c r="AU23" s="495">
        <v>1</v>
      </c>
      <c r="AV23" s="495">
        <v>0</v>
      </c>
      <c r="AW23" s="495">
        <v>0.5</v>
      </c>
      <c r="AX23" s="497">
        <v>1</v>
      </c>
      <c r="AY23" s="514">
        <f t="shared" si="5"/>
        <v>6.25</v>
      </c>
      <c r="AZ23" s="519">
        <f t="shared" si="7"/>
        <v>60.95</v>
      </c>
      <c r="BA23" s="601"/>
      <c r="BB23" s="601"/>
      <c r="BC23" s="601"/>
      <c r="BD23" s="601"/>
      <c r="BE23" s="601"/>
      <c r="BF23" s="601"/>
      <c r="BG23" s="601"/>
      <c r="BH23" s="601"/>
      <c r="BI23" s="601"/>
      <c r="BJ23" s="601"/>
      <c r="BK23" s="601"/>
      <c r="BL23" s="601"/>
      <c r="BM23" s="601"/>
      <c r="BN23" s="601"/>
      <c r="BO23" s="601"/>
      <c r="BP23" s="602"/>
    </row>
    <row r="24" spans="1:68" ht="15">
      <c r="A24" s="76" t="s">
        <v>70</v>
      </c>
      <c r="B24" s="426">
        <v>1</v>
      </c>
      <c r="C24" s="427">
        <v>1</v>
      </c>
      <c r="D24" s="427">
        <v>1</v>
      </c>
      <c r="E24" s="427">
        <v>1</v>
      </c>
      <c r="F24" s="428">
        <v>1</v>
      </c>
      <c r="G24" s="427">
        <v>1</v>
      </c>
      <c r="H24" s="427">
        <v>1</v>
      </c>
      <c r="I24" s="428">
        <v>1</v>
      </c>
      <c r="J24" s="428">
        <v>1</v>
      </c>
      <c r="K24" s="429">
        <v>1</v>
      </c>
      <c r="L24" s="430">
        <v>1</v>
      </c>
      <c r="M24" s="101">
        <f t="shared" si="0"/>
        <v>11</v>
      </c>
      <c r="N24" s="376">
        <v>1</v>
      </c>
      <c r="O24" s="374">
        <v>1</v>
      </c>
      <c r="P24" s="375">
        <v>1</v>
      </c>
      <c r="Q24" s="374">
        <v>1</v>
      </c>
      <c r="R24" s="377">
        <v>0.75</v>
      </c>
      <c r="S24" s="101">
        <f t="shared" si="1"/>
        <v>4.75</v>
      </c>
      <c r="T24" s="392">
        <v>1</v>
      </c>
      <c r="U24" s="393">
        <v>1</v>
      </c>
      <c r="V24" s="393">
        <v>1</v>
      </c>
      <c r="W24" s="394">
        <v>1</v>
      </c>
      <c r="X24" s="395">
        <v>1</v>
      </c>
      <c r="Y24" s="405">
        <v>0.75</v>
      </c>
      <c r="Z24" s="406">
        <v>1</v>
      </c>
      <c r="AA24" s="406">
        <v>0.75</v>
      </c>
      <c r="AB24" s="406">
        <v>1</v>
      </c>
      <c r="AC24" s="407">
        <v>0</v>
      </c>
      <c r="AD24" s="102">
        <f t="shared" si="2"/>
        <v>8.5</v>
      </c>
      <c r="AE24" s="464">
        <v>1</v>
      </c>
      <c r="AF24" s="465">
        <v>1</v>
      </c>
      <c r="AG24" s="465">
        <v>1</v>
      </c>
      <c r="AH24" s="465">
        <v>1</v>
      </c>
      <c r="AI24" s="466">
        <v>1</v>
      </c>
      <c r="AJ24" s="102">
        <f t="shared" si="3"/>
        <v>5</v>
      </c>
      <c r="AK24" s="379">
        <v>2</v>
      </c>
      <c r="AL24" s="378">
        <v>1</v>
      </c>
      <c r="AM24" s="378">
        <v>1</v>
      </c>
      <c r="AN24" s="378">
        <v>2</v>
      </c>
      <c r="AO24" s="378">
        <v>1</v>
      </c>
      <c r="AP24" s="488">
        <v>2</v>
      </c>
      <c r="AQ24" s="102">
        <f t="shared" si="4"/>
        <v>9</v>
      </c>
      <c r="AR24" s="494">
        <v>2</v>
      </c>
      <c r="AS24" s="495">
        <v>1</v>
      </c>
      <c r="AT24" s="496">
        <v>1</v>
      </c>
      <c r="AU24" s="496">
        <v>1</v>
      </c>
      <c r="AV24" s="496">
        <v>2</v>
      </c>
      <c r="AW24" s="496">
        <v>1</v>
      </c>
      <c r="AX24" s="497">
        <v>1</v>
      </c>
      <c r="AY24" s="514">
        <f t="shared" si="5"/>
        <v>9</v>
      </c>
      <c r="AZ24" s="519">
        <f t="shared" si="7"/>
        <v>85.5</v>
      </c>
      <c r="BA24" s="594"/>
      <c r="BB24" s="594"/>
      <c r="BC24" s="594"/>
      <c r="BD24" s="594"/>
      <c r="BE24" s="594"/>
      <c r="BF24" s="594"/>
      <c r="BG24" s="594"/>
      <c r="BH24" s="594"/>
      <c r="BI24" s="594"/>
      <c r="BJ24" s="594"/>
      <c r="BK24" s="594"/>
      <c r="BL24" s="594"/>
      <c r="BM24" s="594"/>
      <c r="BN24" s="594"/>
      <c r="BO24" s="594"/>
      <c r="BP24" s="595"/>
    </row>
    <row r="25" spans="1:68" ht="15">
      <c r="A25" s="76" t="s">
        <v>58</v>
      </c>
      <c r="B25" s="426">
        <v>1</v>
      </c>
      <c r="C25" s="427">
        <v>1</v>
      </c>
      <c r="D25" s="427">
        <v>1</v>
      </c>
      <c r="E25" s="427">
        <v>1</v>
      </c>
      <c r="F25" s="428">
        <v>1</v>
      </c>
      <c r="G25" s="427">
        <v>1</v>
      </c>
      <c r="H25" s="427">
        <v>1</v>
      </c>
      <c r="I25" s="428">
        <v>1</v>
      </c>
      <c r="J25" s="428">
        <v>1</v>
      </c>
      <c r="K25" s="429">
        <v>1</v>
      </c>
      <c r="L25" s="430">
        <v>1</v>
      </c>
      <c r="M25" s="101">
        <f t="shared" si="0"/>
        <v>11</v>
      </c>
      <c r="N25" s="376">
        <v>1</v>
      </c>
      <c r="O25" s="374">
        <v>1</v>
      </c>
      <c r="P25" s="375">
        <v>0.75</v>
      </c>
      <c r="Q25" s="374">
        <v>1</v>
      </c>
      <c r="R25" s="377">
        <v>0.5</v>
      </c>
      <c r="S25" s="101">
        <f t="shared" si="1"/>
        <v>4.25</v>
      </c>
      <c r="T25" s="392">
        <v>1</v>
      </c>
      <c r="U25" s="393">
        <v>1</v>
      </c>
      <c r="V25" s="393">
        <v>0.75</v>
      </c>
      <c r="W25" s="394">
        <v>1</v>
      </c>
      <c r="X25" s="395">
        <v>1</v>
      </c>
      <c r="Y25" s="405">
        <v>0.75</v>
      </c>
      <c r="Z25" s="406">
        <v>0</v>
      </c>
      <c r="AA25" s="406">
        <v>0.75</v>
      </c>
      <c r="AB25" s="406">
        <v>0.75</v>
      </c>
      <c r="AC25" s="407">
        <v>0</v>
      </c>
      <c r="AD25" s="102">
        <f t="shared" si="2"/>
        <v>7</v>
      </c>
      <c r="AE25" s="464">
        <v>0.5</v>
      </c>
      <c r="AF25" s="465">
        <v>1</v>
      </c>
      <c r="AG25" s="465">
        <v>0.5</v>
      </c>
      <c r="AH25" s="465">
        <v>1</v>
      </c>
      <c r="AI25" s="466">
        <v>1</v>
      </c>
      <c r="AJ25" s="102">
        <f t="shared" si="3"/>
        <v>4</v>
      </c>
      <c r="AK25" s="379">
        <v>2</v>
      </c>
      <c r="AL25" s="378">
        <v>1</v>
      </c>
      <c r="AM25" s="378">
        <v>1</v>
      </c>
      <c r="AN25" s="378">
        <v>2</v>
      </c>
      <c r="AO25" s="378">
        <v>1</v>
      </c>
      <c r="AP25" s="488">
        <v>2</v>
      </c>
      <c r="AQ25" s="102">
        <f t="shared" si="4"/>
        <v>9</v>
      </c>
      <c r="AR25" s="494">
        <v>2</v>
      </c>
      <c r="AS25" s="495">
        <v>1</v>
      </c>
      <c r="AT25" s="496">
        <v>0.75</v>
      </c>
      <c r="AU25" s="496">
        <v>1</v>
      </c>
      <c r="AV25" s="496">
        <v>2</v>
      </c>
      <c r="AW25" s="496">
        <v>1</v>
      </c>
      <c r="AX25" s="497">
        <v>1</v>
      </c>
      <c r="AY25" s="514">
        <f t="shared" si="5"/>
        <v>8.75</v>
      </c>
      <c r="AZ25" s="519">
        <f t="shared" si="7"/>
        <v>79.25</v>
      </c>
      <c r="BA25" s="594"/>
      <c r="BB25" s="594"/>
      <c r="BC25" s="594"/>
      <c r="BD25" s="594"/>
      <c r="BE25" s="594"/>
      <c r="BF25" s="594"/>
      <c r="BG25" s="594"/>
      <c r="BH25" s="594"/>
      <c r="BI25" s="594"/>
      <c r="BJ25" s="594"/>
      <c r="BK25" s="594"/>
      <c r="BL25" s="594"/>
      <c r="BM25" s="594"/>
      <c r="BN25" s="594"/>
      <c r="BO25" s="594"/>
      <c r="BP25" s="595"/>
    </row>
    <row r="26" spans="1:68" ht="15">
      <c r="A26" s="76" t="s">
        <v>60</v>
      </c>
      <c r="B26" s="426">
        <v>1</v>
      </c>
      <c r="C26" s="427">
        <v>1</v>
      </c>
      <c r="D26" s="427">
        <v>1</v>
      </c>
      <c r="E26" s="427">
        <v>1</v>
      </c>
      <c r="F26" s="428">
        <v>1</v>
      </c>
      <c r="G26" s="427">
        <v>1</v>
      </c>
      <c r="H26" s="427">
        <v>1</v>
      </c>
      <c r="I26" s="428">
        <v>1</v>
      </c>
      <c r="J26" s="428">
        <v>1</v>
      </c>
      <c r="K26" s="429">
        <v>0.5</v>
      </c>
      <c r="L26" s="430">
        <v>1</v>
      </c>
      <c r="M26" s="101">
        <f t="shared" si="0"/>
        <v>10.5</v>
      </c>
      <c r="N26" s="376">
        <v>0</v>
      </c>
      <c r="O26" s="374">
        <v>1</v>
      </c>
      <c r="P26" s="375">
        <v>1</v>
      </c>
      <c r="Q26" s="374">
        <v>0</v>
      </c>
      <c r="R26" s="377">
        <v>0.25</v>
      </c>
      <c r="S26" s="101">
        <f t="shared" si="1"/>
        <v>2.25</v>
      </c>
      <c r="T26" s="392">
        <v>1</v>
      </c>
      <c r="U26" s="393">
        <v>1</v>
      </c>
      <c r="V26" s="393">
        <v>0.75</v>
      </c>
      <c r="W26" s="394">
        <v>0.75</v>
      </c>
      <c r="X26" s="395">
        <v>1</v>
      </c>
      <c r="Y26" s="405">
        <v>1</v>
      </c>
      <c r="Z26" s="406">
        <v>0</v>
      </c>
      <c r="AA26" s="406">
        <v>1</v>
      </c>
      <c r="AB26" s="406">
        <v>0</v>
      </c>
      <c r="AC26" s="407">
        <v>1</v>
      </c>
      <c r="AD26" s="102">
        <f t="shared" si="2"/>
        <v>7.5</v>
      </c>
      <c r="AE26" s="464">
        <v>1</v>
      </c>
      <c r="AF26" s="465">
        <v>1</v>
      </c>
      <c r="AG26" s="465">
        <v>1</v>
      </c>
      <c r="AH26" s="465">
        <v>0</v>
      </c>
      <c r="AI26" s="466">
        <v>0</v>
      </c>
      <c r="AJ26" s="102">
        <f t="shared" si="3"/>
        <v>3</v>
      </c>
      <c r="AK26" s="379">
        <v>2</v>
      </c>
      <c r="AL26" s="378">
        <v>1</v>
      </c>
      <c r="AM26" s="378">
        <v>1.5</v>
      </c>
      <c r="AN26" s="378">
        <v>2</v>
      </c>
      <c r="AO26" s="378">
        <v>1</v>
      </c>
      <c r="AP26" s="488">
        <v>2</v>
      </c>
      <c r="AQ26" s="102">
        <f t="shared" si="4"/>
        <v>9.5</v>
      </c>
      <c r="AR26" s="494">
        <v>0</v>
      </c>
      <c r="AS26" s="495">
        <v>1</v>
      </c>
      <c r="AT26" s="496">
        <v>0</v>
      </c>
      <c r="AU26" s="496">
        <v>1</v>
      </c>
      <c r="AV26" s="496">
        <v>0</v>
      </c>
      <c r="AW26" s="496">
        <v>1</v>
      </c>
      <c r="AX26" s="497">
        <v>0</v>
      </c>
      <c r="AY26" s="514">
        <f t="shared" si="5"/>
        <v>3</v>
      </c>
      <c r="AZ26" s="519">
        <f t="shared" si="7"/>
        <v>68.5</v>
      </c>
      <c r="BA26" s="594" t="s">
        <v>511</v>
      </c>
      <c r="BB26" s="594"/>
      <c r="BC26" s="594"/>
      <c r="BD26" s="594"/>
      <c r="BE26" s="594"/>
      <c r="BF26" s="594"/>
      <c r="BG26" s="594"/>
      <c r="BH26" s="594"/>
      <c r="BI26" s="594"/>
      <c r="BJ26" s="594"/>
      <c r="BK26" s="594"/>
      <c r="BL26" s="594"/>
      <c r="BM26" s="594"/>
      <c r="BN26" s="594"/>
      <c r="BO26" s="594"/>
      <c r="BP26" s="595"/>
    </row>
    <row r="27" spans="1:68" ht="15">
      <c r="A27" s="76" t="s">
        <v>53</v>
      </c>
      <c r="B27" s="426">
        <v>1</v>
      </c>
      <c r="C27" s="427">
        <v>0.25</v>
      </c>
      <c r="D27" s="427">
        <v>1</v>
      </c>
      <c r="E27" s="427">
        <v>1</v>
      </c>
      <c r="F27" s="428">
        <v>1</v>
      </c>
      <c r="G27" s="427">
        <v>1</v>
      </c>
      <c r="H27" s="427">
        <v>1</v>
      </c>
      <c r="I27" s="428">
        <v>1</v>
      </c>
      <c r="J27" s="428">
        <v>1</v>
      </c>
      <c r="K27" s="429">
        <v>1</v>
      </c>
      <c r="L27" s="430">
        <v>1</v>
      </c>
      <c r="M27" s="101">
        <f t="shared" si="0"/>
        <v>10.25</v>
      </c>
      <c r="N27" s="376">
        <v>1</v>
      </c>
      <c r="O27" s="374">
        <v>1</v>
      </c>
      <c r="P27" s="375">
        <v>1</v>
      </c>
      <c r="Q27" s="374">
        <v>1</v>
      </c>
      <c r="R27" s="377">
        <v>0</v>
      </c>
      <c r="S27" s="101">
        <f t="shared" si="1"/>
        <v>4</v>
      </c>
      <c r="T27" s="392">
        <v>1</v>
      </c>
      <c r="U27" s="393">
        <v>1</v>
      </c>
      <c r="V27" s="393">
        <v>0.75</v>
      </c>
      <c r="W27" s="394">
        <v>0.75</v>
      </c>
      <c r="X27" s="395">
        <v>1</v>
      </c>
      <c r="Y27" s="405">
        <v>0.75</v>
      </c>
      <c r="Z27" s="406">
        <v>0</v>
      </c>
      <c r="AA27" s="406">
        <v>0.75</v>
      </c>
      <c r="AB27" s="406">
        <v>0.75</v>
      </c>
      <c r="AC27" s="407">
        <v>1</v>
      </c>
      <c r="AD27" s="102">
        <f t="shared" si="2"/>
        <v>7.75</v>
      </c>
      <c r="AE27" s="464">
        <v>1</v>
      </c>
      <c r="AF27" s="465">
        <v>1</v>
      </c>
      <c r="AG27" s="465">
        <v>1</v>
      </c>
      <c r="AH27" s="465">
        <v>1</v>
      </c>
      <c r="AI27" s="466">
        <v>1</v>
      </c>
      <c r="AJ27" s="102">
        <f t="shared" si="3"/>
        <v>5</v>
      </c>
      <c r="AK27" s="379">
        <v>1.5</v>
      </c>
      <c r="AL27" s="378">
        <v>1</v>
      </c>
      <c r="AM27" s="378">
        <v>1.5</v>
      </c>
      <c r="AN27" s="378">
        <v>2</v>
      </c>
      <c r="AO27" s="378">
        <v>1</v>
      </c>
      <c r="AP27" s="488">
        <v>2</v>
      </c>
      <c r="AQ27" s="102">
        <f t="shared" si="4"/>
        <v>9</v>
      </c>
      <c r="AR27" s="494">
        <v>2</v>
      </c>
      <c r="AS27" s="495">
        <v>1</v>
      </c>
      <c r="AT27" s="496">
        <v>1</v>
      </c>
      <c r="AU27" s="496">
        <v>1</v>
      </c>
      <c r="AV27" s="496">
        <v>0.5</v>
      </c>
      <c r="AW27" s="496">
        <v>1</v>
      </c>
      <c r="AX27" s="497">
        <v>1</v>
      </c>
      <c r="AY27" s="514">
        <f t="shared" si="5"/>
        <v>7.5</v>
      </c>
      <c r="AZ27" s="519">
        <f t="shared" si="7"/>
        <v>79.5</v>
      </c>
      <c r="BA27" s="594"/>
      <c r="BB27" s="594"/>
      <c r="BC27" s="594"/>
      <c r="BD27" s="594"/>
      <c r="BE27" s="594"/>
      <c r="BF27" s="594"/>
      <c r="BG27" s="594"/>
      <c r="BH27" s="594"/>
      <c r="BI27" s="594"/>
      <c r="BJ27" s="594"/>
      <c r="BK27" s="594"/>
      <c r="BL27" s="594"/>
      <c r="BM27" s="594"/>
      <c r="BN27" s="594"/>
      <c r="BO27" s="594"/>
      <c r="BP27" s="595"/>
    </row>
    <row r="28" spans="1:68" ht="15">
      <c r="A28" s="76" t="s">
        <v>77</v>
      </c>
      <c r="B28" s="426">
        <v>0.5</v>
      </c>
      <c r="C28" s="427">
        <v>1</v>
      </c>
      <c r="D28" s="427">
        <v>1</v>
      </c>
      <c r="E28" s="427">
        <v>1</v>
      </c>
      <c r="F28" s="428">
        <v>1</v>
      </c>
      <c r="G28" s="427">
        <v>1</v>
      </c>
      <c r="H28" s="427">
        <v>1</v>
      </c>
      <c r="I28" s="428">
        <v>1</v>
      </c>
      <c r="J28" s="428">
        <v>1</v>
      </c>
      <c r="K28" s="429">
        <v>0.5</v>
      </c>
      <c r="L28" s="430">
        <v>0.25</v>
      </c>
      <c r="M28" s="101">
        <f t="shared" si="0"/>
        <v>9.25</v>
      </c>
      <c r="N28" s="376">
        <v>0</v>
      </c>
      <c r="O28" s="374">
        <v>1</v>
      </c>
      <c r="P28" s="375">
        <v>0</v>
      </c>
      <c r="Q28" s="374">
        <v>1</v>
      </c>
      <c r="R28" s="377">
        <v>0.5</v>
      </c>
      <c r="S28" s="101">
        <f t="shared" si="1"/>
        <v>2.5</v>
      </c>
      <c r="T28" s="392">
        <v>1</v>
      </c>
      <c r="U28" s="393">
        <v>1</v>
      </c>
      <c r="V28" s="393">
        <v>0</v>
      </c>
      <c r="W28" s="394">
        <v>0.5</v>
      </c>
      <c r="X28" s="408">
        <v>0</v>
      </c>
      <c r="Y28" s="405">
        <v>0</v>
      </c>
      <c r="Z28" s="406">
        <v>0</v>
      </c>
      <c r="AA28" s="406">
        <v>0</v>
      </c>
      <c r="AB28" s="406">
        <v>1</v>
      </c>
      <c r="AC28" s="407">
        <v>0</v>
      </c>
      <c r="AD28" s="102">
        <f t="shared" si="2"/>
        <v>3.5</v>
      </c>
      <c r="AE28" s="464">
        <v>0.75</v>
      </c>
      <c r="AF28" s="465">
        <v>1</v>
      </c>
      <c r="AG28" s="465">
        <v>1</v>
      </c>
      <c r="AH28" s="465">
        <v>0</v>
      </c>
      <c r="AI28" s="466">
        <v>0</v>
      </c>
      <c r="AJ28" s="102">
        <f t="shared" si="3"/>
        <v>2.75</v>
      </c>
      <c r="AK28" s="379">
        <v>0.5</v>
      </c>
      <c r="AL28" s="378">
        <v>0</v>
      </c>
      <c r="AM28" s="378">
        <v>2</v>
      </c>
      <c r="AN28" s="378">
        <v>2</v>
      </c>
      <c r="AO28" s="378">
        <v>1</v>
      </c>
      <c r="AP28" s="345">
        <v>0</v>
      </c>
      <c r="AQ28" s="102">
        <f t="shared" si="4"/>
        <v>5.5</v>
      </c>
      <c r="AR28" s="494">
        <v>2</v>
      </c>
      <c r="AS28" s="495">
        <v>1</v>
      </c>
      <c r="AT28" s="496">
        <v>0</v>
      </c>
      <c r="AU28" s="496">
        <v>1</v>
      </c>
      <c r="AV28" s="496">
        <v>0</v>
      </c>
      <c r="AW28" s="496">
        <v>1</v>
      </c>
      <c r="AX28" s="497">
        <v>0</v>
      </c>
      <c r="AY28" s="514">
        <f t="shared" si="5"/>
        <v>5</v>
      </c>
      <c r="AZ28" s="519">
        <f t="shared" si="7"/>
        <v>52</v>
      </c>
      <c r="BA28" s="594" t="s">
        <v>511</v>
      </c>
      <c r="BB28" s="594"/>
      <c r="BC28" s="594"/>
      <c r="BD28" s="594"/>
      <c r="BE28" s="594"/>
      <c r="BF28" s="594"/>
      <c r="BG28" s="594"/>
      <c r="BH28" s="594"/>
      <c r="BI28" s="594"/>
      <c r="BJ28" s="594"/>
      <c r="BK28" s="594"/>
      <c r="BL28" s="594"/>
      <c r="BM28" s="594"/>
      <c r="BN28" s="594"/>
      <c r="BO28" s="594"/>
      <c r="BP28" s="595"/>
    </row>
    <row r="29" spans="1:68" ht="15">
      <c r="A29" s="76" t="s">
        <v>51</v>
      </c>
      <c r="B29" s="426">
        <v>1</v>
      </c>
      <c r="C29" s="427">
        <v>0.75</v>
      </c>
      <c r="D29" s="427">
        <v>1</v>
      </c>
      <c r="E29" s="427">
        <v>1</v>
      </c>
      <c r="F29" s="428">
        <v>1</v>
      </c>
      <c r="G29" s="427">
        <v>1</v>
      </c>
      <c r="H29" s="427">
        <v>1</v>
      </c>
      <c r="I29" s="428">
        <v>1</v>
      </c>
      <c r="J29" s="428">
        <v>1</v>
      </c>
      <c r="K29" s="429">
        <v>0.5</v>
      </c>
      <c r="L29" s="430">
        <v>0.25</v>
      </c>
      <c r="M29" s="101">
        <f t="shared" si="0"/>
        <v>9.5</v>
      </c>
      <c r="N29" s="376">
        <v>1</v>
      </c>
      <c r="O29" s="374">
        <v>1</v>
      </c>
      <c r="P29" s="375">
        <v>0.5</v>
      </c>
      <c r="Q29" s="374">
        <v>1</v>
      </c>
      <c r="R29" s="377">
        <v>0.5</v>
      </c>
      <c r="S29" s="101">
        <f t="shared" si="1"/>
        <v>4</v>
      </c>
      <c r="T29" s="392">
        <v>0.5</v>
      </c>
      <c r="U29" s="393">
        <v>1</v>
      </c>
      <c r="V29" s="393">
        <v>1</v>
      </c>
      <c r="W29" s="394">
        <v>0.75</v>
      </c>
      <c r="X29" s="395">
        <v>1</v>
      </c>
      <c r="Y29" s="405">
        <v>1</v>
      </c>
      <c r="Z29" s="406">
        <v>0</v>
      </c>
      <c r="AA29" s="406">
        <v>1</v>
      </c>
      <c r="AB29" s="406">
        <v>1</v>
      </c>
      <c r="AC29" s="407">
        <v>0</v>
      </c>
      <c r="AD29" s="102">
        <f t="shared" si="2"/>
        <v>7.25</v>
      </c>
      <c r="AE29" s="464">
        <v>1</v>
      </c>
      <c r="AF29" s="465">
        <v>1</v>
      </c>
      <c r="AG29" s="465">
        <v>1</v>
      </c>
      <c r="AH29" s="465">
        <v>1</v>
      </c>
      <c r="AI29" s="466">
        <v>1</v>
      </c>
      <c r="AJ29" s="102">
        <f t="shared" si="3"/>
        <v>5</v>
      </c>
      <c r="AK29" s="379">
        <v>2</v>
      </c>
      <c r="AL29" s="378">
        <v>1</v>
      </c>
      <c r="AM29" s="378">
        <v>0.5</v>
      </c>
      <c r="AN29" s="378">
        <v>2</v>
      </c>
      <c r="AO29" s="378">
        <v>1</v>
      </c>
      <c r="AP29" s="345">
        <v>0</v>
      </c>
      <c r="AQ29" s="102">
        <f t="shared" si="4"/>
        <v>6.5</v>
      </c>
      <c r="AR29" s="494">
        <v>2</v>
      </c>
      <c r="AS29" s="495">
        <v>1</v>
      </c>
      <c r="AT29" s="496">
        <v>1</v>
      </c>
      <c r="AU29" s="496">
        <v>1</v>
      </c>
      <c r="AV29" s="496">
        <v>0.5</v>
      </c>
      <c r="AW29" s="496">
        <v>1</v>
      </c>
      <c r="AX29" s="497">
        <v>1</v>
      </c>
      <c r="AY29" s="514">
        <f t="shared" si="5"/>
        <v>7.5</v>
      </c>
      <c r="AZ29" s="519">
        <f t="shared" si="7"/>
        <v>72</v>
      </c>
      <c r="BA29" s="594"/>
      <c r="BB29" s="594"/>
      <c r="BC29" s="594"/>
      <c r="BD29" s="594"/>
      <c r="BE29" s="594"/>
      <c r="BF29" s="594"/>
      <c r="BG29" s="594"/>
      <c r="BH29" s="594"/>
      <c r="BI29" s="594"/>
      <c r="BJ29" s="594"/>
      <c r="BK29" s="594"/>
      <c r="BL29" s="594"/>
      <c r="BM29" s="594"/>
      <c r="BN29" s="594"/>
      <c r="BO29" s="594"/>
      <c r="BP29" s="595"/>
    </row>
    <row r="30" spans="1:68" ht="15">
      <c r="A30" s="76" t="s">
        <v>62</v>
      </c>
      <c r="B30" s="426">
        <v>1</v>
      </c>
      <c r="C30" s="427">
        <v>0.75</v>
      </c>
      <c r="D30" s="427">
        <v>1</v>
      </c>
      <c r="E30" s="427">
        <v>1</v>
      </c>
      <c r="F30" s="428">
        <v>1</v>
      </c>
      <c r="G30" s="427">
        <v>1</v>
      </c>
      <c r="H30" s="427">
        <v>1</v>
      </c>
      <c r="I30" s="428">
        <v>1</v>
      </c>
      <c r="J30" s="428">
        <v>1</v>
      </c>
      <c r="K30" s="429">
        <v>0.5</v>
      </c>
      <c r="L30" s="430">
        <v>1</v>
      </c>
      <c r="M30" s="101">
        <f t="shared" si="0"/>
        <v>10.25</v>
      </c>
      <c r="N30" s="376">
        <v>1</v>
      </c>
      <c r="O30" s="374">
        <v>1</v>
      </c>
      <c r="P30" s="375">
        <v>1</v>
      </c>
      <c r="Q30" s="374">
        <v>1</v>
      </c>
      <c r="R30" s="377">
        <v>1</v>
      </c>
      <c r="S30" s="101">
        <f t="shared" si="1"/>
        <v>5</v>
      </c>
      <c r="T30" s="392">
        <v>1</v>
      </c>
      <c r="U30" s="393">
        <v>1</v>
      </c>
      <c r="V30" s="393">
        <v>1</v>
      </c>
      <c r="W30" s="394">
        <v>1</v>
      </c>
      <c r="X30" s="395">
        <v>1</v>
      </c>
      <c r="Y30" s="405">
        <v>0</v>
      </c>
      <c r="Z30" s="406">
        <v>0</v>
      </c>
      <c r="AA30" s="406">
        <v>1</v>
      </c>
      <c r="AB30" s="406">
        <v>1</v>
      </c>
      <c r="AC30" s="407">
        <v>0</v>
      </c>
      <c r="AD30" s="102">
        <f t="shared" si="2"/>
        <v>7</v>
      </c>
      <c r="AE30" s="464">
        <v>1</v>
      </c>
      <c r="AF30" s="465">
        <v>1</v>
      </c>
      <c r="AG30" s="465">
        <v>1</v>
      </c>
      <c r="AH30" s="465">
        <v>1</v>
      </c>
      <c r="AI30" s="466">
        <v>1</v>
      </c>
      <c r="AJ30" s="102">
        <f t="shared" si="3"/>
        <v>5</v>
      </c>
      <c r="AK30" s="379">
        <v>2</v>
      </c>
      <c r="AL30" s="378">
        <v>1</v>
      </c>
      <c r="AM30" s="378">
        <v>2</v>
      </c>
      <c r="AN30" s="378">
        <v>2</v>
      </c>
      <c r="AO30" s="378">
        <v>1</v>
      </c>
      <c r="AP30" s="488">
        <v>1.5</v>
      </c>
      <c r="AQ30" s="102">
        <f t="shared" si="4"/>
        <v>9.5</v>
      </c>
      <c r="AR30" s="494">
        <v>2</v>
      </c>
      <c r="AS30" s="495">
        <v>1</v>
      </c>
      <c r="AT30" s="496">
        <v>1</v>
      </c>
      <c r="AU30" s="496">
        <v>1</v>
      </c>
      <c r="AV30" s="496">
        <v>2</v>
      </c>
      <c r="AW30" s="496">
        <v>1</v>
      </c>
      <c r="AX30" s="497">
        <v>1</v>
      </c>
      <c r="AY30" s="514">
        <f t="shared" si="5"/>
        <v>9</v>
      </c>
      <c r="AZ30" s="519">
        <f t="shared" si="7"/>
        <v>82.5</v>
      </c>
      <c r="BA30" s="594"/>
      <c r="BB30" s="594"/>
      <c r="BC30" s="594"/>
      <c r="BD30" s="594"/>
      <c r="BE30" s="594"/>
      <c r="BF30" s="594"/>
      <c r="BG30" s="594"/>
      <c r="BH30" s="594"/>
      <c r="BI30" s="594"/>
      <c r="BJ30" s="594"/>
      <c r="BK30" s="594"/>
      <c r="BL30" s="594"/>
      <c r="BM30" s="594"/>
      <c r="BN30" s="594"/>
      <c r="BO30" s="594"/>
      <c r="BP30" s="595"/>
    </row>
    <row r="31" spans="1:68" ht="15">
      <c r="A31" s="76" t="s">
        <v>73</v>
      </c>
      <c r="B31" s="426">
        <v>1</v>
      </c>
      <c r="C31" s="427">
        <v>0.25</v>
      </c>
      <c r="D31" s="427">
        <v>1</v>
      </c>
      <c r="E31" s="427">
        <v>1</v>
      </c>
      <c r="F31" s="428">
        <v>1</v>
      </c>
      <c r="G31" s="427">
        <v>1</v>
      </c>
      <c r="H31" s="427">
        <v>1</v>
      </c>
      <c r="I31" s="428">
        <v>0.75</v>
      </c>
      <c r="J31" s="428">
        <v>1</v>
      </c>
      <c r="K31" s="429">
        <v>1</v>
      </c>
      <c r="L31" s="430">
        <v>1</v>
      </c>
      <c r="M31" s="101">
        <f t="shared" si="0"/>
        <v>10</v>
      </c>
      <c r="N31" s="376">
        <v>1</v>
      </c>
      <c r="O31" s="374">
        <v>1</v>
      </c>
      <c r="P31" s="375">
        <v>1</v>
      </c>
      <c r="Q31" s="374">
        <v>0.75</v>
      </c>
      <c r="R31" s="377">
        <v>0</v>
      </c>
      <c r="S31" s="101">
        <f t="shared" si="1"/>
        <v>3.75</v>
      </c>
      <c r="T31" s="392">
        <v>1</v>
      </c>
      <c r="U31" s="393">
        <v>1</v>
      </c>
      <c r="V31" s="393">
        <v>1</v>
      </c>
      <c r="W31" s="394">
        <v>1</v>
      </c>
      <c r="X31" s="395">
        <v>1</v>
      </c>
      <c r="Y31" s="405">
        <v>1</v>
      </c>
      <c r="Z31" s="406">
        <v>1</v>
      </c>
      <c r="AA31" s="406">
        <v>1</v>
      </c>
      <c r="AB31" s="406">
        <v>1</v>
      </c>
      <c r="AC31" s="407">
        <v>0</v>
      </c>
      <c r="AD31" s="102">
        <f t="shared" si="2"/>
        <v>9</v>
      </c>
      <c r="AE31" s="464">
        <v>0.5</v>
      </c>
      <c r="AF31" s="465">
        <v>1</v>
      </c>
      <c r="AG31" s="465">
        <v>0.5</v>
      </c>
      <c r="AH31" s="465">
        <v>0</v>
      </c>
      <c r="AI31" s="466">
        <v>0</v>
      </c>
      <c r="AJ31" s="102">
        <f t="shared" si="3"/>
        <v>2</v>
      </c>
      <c r="AK31" s="379">
        <v>1</v>
      </c>
      <c r="AL31" s="378">
        <v>1</v>
      </c>
      <c r="AM31" s="378">
        <v>1.5</v>
      </c>
      <c r="AN31" s="378">
        <v>2</v>
      </c>
      <c r="AO31" s="378">
        <v>1</v>
      </c>
      <c r="AP31" s="488">
        <v>2</v>
      </c>
      <c r="AQ31" s="102">
        <f t="shared" si="4"/>
        <v>8.5</v>
      </c>
      <c r="AR31" s="494">
        <v>2</v>
      </c>
      <c r="AS31" s="495">
        <v>0.5</v>
      </c>
      <c r="AT31" s="496">
        <v>0.75</v>
      </c>
      <c r="AU31" s="496">
        <v>1</v>
      </c>
      <c r="AV31" s="496">
        <v>1.5</v>
      </c>
      <c r="AW31" s="496">
        <v>1</v>
      </c>
      <c r="AX31" s="497">
        <v>0.5</v>
      </c>
      <c r="AY31" s="514">
        <f t="shared" si="5"/>
        <v>7.25</v>
      </c>
      <c r="AZ31" s="519">
        <f t="shared" si="7"/>
        <v>73.75</v>
      </c>
      <c r="BA31" s="594"/>
      <c r="BB31" s="594"/>
      <c r="BC31" s="594"/>
      <c r="BD31" s="594"/>
      <c r="BE31" s="594"/>
      <c r="BF31" s="594"/>
      <c r="BG31" s="594"/>
      <c r="BH31" s="594"/>
      <c r="BI31" s="594"/>
      <c r="BJ31" s="594"/>
      <c r="BK31" s="594"/>
      <c r="BL31" s="594"/>
      <c r="BM31" s="594"/>
      <c r="BN31" s="594"/>
      <c r="BO31" s="594"/>
      <c r="BP31" s="595"/>
    </row>
    <row r="32" spans="1:68" ht="15">
      <c r="A32" s="76" t="s">
        <v>56</v>
      </c>
      <c r="B32" s="426">
        <v>1</v>
      </c>
      <c r="C32" s="427">
        <v>0.75</v>
      </c>
      <c r="D32" s="427">
        <v>1</v>
      </c>
      <c r="E32" s="427">
        <v>1</v>
      </c>
      <c r="F32" s="428">
        <v>1</v>
      </c>
      <c r="G32" s="427">
        <v>1</v>
      </c>
      <c r="H32" s="427">
        <v>1</v>
      </c>
      <c r="I32" s="428">
        <v>1</v>
      </c>
      <c r="J32" s="428">
        <v>1</v>
      </c>
      <c r="K32" s="429">
        <v>0.5</v>
      </c>
      <c r="L32" s="430">
        <v>1</v>
      </c>
      <c r="M32" s="101">
        <f t="shared" si="0"/>
        <v>10.25</v>
      </c>
      <c r="N32" s="376">
        <v>1</v>
      </c>
      <c r="O32" s="374">
        <v>1</v>
      </c>
      <c r="P32" s="375">
        <v>0</v>
      </c>
      <c r="Q32" s="374">
        <v>1</v>
      </c>
      <c r="R32" s="377">
        <v>0.75</v>
      </c>
      <c r="S32" s="101">
        <f t="shared" si="1"/>
        <v>3.75</v>
      </c>
      <c r="T32" s="392">
        <v>0.5</v>
      </c>
      <c r="U32" s="393">
        <v>1</v>
      </c>
      <c r="V32" s="393">
        <v>1</v>
      </c>
      <c r="W32" s="394">
        <v>0.75</v>
      </c>
      <c r="X32" s="408">
        <v>0</v>
      </c>
      <c r="Y32" s="405">
        <v>0.75</v>
      </c>
      <c r="Z32" s="406">
        <v>1</v>
      </c>
      <c r="AA32" s="406">
        <v>1</v>
      </c>
      <c r="AB32" s="406">
        <v>1</v>
      </c>
      <c r="AC32" s="407">
        <v>1</v>
      </c>
      <c r="AD32" s="102">
        <f t="shared" si="2"/>
        <v>8</v>
      </c>
      <c r="AE32" s="464">
        <v>1</v>
      </c>
      <c r="AF32" s="465">
        <v>1</v>
      </c>
      <c r="AG32" s="465">
        <v>1</v>
      </c>
      <c r="AH32" s="465">
        <v>0</v>
      </c>
      <c r="AI32" s="466">
        <v>0</v>
      </c>
      <c r="AJ32" s="102">
        <f t="shared" si="3"/>
        <v>3</v>
      </c>
      <c r="AK32" s="379">
        <v>2</v>
      </c>
      <c r="AL32" s="378">
        <v>1</v>
      </c>
      <c r="AM32" s="378">
        <v>1.5</v>
      </c>
      <c r="AN32" s="378">
        <v>2</v>
      </c>
      <c r="AO32" s="378">
        <v>1</v>
      </c>
      <c r="AP32" s="345">
        <v>0</v>
      </c>
      <c r="AQ32" s="102">
        <f t="shared" si="4"/>
        <v>7.5</v>
      </c>
      <c r="AR32" s="494">
        <v>2</v>
      </c>
      <c r="AS32" s="495">
        <v>1</v>
      </c>
      <c r="AT32" s="496">
        <v>0.75</v>
      </c>
      <c r="AU32" s="496">
        <v>1</v>
      </c>
      <c r="AV32" s="496">
        <v>1.5</v>
      </c>
      <c r="AW32" s="496">
        <v>1</v>
      </c>
      <c r="AX32" s="497">
        <v>0</v>
      </c>
      <c r="AY32" s="514">
        <f t="shared" si="5"/>
        <v>7.25</v>
      </c>
      <c r="AZ32" s="519">
        <f t="shared" si="7"/>
        <v>72.25</v>
      </c>
      <c r="BA32" s="594"/>
      <c r="BB32" s="594"/>
      <c r="BC32" s="594"/>
      <c r="BD32" s="594"/>
      <c r="BE32" s="594"/>
      <c r="BF32" s="594"/>
      <c r="BG32" s="594"/>
      <c r="BH32" s="594"/>
      <c r="BI32" s="594"/>
      <c r="BJ32" s="594"/>
      <c r="BK32" s="594"/>
      <c r="BL32" s="594"/>
      <c r="BM32" s="594"/>
      <c r="BN32" s="594"/>
      <c r="BO32" s="594"/>
      <c r="BP32" s="595"/>
    </row>
    <row r="33" spans="1:68" ht="15">
      <c r="A33" s="76" t="s">
        <v>82</v>
      </c>
      <c r="B33" s="426">
        <v>1</v>
      </c>
      <c r="C33" s="427">
        <v>1</v>
      </c>
      <c r="D33" s="427">
        <v>1</v>
      </c>
      <c r="E33" s="427">
        <v>1</v>
      </c>
      <c r="F33" s="428">
        <v>1</v>
      </c>
      <c r="G33" s="427">
        <v>1</v>
      </c>
      <c r="H33" s="427">
        <v>1</v>
      </c>
      <c r="I33" s="428">
        <v>1</v>
      </c>
      <c r="J33" s="428">
        <v>1</v>
      </c>
      <c r="K33" s="429">
        <v>0.5</v>
      </c>
      <c r="L33" s="430">
        <v>0.25</v>
      </c>
      <c r="M33" s="101">
        <f t="shared" si="0"/>
        <v>9.75</v>
      </c>
      <c r="N33" s="376">
        <v>1</v>
      </c>
      <c r="O33" s="374">
        <v>1</v>
      </c>
      <c r="P33" s="375">
        <v>1</v>
      </c>
      <c r="Q33" s="374">
        <v>1</v>
      </c>
      <c r="R33" s="377">
        <v>1</v>
      </c>
      <c r="S33" s="101">
        <f t="shared" si="1"/>
        <v>5</v>
      </c>
      <c r="T33" s="392">
        <v>1</v>
      </c>
      <c r="U33" s="393">
        <v>1</v>
      </c>
      <c r="V33" s="393">
        <v>1</v>
      </c>
      <c r="W33" s="394">
        <v>1</v>
      </c>
      <c r="X33" s="408">
        <v>0</v>
      </c>
      <c r="Y33" s="405">
        <v>1</v>
      </c>
      <c r="Z33" s="406">
        <v>1</v>
      </c>
      <c r="AA33" s="406">
        <v>1</v>
      </c>
      <c r="AB33" s="406">
        <v>1</v>
      </c>
      <c r="AC33" s="407">
        <v>1</v>
      </c>
      <c r="AD33" s="102">
        <f t="shared" si="2"/>
        <v>9</v>
      </c>
      <c r="AE33" s="464">
        <v>1</v>
      </c>
      <c r="AF33" s="465">
        <v>1</v>
      </c>
      <c r="AG33" s="465">
        <v>1</v>
      </c>
      <c r="AH33" s="465">
        <v>1</v>
      </c>
      <c r="AI33" s="466">
        <v>1</v>
      </c>
      <c r="AJ33" s="102">
        <f t="shared" si="3"/>
        <v>5</v>
      </c>
      <c r="AK33" s="379">
        <v>2</v>
      </c>
      <c r="AL33" s="378">
        <v>1</v>
      </c>
      <c r="AM33" s="378">
        <v>2</v>
      </c>
      <c r="AN33" s="378">
        <v>2</v>
      </c>
      <c r="AO33" s="378">
        <v>1</v>
      </c>
      <c r="AP33" s="345">
        <v>0</v>
      </c>
      <c r="AQ33" s="102">
        <f t="shared" si="4"/>
        <v>8</v>
      </c>
      <c r="AR33" s="494">
        <v>2</v>
      </c>
      <c r="AS33" s="495">
        <v>1</v>
      </c>
      <c r="AT33" s="496">
        <v>1</v>
      </c>
      <c r="AU33" s="496">
        <v>1</v>
      </c>
      <c r="AV33" s="496">
        <v>1.5</v>
      </c>
      <c r="AW33" s="496">
        <v>1</v>
      </c>
      <c r="AX33" s="497">
        <v>0</v>
      </c>
      <c r="AY33" s="514">
        <f>SUM(AR33:AX33)</f>
        <v>7.5</v>
      </c>
      <c r="AZ33" s="519">
        <f t="shared" si="7"/>
        <v>81</v>
      </c>
      <c r="BA33" s="594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  <c r="BL33" s="594"/>
      <c r="BM33" s="594"/>
      <c r="BN33" s="594"/>
      <c r="BO33" s="594"/>
      <c r="BP33" s="595"/>
    </row>
    <row r="34" spans="1:68" ht="15">
      <c r="A34" s="76" t="s">
        <v>68</v>
      </c>
      <c r="B34" s="426">
        <v>1</v>
      </c>
      <c r="C34" s="427">
        <v>1</v>
      </c>
      <c r="D34" s="427">
        <v>1</v>
      </c>
      <c r="E34" s="427">
        <v>1</v>
      </c>
      <c r="F34" s="428">
        <v>1</v>
      </c>
      <c r="G34" s="427">
        <v>1</v>
      </c>
      <c r="H34" s="427">
        <v>1</v>
      </c>
      <c r="I34" s="428">
        <v>1</v>
      </c>
      <c r="J34" s="428">
        <v>1</v>
      </c>
      <c r="K34" s="429">
        <v>1</v>
      </c>
      <c r="L34" s="430">
        <v>1</v>
      </c>
      <c r="M34" s="101">
        <f t="shared" si="0"/>
        <v>11</v>
      </c>
      <c r="N34" s="376">
        <v>1</v>
      </c>
      <c r="O34" s="374">
        <v>1</v>
      </c>
      <c r="P34" s="375">
        <v>1</v>
      </c>
      <c r="Q34" s="374">
        <v>1</v>
      </c>
      <c r="R34" s="377">
        <v>0</v>
      </c>
      <c r="S34" s="101">
        <f t="shared" si="1"/>
        <v>4</v>
      </c>
      <c r="T34" s="392">
        <v>1</v>
      </c>
      <c r="U34" s="393">
        <v>0</v>
      </c>
      <c r="V34" s="393">
        <v>1</v>
      </c>
      <c r="W34" s="394">
        <v>1</v>
      </c>
      <c r="X34" s="395">
        <v>1</v>
      </c>
      <c r="Y34" s="405">
        <v>0</v>
      </c>
      <c r="Z34" s="406">
        <v>0</v>
      </c>
      <c r="AA34" s="406">
        <v>0</v>
      </c>
      <c r="AB34" s="406">
        <v>0</v>
      </c>
      <c r="AC34" s="407">
        <v>0</v>
      </c>
      <c r="AD34" s="102">
        <f t="shared" si="2"/>
        <v>4</v>
      </c>
      <c r="AE34" s="464">
        <v>1</v>
      </c>
      <c r="AF34" s="465">
        <v>1</v>
      </c>
      <c r="AG34" s="465">
        <v>1</v>
      </c>
      <c r="AH34" s="465">
        <v>0</v>
      </c>
      <c r="AI34" s="466">
        <v>0</v>
      </c>
      <c r="AJ34" s="102">
        <f t="shared" si="3"/>
        <v>3</v>
      </c>
      <c r="AK34" s="379">
        <v>1.5</v>
      </c>
      <c r="AL34" s="378">
        <v>0</v>
      </c>
      <c r="AM34" s="378">
        <v>2</v>
      </c>
      <c r="AN34" s="378">
        <v>2</v>
      </c>
      <c r="AO34" s="378">
        <v>1</v>
      </c>
      <c r="AP34" s="488">
        <v>2</v>
      </c>
      <c r="AQ34" s="102">
        <f t="shared" si="4"/>
        <v>8.5</v>
      </c>
      <c r="AR34" s="494">
        <v>2</v>
      </c>
      <c r="AS34" s="495">
        <v>1</v>
      </c>
      <c r="AT34" s="496">
        <v>1</v>
      </c>
      <c r="AU34" s="496">
        <v>1</v>
      </c>
      <c r="AV34" s="496">
        <v>0.25</v>
      </c>
      <c r="AW34" s="496">
        <v>1</v>
      </c>
      <c r="AX34" s="497">
        <v>1</v>
      </c>
      <c r="AY34" s="514">
        <f t="shared" si="5"/>
        <v>7.25</v>
      </c>
      <c r="AZ34" s="519">
        <f t="shared" si="7"/>
        <v>68.25</v>
      </c>
      <c r="BA34" s="594"/>
      <c r="BB34" s="594"/>
      <c r="BC34" s="594"/>
      <c r="BD34" s="594"/>
      <c r="BE34" s="594"/>
      <c r="BF34" s="594"/>
      <c r="BG34" s="594"/>
      <c r="BH34" s="594"/>
      <c r="BI34" s="594"/>
      <c r="BJ34" s="594"/>
      <c r="BK34" s="594"/>
      <c r="BL34" s="594"/>
      <c r="BM34" s="594"/>
      <c r="BN34" s="594"/>
      <c r="BO34" s="594"/>
      <c r="BP34" s="595"/>
    </row>
    <row r="35" spans="1:68" ht="15">
      <c r="A35" s="76" t="s">
        <v>76</v>
      </c>
      <c r="B35" s="426">
        <v>1</v>
      </c>
      <c r="C35" s="427">
        <v>1</v>
      </c>
      <c r="D35" s="427">
        <v>1</v>
      </c>
      <c r="E35" s="427">
        <v>1</v>
      </c>
      <c r="F35" s="428">
        <v>1</v>
      </c>
      <c r="G35" s="427">
        <v>1</v>
      </c>
      <c r="H35" s="427">
        <v>1</v>
      </c>
      <c r="I35" s="428">
        <v>1</v>
      </c>
      <c r="J35" s="428">
        <v>1</v>
      </c>
      <c r="K35" s="429">
        <v>0.5</v>
      </c>
      <c r="L35" s="430">
        <v>1</v>
      </c>
      <c r="M35" s="101">
        <f t="shared" si="0"/>
        <v>10.5</v>
      </c>
      <c r="N35" s="376">
        <v>0</v>
      </c>
      <c r="O35" s="374">
        <v>1</v>
      </c>
      <c r="P35" s="375">
        <v>1</v>
      </c>
      <c r="Q35" s="374">
        <v>0.75</v>
      </c>
      <c r="R35" s="377">
        <v>1</v>
      </c>
      <c r="S35" s="101">
        <f t="shared" si="1"/>
        <v>3.75</v>
      </c>
      <c r="T35" s="392">
        <v>1</v>
      </c>
      <c r="U35" s="393">
        <v>1</v>
      </c>
      <c r="V35" s="393">
        <v>1</v>
      </c>
      <c r="W35" s="394">
        <v>1</v>
      </c>
      <c r="X35" s="395">
        <v>1</v>
      </c>
      <c r="Y35" s="405">
        <v>1</v>
      </c>
      <c r="Z35" s="406">
        <v>0</v>
      </c>
      <c r="AA35" s="406">
        <v>1</v>
      </c>
      <c r="AB35" s="406">
        <v>1</v>
      </c>
      <c r="AC35" s="407">
        <v>0</v>
      </c>
      <c r="AD35" s="102">
        <f t="shared" si="2"/>
        <v>8</v>
      </c>
      <c r="AE35" s="464">
        <v>1</v>
      </c>
      <c r="AF35" s="465">
        <v>1</v>
      </c>
      <c r="AG35" s="465">
        <v>1</v>
      </c>
      <c r="AH35" s="465">
        <v>1</v>
      </c>
      <c r="AI35" s="466">
        <v>1</v>
      </c>
      <c r="AJ35" s="102">
        <f t="shared" si="3"/>
        <v>5</v>
      </c>
      <c r="AK35" s="379">
        <v>1.5</v>
      </c>
      <c r="AL35" s="378">
        <v>1</v>
      </c>
      <c r="AM35" s="378">
        <v>2</v>
      </c>
      <c r="AN35" s="378">
        <v>2</v>
      </c>
      <c r="AO35" s="378">
        <v>1</v>
      </c>
      <c r="AP35" s="345">
        <v>0</v>
      </c>
      <c r="AQ35" s="102">
        <f t="shared" si="4"/>
        <v>7.5</v>
      </c>
      <c r="AR35" s="494">
        <v>2</v>
      </c>
      <c r="AS35" s="495">
        <v>1</v>
      </c>
      <c r="AT35" s="496">
        <v>0</v>
      </c>
      <c r="AU35" s="496">
        <v>1</v>
      </c>
      <c r="AV35" s="496">
        <v>2</v>
      </c>
      <c r="AW35" s="496">
        <v>1</v>
      </c>
      <c r="AX35" s="497">
        <v>1</v>
      </c>
      <c r="AY35" s="514">
        <f t="shared" si="5"/>
        <v>8</v>
      </c>
      <c r="AZ35" s="519">
        <f t="shared" si="7"/>
        <v>77.5</v>
      </c>
      <c r="BA35" s="594" t="s">
        <v>511</v>
      </c>
      <c r="BB35" s="594"/>
      <c r="BC35" s="594"/>
      <c r="BD35" s="594"/>
      <c r="BE35" s="594"/>
      <c r="BF35" s="594"/>
      <c r="BG35" s="594"/>
      <c r="BH35" s="594"/>
      <c r="BI35" s="594"/>
      <c r="BJ35" s="594"/>
      <c r="BK35" s="594"/>
      <c r="BL35" s="594"/>
      <c r="BM35" s="594"/>
      <c r="BN35" s="594"/>
      <c r="BO35" s="594"/>
      <c r="BP35" s="595"/>
    </row>
    <row r="36" spans="1:68" ht="15">
      <c r="A36" s="76" t="s">
        <v>79</v>
      </c>
      <c r="B36" s="426">
        <v>1</v>
      </c>
      <c r="C36" s="427">
        <v>1</v>
      </c>
      <c r="D36" s="427">
        <v>1</v>
      </c>
      <c r="E36" s="427">
        <v>1</v>
      </c>
      <c r="F36" s="428">
        <v>1</v>
      </c>
      <c r="G36" s="427">
        <v>1</v>
      </c>
      <c r="H36" s="427">
        <v>1</v>
      </c>
      <c r="I36" s="428">
        <v>1</v>
      </c>
      <c r="J36" s="428">
        <v>1</v>
      </c>
      <c r="K36" s="429">
        <v>0.5</v>
      </c>
      <c r="L36" s="430">
        <v>1</v>
      </c>
      <c r="M36" s="101">
        <f t="shared" si="0"/>
        <v>10.5</v>
      </c>
      <c r="N36" s="376">
        <v>1</v>
      </c>
      <c r="O36" s="374">
        <v>1</v>
      </c>
      <c r="P36" s="375">
        <v>1</v>
      </c>
      <c r="Q36" s="374">
        <v>1</v>
      </c>
      <c r="R36" s="377">
        <v>0.75</v>
      </c>
      <c r="S36" s="101">
        <f t="shared" si="1"/>
        <v>4.75</v>
      </c>
      <c r="T36" s="392">
        <v>1</v>
      </c>
      <c r="U36" s="393">
        <v>1</v>
      </c>
      <c r="V36" s="393">
        <v>1</v>
      </c>
      <c r="W36" s="394">
        <v>1</v>
      </c>
      <c r="X36" s="395">
        <v>1</v>
      </c>
      <c r="Y36" s="405">
        <v>0.75</v>
      </c>
      <c r="Z36" s="406">
        <v>1</v>
      </c>
      <c r="AA36" s="406">
        <v>0</v>
      </c>
      <c r="AB36" s="406">
        <v>1</v>
      </c>
      <c r="AC36" s="407">
        <v>1</v>
      </c>
      <c r="AD36" s="102">
        <f t="shared" si="2"/>
        <v>8.75</v>
      </c>
      <c r="AE36" s="464">
        <v>1</v>
      </c>
      <c r="AF36" s="465">
        <v>1</v>
      </c>
      <c r="AG36" s="465">
        <v>1</v>
      </c>
      <c r="AH36" s="465">
        <v>1</v>
      </c>
      <c r="AI36" s="466">
        <v>1</v>
      </c>
      <c r="AJ36" s="102">
        <f t="shared" si="3"/>
        <v>5</v>
      </c>
      <c r="AK36" s="379">
        <v>2</v>
      </c>
      <c r="AL36" s="378">
        <v>1</v>
      </c>
      <c r="AM36" s="378">
        <v>2</v>
      </c>
      <c r="AN36" s="378">
        <v>2</v>
      </c>
      <c r="AO36" s="378">
        <v>1</v>
      </c>
      <c r="AP36" s="488">
        <v>2</v>
      </c>
      <c r="AQ36" s="102">
        <f t="shared" si="4"/>
        <v>10</v>
      </c>
      <c r="AR36" s="494">
        <v>2</v>
      </c>
      <c r="AS36" s="495">
        <v>1</v>
      </c>
      <c r="AT36" s="496">
        <v>1</v>
      </c>
      <c r="AU36" s="496">
        <v>1</v>
      </c>
      <c r="AV36" s="496">
        <v>2</v>
      </c>
      <c r="AW36" s="496">
        <v>1</v>
      </c>
      <c r="AX36" s="497">
        <v>1</v>
      </c>
      <c r="AY36" s="514">
        <f t="shared" si="5"/>
        <v>9</v>
      </c>
      <c r="AZ36" s="519">
        <f t="shared" si="7"/>
        <v>87</v>
      </c>
      <c r="BA36" s="594"/>
      <c r="BB36" s="594"/>
      <c r="BC36" s="594"/>
      <c r="BD36" s="594"/>
      <c r="BE36" s="594"/>
      <c r="BF36" s="594"/>
      <c r="BG36" s="594"/>
      <c r="BH36" s="594"/>
      <c r="BI36" s="594"/>
      <c r="BJ36" s="594"/>
      <c r="BK36" s="594"/>
      <c r="BL36" s="594"/>
      <c r="BM36" s="594"/>
      <c r="BN36" s="594"/>
      <c r="BO36" s="594"/>
      <c r="BP36" s="595"/>
    </row>
    <row r="37" spans="1:68" ht="15">
      <c r="A37" s="76" t="s">
        <v>50</v>
      </c>
      <c r="B37" s="426">
        <v>1</v>
      </c>
      <c r="C37" s="427">
        <v>1</v>
      </c>
      <c r="D37" s="427">
        <v>1</v>
      </c>
      <c r="E37" s="427">
        <v>1</v>
      </c>
      <c r="F37" s="428">
        <v>1</v>
      </c>
      <c r="G37" s="427">
        <v>1</v>
      </c>
      <c r="H37" s="427">
        <v>1</v>
      </c>
      <c r="I37" s="428">
        <v>1</v>
      </c>
      <c r="J37" s="428">
        <v>1</v>
      </c>
      <c r="K37" s="429">
        <v>1</v>
      </c>
      <c r="L37" s="430">
        <v>1</v>
      </c>
      <c r="M37" s="101">
        <f t="shared" si="0"/>
        <v>11</v>
      </c>
      <c r="N37" s="376">
        <v>1</v>
      </c>
      <c r="O37" s="374">
        <v>1</v>
      </c>
      <c r="P37" s="375">
        <v>1</v>
      </c>
      <c r="Q37" s="374">
        <v>1</v>
      </c>
      <c r="R37" s="377">
        <v>1</v>
      </c>
      <c r="S37" s="101">
        <f t="shared" si="1"/>
        <v>5</v>
      </c>
      <c r="T37" s="392">
        <v>1</v>
      </c>
      <c r="U37" s="393">
        <v>1</v>
      </c>
      <c r="V37" s="393">
        <v>0</v>
      </c>
      <c r="W37" s="394">
        <v>1</v>
      </c>
      <c r="X37" s="408">
        <v>0</v>
      </c>
      <c r="Y37" s="405">
        <v>0.75</v>
      </c>
      <c r="Z37" s="406">
        <v>0</v>
      </c>
      <c r="AA37" s="406">
        <v>0</v>
      </c>
      <c r="AB37" s="406">
        <v>0.5</v>
      </c>
      <c r="AC37" s="407">
        <v>0.75</v>
      </c>
      <c r="AD37" s="102">
        <f t="shared" si="2"/>
        <v>5</v>
      </c>
      <c r="AE37" s="464">
        <v>1</v>
      </c>
      <c r="AF37" s="465">
        <v>1</v>
      </c>
      <c r="AG37" s="465">
        <v>1</v>
      </c>
      <c r="AH37" s="465">
        <v>1</v>
      </c>
      <c r="AI37" s="466">
        <v>1</v>
      </c>
      <c r="AJ37" s="102">
        <f t="shared" si="3"/>
        <v>5</v>
      </c>
      <c r="AK37" s="379">
        <v>2</v>
      </c>
      <c r="AL37" s="378">
        <v>1</v>
      </c>
      <c r="AM37" s="378">
        <v>1</v>
      </c>
      <c r="AN37" s="378">
        <v>2</v>
      </c>
      <c r="AO37" s="378">
        <v>1</v>
      </c>
      <c r="AP37" s="488">
        <v>2</v>
      </c>
      <c r="AQ37" s="102">
        <f t="shared" si="4"/>
        <v>9</v>
      </c>
      <c r="AR37" s="494">
        <v>2</v>
      </c>
      <c r="AS37" s="495">
        <v>1</v>
      </c>
      <c r="AT37" s="496">
        <v>1</v>
      </c>
      <c r="AU37" s="496">
        <v>1</v>
      </c>
      <c r="AV37" s="496">
        <v>2</v>
      </c>
      <c r="AW37" s="496">
        <v>1</v>
      </c>
      <c r="AX37" s="497">
        <v>1</v>
      </c>
      <c r="AY37" s="514">
        <f t="shared" si="5"/>
        <v>9</v>
      </c>
      <c r="AZ37" s="519">
        <f t="shared" si="7"/>
        <v>79</v>
      </c>
      <c r="BA37" s="594"/>
      <c r="BB37" s="594"/>
      <c r="BC37" s="594"/>
      <c r="BD37" s="594"/>
      <c r="BE37" s="594"/>
      <c r="BF37" s="594"/>
      <c r="BG37" s="594"/>
      <c r="BH37" s="594"/>
      <c r="BI37" s="594"/>
      <c r="BJ37" s="594"/>
      <c r="BK37" s="594"/>
      <c r="BL37" s="594"/>
      <c r="BM37" s="594"/>
      <c r="BN37" s="594"/>
      <c r="BO37" s="594"/>
      <c r="BP37" s="595"/>
    </row>
    <row r="38" spans="1:68" ht="15">
      <c r="A38" s="76" t="s">
        <v>75</v>
      </c>
      <c r="B38" s="426">
        <v>1</v>
      </c>
      <c r="C38" s="427">
        <v>0.25</v>
      </c>
      <c r="D38" s="427">
        <v>1</v>
      </c>
      <c r="E38" s="427">
        <v>1</v>
      </c>
      <c r="F38" s="428">
        <v>1</v>
      </c>
      <c r="G38" s="427">
        <v>1</v>
      </c>
      <c r="H38" s="427">
        <v>1</v>
      </c>
      <c r="I38" s="428">
        <v>1</v>
      </c>
      <c r="J38" s="428">
        <v>1</v>
      </c>
      <c r="K38" s="429">
        <v>0.75</v>
      </c>
      <c r="L38" s="430">
        <v>1</v>
      </c>
      <c r="M38" s="101">
        <f t="shared" si="0"/>
        <v>10</v>
      </c>
      <c r="N38" s="376">
        <v>1</v>
      </c>
      <c r="O38" s="374">
        <v>1</v>
      </c>
      <c r="P38" s="375">
        <v>0</v>
      </c>
      <c r="Q38" s="374">
        <v>1</v>
      </c>
      <c r="R38" s="377">
        <v>1</v>
      </c>
      <c r="S38" s="101">
        <f t="shared" si="1"/>
        <v>4</v>
      </c>
      <c r="T38" s="392">
        <v>1</v>
      </c>
      <c r="U38" s="393">
        <v>1</v>
      </c>
      <c r="V38" s="393">
        <v>1</v>
      </c>
      <c r="W38" s="394">
        <v>0.5</v>
      </c>
      <c r="X38" s="395">
        <v>1</v>
      </c>
      <c r="Y38" s="405">
        <v>1</v>
      </c>
      <c r="Z38" s="406">
        <v>0</v>
      </c>
      <c r="AA38" s="406">
        <v>1</v>
      </c>
      <c r="AB38" s="406">
        <v>1</v>
      </c>
      <c r="AC38" s="407">
        <v>1</v>
      </c>
      <c r="AD38" s="102">
        <f t="shared" si="2"/>
        <v>8.5</v>
      </c>
      <c r="AE38" s="464">
        <v>1</v>
      </c>
      <c r="AF38" s="465">
        <v>1</v>
      </c>
      <c r="AG38" s="465">
        <v>1</v>
      </c>
      <c r="AH38" s="465">
        <v>0</v>
      </c>
      <c r="AI38" s="466">
        <v>0</v>
      </c>
      <c r="AJ38" s="102">
        <f t="shared" si="3"/>
        <v>3</v>
      </c>
      <c r="AK38" s="379">
        <v>2</v>
      </c>
      <c r="AL38" s="378">
        <v>1</v>
      </c>
      <c r="AM38" s="378">
        <v>2</v>
      </c>
      <c r="AN38" s="378">
        <v>2</v>
      </c>
      <c r="AO38" s="378">
        <v>1</v>
      </c>
      <c r="AP38" s="488">
        <v>2</v>
      </c>
      <c r="AQ38" s="102">
        <f t="shared" si="4"/>
        <v>10</v>
      </c>
      <c r="AR38" s="494">
        <v>2</v>
      </c>
      <c r="AS38" s="495">
        <v>1</v>
      </c>
      <c r="AT38" s="496">
        <v>0</v>
      </c>
      <c r="AU38" s="496">
        <v>1</v>
      </c>
      <c r="AV38" s="496">
        <v>2</v>
      </c>
      <c r="AW38" s="496">
        <v>1</v>
      </c>
      <c r="AX38" s="497">
        <v>1</v>
      </c>
      <c r="AY38" s="514">
        <f t="shared" si="5"/>
        <v>8</v>
      </c>
      <c r="AZ38" s="519">
        <f t="shared" si="7"/>
        <v>79</v>
      </c>
      <c r="BA38" s="594"/>
      <c r="BB38" s="594"/>
      <c r="BC38" s="594"/>
      <c r="BD38" s="594"/>
      <c r="BE38" s="594"/>
      <c r="BF38" s="594"/>
      <c r="BG38" s="594"/>
      <c r="BH38" s="594"/>
      <c r="BI38" s="594"/>
      <c r="BJ38" s="594"/>
      <c r="BK38" s="594"/>
      <c r="BL38" s="594"/>
      <c r="BM38" s="594"/>
      <c r="BN38" s="594"/>
      <c r="BO38" s="594"/>
      <c r="BP38" s="595"/>
    </row>
    <row r="39" spans="1:68" ht="15">
      <c r="A39" s="76" t="s">
        <v>84</v>
      </c>
      <c r="B39" s="426">
        <v>1</v>
      </c>
      <c r="C39" s="427">
        <v>0.75</v>
      </c>
      <c r="D39" s="427">
        <v>1</v>
      </c>
      <c r="E39" s="427">
        <v>1</v>
      </c>
      <c r="F39" s="428">
        <v>1</v>
      </c>
      <c r="G39" s="427">
        <v>1</v>
      </c>
      <c r="H39" s="427">
        <v>1</v>
      </c>
      <c r="I39" s="428">
        <v>1</v>
      </c>
      <c r="J39" s="428">
        <v>1</v>
      </c>
      <c r="K39" s="429">
        <v>0.5</v>
      </c>
      <c r="L39" s="430">
        <v>1</v>
      </c>
      <c r="M39" s="101">
        <f t="shared" si="0"/>
        <v>10.25</v>
      </c>
      <c r="N39" s="360">
        <v>0</v>
      </c>
      <c r="O39" s="358">
        <v>1</v>
      </c>
      <c r="P39" s="359">
        <v>0</v>
      </c>
      <c r="Q39" s="358">
        <v>1</v>
      </c>
      <c r="R39" s="361">
        <v>0</v>
      </c>
      <c r="S39" s="101">
        <f t="shared" si="1"/>
        <v>2</v>
      </c>
      <c r="T39" s="392">
        <v>1</v>
      </c>
      <c r="U39" s="393">
        <v>1</v>
      </c>
      <c r="V39" s="393">
        <v>1</v>
      </c>
      <c r="W39" s="394">
        <v>1</v>
      </c>
      <c r="X39" s="395">
        <v>1</v>
      </c>
      <c r="Y39" s="405">
        <v>0</v>
      </c>
      <c r="Z39" s="406">
        <v>0</v>
      </c>
      <c r="AA39" s="406">
        <v>1</v>
      </c>
      <c r="AB39" s="406">
        <v>1</v>
      </c>
      <c r="AC39" s="407">
        <v>0</v>
      </c>
      <c r="AD39" s="102">
        <f t="shared" si="2"/>
        <v>7</v>
      </c>
      <c r="AE39" s="464">
        <v>1</v>
      </c>
      <c r="AF39" s="465">
        <v>1</v>
      </c>
      <c r="AG39" s="465">
        <v>1</v>
      </c>
      <c r="AH39" s="465">
        <v>1</v>
      </c>
      <c r="AI39" s="466">
        <v>1</v>
      </c>
      <c r="AJ39" s="102">
        <f t="shared" si="3"/>
        <v>5</v>
      </c>
      <c r="AK39" s="379">
        <v>1</v>
      </c>
      <c r="AL39" s="378">
        <v>1</v>
      </c>
      <c r="AM39" s="378">
        <v>1.5</v>
      </c>
      <c r="AN39" s="378">
        <v>2</v>
      </c>
      <c r="AO39" s="378">
        <v>1</v>
      </c>
      <c r="AP39" s="488">
        <v>1.5</v>
      </c>
      <c r="AQ39" s="102">
        <f t="shared" si="4"/>
        <v>8</v>
      </c>
      <c r="AR39" s="494">
        <v>2</v>
      </c>
      <c r="AS39" s="495">
        <v>0.5</v>
      </c>
      <c r="AT39" s="496">
        <v>0.5</v>
      </c>
      <c r="AU39" s="496">
        <v>1</v>
      </c>
      <c r="AV39" s="496">
        <v>0</v>
      </c>
      <c r="AW39" s="496">
        <v>1</v>
      </c>
      <c r="AX39" s="497">
        <v>1</v>
      </c>
      <c r="AY39" s="514">
        <f t="shared" si="5"/>
        <v>6</v>
      </c>
      <c r="AZ39" s="519">
        <f t="shared" si="7"/>
        <v>70.5</v>
      </c>
      <c r="BA39" s="594" t="s">
        <v>511</v>
      </c>
      <c r="BB39" s="594"/>
      <c r="BC39" s="594"/>
      <c r="BD39" s="594"/>
      <c r="BE39" s="594"/>
      <c r="BF39" s="594"/>
      <c r="BG39" s="594"/>
      <c r="BH39" s="594"/>
      <c r="BI39" s="594"/>
      <c r="BJ39" s="594"/>
      <c r="BK39" s="594"/>
      <c r="BL39" s="594"/>
      <c r="BM39" s="594"/>
      <c r="BN39" s="594"/>
      <c r="BO39" s="594"/>
      <c r="BP39" s="595"/>
    </row>
    <row r="40" spans="1:68" ht="15">
      <c r="A40" s="76" t="s">
        <v>83</v>
      </c>
      <c r="B40" s="426">
        <v>1</v>
      </c>
      <c r="C40" s="427">
        <v>1</v>
      </c>
      <c r="D40" s="427">
        <v>1</v>
      </c>
      <c r="E40" s="427">
        <v>1</v>
      </c>
      <c r="F40" s="428">
        <v>1</v>
      </c>
      <c r="G40" s="427">
        <v>1</v>
      </c>
      <c r="H40" s="427">
        <v>1</v>
      </c>
      <c r="I40" s="428">
        <v>1</v>
      </c>
      <c r="J40" s="428">
        <v>1</v>
      </c>
      <c r="K40" s="429">
        <v>1</v>
      </c>
      <c r="L40" s="430">
        <v>0.25</v>
      </c>
      <c r="M40" s="101">
        <f t="shared" si="0"/>
        <v>10.25</v>
      </c>
      <c r="N40" s="382">
        <v>1</v>
      </c>
      <c r="O40" s="380">
        <v>1</v>
      </c>
      <c r="P40" s="381">
        <v>0.75</v>
      </c>
      <c r="Q40" s="380">
        <v>1</v>
      </c>
      <c r="R40" s="383">
        <v>0.25</v>
      </c>
      <c r="S40" s="101">
        <f t="shared" si="1"/>
        <v>4</v>
      </c>
      <c r="T40" s="392">
        <v>0.5</v>
      </c>
      <c r="U40" s="393">
        <v>0</v>
      </c>
      <c r="V40" s="393">
        <v>1</v>
      </c>
      <c r="W40" s="394">
        <v>1</v>
      </c>
      <c r="X40" s="395">
        <v>1</v>
      </c>
      <c r="Y40" s="405">
        <v>0</v>
      </c>
      <c r="Z40" s="406">
        <v>0</v>
      </c>
      <c r="AA40" s="406">
        <v>0</v>
      </c>
      <c r="AB40" s="406">
        <v>0</v>
      </c>
      <c r="AC40" s="407">
        <v>0</v>
      </c>
      <c r="AD40" s="102">
        <f t="shared" si="2"/>
        <v>3.5</v>
      </c>
      <c r="AE40" s="464">
        <v>0.5</v>
      </c>
      <c r="AF40" s="465">
        <v>1</v>
      </c>
      <c r="AG40" s="465">
        <v>1</v>
      </c>
      <c r="AH40" s="465">
        <v>0</v>
      </c>
      <c r="AI40" s="466">
        <v>0</v>
      </c>
      <c r="AJ40" s="102">
        <f t="shared" si="3"/>
        <v>2.5</v>
      </c>
      <c r="AK40" s="379">
        <v>1.5</v>
      </c>
      <c r="AL40" s="378">
        <v>0</v>
      </c>
      <c r="AM40" s="378">
        <v>1</v>
      </c>
      <c r="AN40" s="378">
        <v>2</v>
      </c>
      <c r="AO40" s="378">
        <v>1</v>
      </c>
      <c r="AP40" s="345">
        <v>0</v>
      </c>
      <c r="AQ40" s="102">
        <f t="shared" si="4"/>
        <v>5.5</v>
      </c>
      <c r="AR40" s="494">
        <v>2</v>
      </c>
      <c r="AS40" s="495">
        <v>1</v>
      </c>
      <c r="AT40" s="496">
        <v>0.75</v>
      </c>
      <c r="AU40" s="496">
        <v>1</v>
      </c>
      <c r="AV40" s="496">
        <v>2</v>
      </c>
      <c r="AW40" s="496">
        <v>1</v>
      </c>
      <c r="AX40" s="497">
        <v>1</v>
      </c>
      <c r="AY40" s="514">
        <f t="shared" si="5"/>
        <v>8.75</v>
      </c>
      <c r="AZ40" s="519">
        <f t="shared" si="7"/>
        <v>60.25</v>
      </c>
      <c r="BA40" s="601"/>
      <c r="BB40" s="601"/>
      <c r="BC40" s="601"/>
      <c r="BD40" s="601"/>
      <c r="BE40" s="601"/>
      <c r="BF40" s="601"/>
      <c r="BG40" s="601"/>
      <c r="BH40" s="601"/>
      <c r="BI40" s="601"/>
      <c r="BJ40" s="601"/>
      <c r="BK40" s="601"/>
      <c r="BL40" s="601"/>
      <c r="BM40" s="601"/>
      <c r="BN40" s="601"/>
      <c r="BO40" s="601"/>
      <c r="BP40" s="602"/>
    </row>
    <row r="41" spans="1:68" ht="15">
      <c r="A41" s="76"/>
      <c r="B41" s="433"/>
      <c r="C41" s="434"/>
      <c r="D41" s="434"/>
      <c r="E41" s="434"/>
      <c r="F41" s="435"/>
      <c r="G41" s="434"/>
      <c r="H41" s="434"/>
      <c r="I41" s="435"/>
      <c r="J41" s="435"/>
      <c r="K41" s="436"/>
      <c r="L41" s="437"/>
      <c r="M41" s="101"/>
      <c r="N41" s="72"/>
      <c r="O41" s="73"/>
      <c r="P41" s="74"/>
      <c r="Q41" s="73"/>
      <c r="R41" s="75"/>
      <c r="S41" s="101"/>
      <c r="T41" s="447"/>
      <c r="U41" s="448"/>
      <c r="V41" s="448"/>
      <c r="W41" s="449"/>
      <c r="X41" s="453"/>
      <c r="Y41" s="458"/>
      <c r="Z41" s="459"/>
      <c r="AA41" s="459"/>
      <c r="AB41" s="459"/>
      <c r="AC41" s="460"/>
      <c r="AD41" s="102"/>
      <c r="AE41" s="467"/>
      <c r="AF41" s="468"/>
      <c r="AG41" s="468"/>
      <c r="AH41" s="468"/>
      <c r="AI41" s="469"/>
      <c r="AJ41" s="102"/>
      <c r="AK41" s="481"/>
      <c r="AL41" s="482"/>
      <c r="AM41" s="482"/>
      <c r="AN41" s="482"/>
      <c r="AO41" s="482"/>
      <c r="AP41" s="489"/>
      <c r="AQ41" s="102"/>
      <c r="AR41" s="498"/>
      <c r="AS41" s="499"/>
      <c r="AT41" s="500"/>
      <c r="AU41" s="500"/>
      <c r="AV41" s="500"/>
      <c r="AW41" s="500"/>
      <c r="AX41" s="501"/>
      <c r="AY41" s="514"/>
      <c r="AZ41" s="519">
        <f t="shared" si="7"/>
        <v>0</v>
      </c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8"/>
    </row>
    <row r="42" spans="1:68" ht="15">
      <c r="A42" s="76" t="s">
        <v>85</v>
      </c>
      <c r="B42" s="433">
        <v>1</v>
      </c>
      <c r="C42" s="434">
        <v>1</v>
      </c>
      <c r="D42" s="434">
        <v>1</v>
      </c>
      <c r="E42" s="434">
        <v>1</v>
      </c>
      <c r="F42" s="435">
        <v>1</v>
      </c>
      <c r="G42" s="434">
        <v>1</v>
      </c>
      <c r="H42" s="434">
        <v>1</v>
      </c>
      <c r="I42" s="435">
        <v>1</v>
      </c>
      <c r="J42" s="435">
        <v>1</v>
      </c>
      <c r="K42" s="436">
        <v>1</v>
      </c>
      <c r="L42" s="437">
        <v>1</v>
      </c>
      <c r="M42" s="101">
        <f>SUM(B42:L42)</f>
        <v>11</v>
      </c>
      <c r="N42" s="384">
        <v>1</v>
      </c>
      <c r="O42" s="385">
        <v>1</v>
      </c>
      <c r="P42" s="386">
        <v>1</v>
      </c>
      <c r="Q42" s="385">
        <v>1</v>
      </c>
      <c r="R42" s="387">
        <v>1</v>
      </c>
      <c r="S42" s="101">
        <f t="shared" si="1"/>
        <v>5</v>
      </c>
      <c r="T42" s="396">
        <v>1</v>
      </c>
      <c r="U42" s="397">
        <v>1</v>
      </c>
      <c r="V42" s="397">
        <v>1</v>
      </c>
      <c r="W42" s="398">
        <v>1</v>
      </c>
      <c r="X42" s="399">
        <v>1</v>
      </c>
      <c r="Y42" s="409">
        <v>1</v>
      </c>
      <c r="Z42" s="410">
        <v>0</v>
      </c>
      <c r="AA42" s="410">
        <v>1</v>
      </c>
      <c r="AB42" s="410">
        <v>1</v>
      </c>
      <c r="AC42" s="411">
        <v>0</v>
      </c>
      <c r="AD42" s="102">
        <f t="shared" si="2"/>
        <v>8</v>
      </c>
      <c r="AE42" s="470">
        <v>1</v>
      </c>
      <c r="AF42" s="471">
        <v>1</v>
      </c>
      <c r="AG42" s="471">
        <v>1</v>
      </c>
      <c r="AH42" s="471">
        <v>1</v>
      </c>
      <c r="AI42" s="472">
        <v>1</v>
      </c>
      <c r="AJ42" s="102">
        <f t="shared" si="3"/>
        <v>5</v>
      </c>
      <c r="AK42" s="483">
        <v>2</v>
      </c>
      <c r="AL42" s="484">
        <v>1</v>
      </c>
      <c r="AM42" s="484" t="s">
        <v>209</v>
      </c>
      <c r="AN42" s="484">
        <v>2</v>
      </c>
      <c r="AO42" s="484">
        <v>1</v>
      </c>
      <c r="AP42" s="488">
        <v>2</v>
      </c>
      <c r="AQ42" s="102">
        <f t="shared" si="4"/>
        <v>8</v>
      </c>
      <c r="AR42" s="502">
        <v>2</v>
      </c>
      <c r="AS42" s="503">
        <v>1</v>
      </c>
      <c r="AT42" s="504">
        <v>1</v>
      </c>
      <c r="AU42" s="504">
        <v>1</v>
      </c>
      <c r="AV42" s="504">
        <v>1</v>
      </c>
      <c r="AW42" s="504">
        <v>1</v>
      </c>
      <c r="AX42" s="505">
        <v>1</v>
      </c>
      <c r="AY42" s="514">
        <f t="shared" si="5"/>
        <v>8</v>
      </c>
      <c r="AZ42" s="519">
        <f t="shared" si="7"/>
        <v>82</v>
      </c>
      <c r="BA42" s="601"/>
      <c r="BB42" s="601"/>
      <c r="BC42" s="601"/>
      <c r="BD42" s="601"/>
      <c r="BE42" s="601"/>
      <c r="BF42" s="601"/>
      <c r="BG42" s="601"/>
      <c r="BH42" s="601"/>
      <c r="BI42" s="601"/>
      <c r="BJ42" s="601"/>
      <c r="BK42" s="601"/>
      <c r="BL42" s="601"/>
      <c r="BM42" s="601"/>
      <c r="BN42" s="601"/>
      <c r="BO42" s="601"/>
      <c r="BP42" s="602"/>
    </row>
    <row r="43" spans="1:68" ht="15">
      <c r="A43" s="422" t="s">
        <v>86</v>
      </c>
      <c r="B43" s="438">
        <v>1</v>
      </c>
      <c r="C43" s="439">
        <v>0.25</v>
      </c>
      <c r="D43" s="439">
        <v>1</v>
      </c>
      <c r="E43" s="439">
        <v>1</v>
      </c>
      <c r="F43" s="440">
        <v>1</v>
      </c>
      <c r="G43" s="439">
        <v>1</v>
      </c>
      <c r="H43" s="439">
        <v>1</v>
      </c>
      <c r="I43" s="440">
        <v>1</v>
      </c>
      <c r="J43" s="440">
        <v>1</v>
      </c>
      <c r="K43" s="441">
        <v>0.25</v>
      </c>
      <c r="L43" s="442">
        <v>1</v>
      </c>
      <c r="M43" s="101">
        <f>SUM(B43:L43)</f>
        <v>9.5</v>
      </c>
      <c r="N43" s="388">
        <v>1</v>
      </c>
      <c r="O43" s="389">
        <v>1</v>
      </c>
      <c r="P43" s="390">
        <v>1</v>
      </c>
      <c r="Q43" s="389">
        <v>1</v>
      </c>
      <c r="R43" s="391">
        <v>0</v>
      </c>
      <c r="S43" s="101">
        <f t="shared" si="1"/>
        <v>4</v>
      </c>
      <c r="T43" s="400">
        <v>1</v>
      </c>
      <c r="U43" s="401">
        <v>1</v>
      </c>
      <c r="V43" s="401">
        <v>1</v>
      </c>
      <c r="W43" s="402">
        <v>1</v>
      </c>
      <c r="X43" s="420">
        <v>0.5</v>
      </c>
      <c r="Y43" s="412">
        <v>0.75</v>
      </c>
      <c r="Z43" s="413">
        <v>0</v>
      </c>
      <c r="AA43" s="413">
        <v>1</v>
      </c>
      <c r="AB43" s="413">
        <v>0.75</v>
      </c>
      <c r="AC43" s="414">
        <v>0</v>
      </c>
      <c r="AD43" s="102">
        <f t="shared" si="2"/>
        <v>7</v>
      </c>
      <c r="AE43" s="473">
        <v>0.75</v>
      </c>
      <c r="AF43" s="474">
        <v>1</v>
      </c>
      <c r="AG43" s="474">
        <v>1</v>
      </c>
      <c r="AH43" s="474">
        <v>0</v>
      </c>
      <c r="AI43" s="475">
        <v>0</v>
      </c>
      <c r="AJ43" s="102">
        <f t="shared" si="3"/>
        <v>2.75</v>
      </c>
      <c r="AK43" s="403">
        <v>2</v>
      </c>
      <c r="AL43" s="404">
        <v>1</v>
      </c>
      <c r="AM43" s="404" t="s">
        <v>209</v>
      </c>
      <c r="AN43" s="404">
        <v>2</v>
      </c>
      <c r="AO43" s="404">
        <v>1</v>
      </c>
      <c r="AP43" s="490">
        <v>2</v>
      </c>
      <c r="AQ43" s="102">
        <f t="shared" si="4"/>
        <v>8</v>
      </c>
      <c r="AR43" s="506">
        <v>2</v>
      </c>
      <c r="AS43" s="507">
        <v>0.75</v>
      </c>
      <c r="AT43" s="508">
        <v>0.75</v>
      </c>
      <c r="AU43" s="508">
        <v>1</v>
      </c>
      <c r="AV43" s="508">
        <v>2</v>
      </c>
      <c r="AW43" s="508">
        <v>1</v>
      </c>
      <c r="AX43" s="509">
        <v>0</v>
      </c>
      <c r="AY43" s="514">
        <f t="shared" si="5"/>
        <v>7.5</v>
      </c>
      <c r="AZ43" s="519">
        <f>SUM(B43:AX43)</f>
        <v>70</v>
      </c>
      <c r="BA43" s="594"/>
      <c r="BB43" s="594"/>
      <c r="BC43" s="594"/>
      <c r="BD43" s="594"/>
      <c r="BE43" s="594"/>
      <c r="BF43" s="594"/>
      <c r="BG43" s="594"/>
      <c r="BH43" s="594"/>
      <c r="BI43" s="594"/>
      <c r="BJ43" s="594"/>
      <c r="BK43" s="594"/>
      <c r="BL43" s="594"/>
      <c r="BM43" s="594"/>
      <c r="BN43" s="594"/>
      <c r="BO43" s="594"/>
      <c r="BP43" s="595"/>
    </row>
    <row r="44" spans="1:68" ht="15.75" thickBot="1">
      <c r="A44" s="416" t="s">
        <v>87</v>
      </c>
      <c r="B44" s="438">
        <v>1</v>
      </c>
      <c r="C44" s="443">
        <v>1</v>
      </c>
      <c r="D44" s="443">
        <v>1</v>
      </c>
      <c r="E44" s="443">
        <v>1</v>
      </c>
      <c r="F44" s="443">
        <v>1</v>
      </c>
      <c r="G44" s="443">
        <v>1</v>
      </c>
      <c r="H44" s="443">
        <v>1</v>
      </c>
      <c r="I44" s="443">
        <v>1</v>
      </c>
      <c r="J44" s="443">
        <v>1</v>
      </c>
      <c r="K44" s="443">
        <v>0.5</v>
      </c>
      <c r="L44" s="443">
        <v>1</v>
      </c>
      <c r="M44" s="418">
        <f t="shared" si="0"/>
        <v>10.5</v>
      </c>
      <c r="N44" s="79">
        <v>1</v>
      </c>
      <c r="O44" s="80">
        <v>1</v>
      </c>
      <c r="P44" s="81">
        <v>1</v>
      </c>
      <c r="Q44" s="80">
        <v>0.75</v>
      </c>
      <c r="R44" s="82">
        <v>0</v>
      </c>
      <c r="S44" s="418">
        <f t="shared" si="1"/>
        <v>3.75</v>
      </c>
      <c r="T44" s="450">
        <v>1</v>
      </c>
      <c r="U44" s="451">
        <v>1</v>
      </c>
      <c r="V44" s="451">
        <v>0</v>
      </c>
      <c r="W44" s="452">
        <v>0</v>
      </c>
      <c r="X44" s="454">
        <v>1</v>
      </c>
      <c r="Y44" s="461">
        <v>0</v>
      </c>
      <c r="Z44" s="462">
        <v>0</v>
      </c>
      <c r="AA44" s="462">
        <v>1</v>
      </c>
      <c r="AB44" s="462">
        <v>0.75</v>
      </c>
      <c r="AC44" s="463">
        <v>0</v>
      </c>
      <c r="AD44" s="419">
        <f t="shared" si="2"/>
        <v>4.75</v>
      </c>
      <c r="AE44" s="476">
        <v>0</v>
      </c>
      <c r="AF44" s="477">
        <v>1</v>
      </c>
      <c r="AG44" s="477">
        <v>1</v>
      </c>
      <c r="AH44" s="477">
        <v>0</v>
      </c>
      <c r="AI44" s="478">
        <v>0</v>
      </c>
      <c r="AJ44" s="419">
        <f t="shared" si="3"/>
        <v>2</v>
      </c>
      <c r="AK44" s="485">
        <v>2</v>
      </c>
      <c r="AL44" s="486">
        <v>1</v>
      </c>
      <c r="AM44" s="487" t="s">
        <v>209</v>
      </c>
      <c r="AN44" s="486">
        <v>0</v>
      </c>
      <c r="AO44" s="486">
        <v>1</v>
      </c>
      <c r="AP44" s="421">
        <v>0</v>
      </c>
      <c r="AQ44" s="419">
        <f t="shared" si="4"/>
        <v>4</v>
      </c>
      <c r="AR44" s="510">
        <v>0</v>
      </c>
      <c r="AS44" s="511">
        <v>1</v>
      </c>
      <c r="AT44" s="512">
        <v>1</v>
      </c>
      <c r="AU44" s="512">
        <v>1</v>
      </c>
      <c r="AV44" s="512">
        <v>0</v>
      </c>
      <c r="AW44" s="512">
        <v>0</v>
      </c>
      <c r="AX44" s="513">
        <v>1</v>
      </c>
      <c r="AY44" s="515">
        <f t="shared" si="5"/>
        <v>4</v>
      </c>
      <c r="AZ44" s="519">
        <f t="shared" si="7"/>
        <v>54</v>
      </c>
      <c r="BA44" s="606"/>
      <c r="BB44" s="606"/>
      <c r="BC44" s="606"/>
      <c r="BD44" s="606"/>
      <c r="BE44" s="606"/>
      <c r="BF44" s="606"/>
      <c r="BG44" s="606"/>
      <c r="BH44" s="606"/>
      <c r="BI44" s="606"/>
      <c r="BJ44" s="606"/>
      <c r="BK44" s="606"/>
      <c r="BL44" s="606"/>
      <c r="BM44" s="606"/>
      <c r="BN44" s="606"/>
      <c r="BO44" s="606"/>
      <c r="BP44" s="607"/>
    </row>
    <row r="45" spans="1:68" ht="16.5" thickBot="1">
      <c r="A45" s="417" t="s">
        <v>210</v>
      </c>
      <c r="B45" s="83">
        <v>1</v>
      </c>
      <c r="C45" s="84">
        <v>1</v>
      </c>
      <c r="D45" s="84">
        <v>1</v>
      </c>
      <c r="E45" s="84">
        <v>1</v>
      </c>
      <c r="F45" s="84">
        <v>1</v>
      </c>
      <c r="G45" s="84">
        <v>1</v>
      </c>
      <c r="H45" s="84">
        <v>1</v>
      </c>
      <c r="I45" s="84">
        <v>1</v>
      </c>
      <c r="J45" s="84">
        <v>1</v>
      </c>
      <c r="K45" s="84">
        <v>1</v>
      </c>
      <c r="L45" s="84">
        <v>1</v>
      </c>
      <c r="M45" s="524">
        <f>AVERAGE(M3:M40,M42:M44)</f>
        <v>10.160975609756099</v>
      </c>
      <c r="N45" s="84">
        <v>1</v>
      </c>
      <c r="O45" s="84">
        <v>1</v>
      </c>
      <c r="P45" s="84">
        <v>1</v>
      </c>
      <c r="Q45" s="84">
        <v>1</v>
      </c>
      <c r="R45" s="84">
        <v>1</v>
      </c>
      <c r="S45" s="524">
        <f>AVERAGE(S3:S40,S42:S44)</f>
        <v>4.076829268292683</v>
      </c>
      <c r="T45" s="84">
        <v>1</v>
      </c>
      <c r="U45" s="84">
        <v>1</v>
      </c>
      <c r="V45" s="84">
        <v>1</v>
      </c>
      <c r="W45" s="84">
        <v>1</v>
      </c>
      <c r="X45" s="84">
        <v>1</v>
      </c>
      <c r="Y45" s="84">
        <v>1</v>
      </c>
      <c r="Z45" s="84">
        <v>1</v>
      </c>
      <c r="AA45" s="84">
        <v>1</v>
      </c>
      <c r="AB45" s="84">
        <v>1</v>
      </c>
      <c r="AC45" s="84">
        <v>1</v>
      </c>
      <c r="AD45" s="524">
        <f>AVERAGE(AD3:AD40,AD42:AD44)</f>
        <v>7.274390243902439</v>
      </c>
      <c r="AE45" s="84">
        <v>1</v>
      </c>
      <c r="AF45" s="84">
        <v>1</v>
      </c>
      <c r="AG45" s="84">
        <v>1</v>
      </c>
      <c r="AH45" s="84">
        <v>1</v>
      </c>
      <c r="AI45" s="84">
        <v>1</v>
      </c>
      <c r="AJ45" s="524">
        <f>AVERAGE(AJ3:AJ40,AJ42:AJ44)</f>
        <v>3.9939024390243905</v>
      </c>
      <c r="AK45" s="84">
        <v>2</v>
      </c>
      <c r="AL45" s="84">
        <v>1</v>
      </c>
      <c r="AM45" s="84">
        <v>2</v>
      </c>
      <c r="AN45" s="84">
        <v>2</v>
      </c>
      <c r="AO45" s="84">
        <v>1</v>
      </c>
      <c r="AP45" s="85">
        <v>2</v>
      </c>
      <c r="AQ45" s="523">
        <f>AVERAGE(AQ3:AQ40,AQ42:AQ44)</f>
        <v>8.109756097560975</v>
      </c>
      <c r="AR45" s="85">
        <v>2</v>
      </c>
      <c r="AS45" s="84">
        <v>1</v>
      </c>
      <c r="AT45" s="84">
        <v>1</v>
      </c>
      <c r="AU45" s="84">
        <v>1</v>
      </c>
      <c r="AV45" s="84">
        <v>2</v>
      </c>
      <c r="AW45" s="84">
        <v>1</v>
      </c>
      <c r="AX45" s="84">
        <v>1</v>
      </c>
      <c r="AY45" s="516">
        <f>AVERAGE(AY3:AY40,AY42:AY44)</f>
        <v>7.390243902439025</v>
      </c>
      <c r="AZ45" s="520"/>
      <c r="BA45" s="517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</row>
    <row r="46" spans="1:68" ht="15">
      <c r="A46" s="86"/>
      <c r="B46" s="86" t="s">
        <v>211</v>
      </c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7"/>
      <c r="O46" s="87"/>
      <c r="P46" s="87"/>
      <c r="Q46" s="87"/>
      <c r="R46" s="87"/>
      <c r="S46" s="87"/>
      <c r="T46" s="88"/>
      <c r="U46" s="88"/>
      <c r="V46" s="88"/>
      <c r="W46" s="88"/>
      <c r="X46" s="88"/>
      <c r="Y46" s="89"/>
      <c r="Z46" s="89"/>
      <c r="AA46" s="89"/>
      <c r="AB46" s="89"/>
      <c r="AC46" s="89"/>
      <c r="AD46" s="89"/>
      <c r="AE46" s="90"/>
      <c r="AF46" s="90"/>
      <c r="AG46" s="90"/>
      <c r="AH46" s="90"/>
      <c r="AI46" s="90"/>
      <c r="AJ46" s="90"/>
      <c r="AK46" s="91"/>
      <c r="AL46" s="91"/>
      <c r="AM46" s="91"/>
      <c r="AN46" s="91"/>
      <c r="AP46" s="92"/>
      <c r="AQ46" s="92"/>
      <c r="AR46" s="93"/>
      <c r="AS46" s="87"/>
      <c r="AT46" s="87"/>
      <c r="AU46" s="87"/>
      <c r="AV46" s="87"/>
      <c r="AW46" s="94"/>
      <c r="AX46" s="86"/>
      <c r="AY46" s="86"/>
      <c r="AZ46" s="86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</row>
    <row r="47" spans="1:68" ht="15">
      <c r="A47" s="86"/>
      <c r="B47" s="86" t="s">
        <v>212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7"/>
      <c r="O47" s="87"/>
      <c r="P47" s="87"/>
      <c r="Q47" s="87"/>
      <c r="R47" s="87"/>
      <c r="S47" s="87"/>
      <c r="T47" s="88"/>
      <c r="U47" s="88"/>
      <c r="V47" s="88"/>
      <c r="W47" s="88"/>
      <c r="X47" s="88"/>
      <c r="Y47" s="89"/>
      <c r="Z47" s="89"/>
      <c r="AA47" s="89"/>
      <c r="AB47" s="89"/>
      <c r="AC47" s="89"/>
      <c r="AD47" s="89"/>
      <c r="AE47" s="90"/>
      <c r="AF47" s="90"/>
      <c r="AG47" s="90"/>
      <c r="AH47" s="90"/>
      <c r="AI47" s="90"/>
      <c r="AJ47" s="90"/>
      <c r="AK47" s="91"/>
      <c r="AL47" s="91"/>
      <c r="AM47" s="91"/>
      <c r="AN47" s="91"/>
      <c r="AP47" s="92"/>
      <c r="AQ47" s="92"/>
      <c r="AR47" s="93"/>
      <c r="AS47" s="87"/>
      <c r="AT47" s="87"/>
      <c r="AU47" s="87"/>
      <c r="AV47" s="87"/>
      <c r="AW47" s="94"/>
      <c r="AX47" s="86"/>
      <c r="AY47" s="86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</row>
    <row r="48" spans="1:68" ht="15">
      <c r="A48" s="71"/>
      <c r="B48" s="71" t="s">
        <v>213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95"/>
      <c r="O48" s="95"/>
      <c r="P48" s="95"/>
      <c r="Q48" s="95"/>
      <c r="R48" s="95"/>
      <c r="S48" s="95"/>
      <c r="T48" s="96"/>
      <c r="U48" s="96"/>
      <c r="V48" s="96"/>
      <c r="W48" s="96"/>
      <c r="X48" s="96"/>
      <c r="Y48" s="97"/>
      <c r="Z48" s="97"/>
      <c r="AA48" s="97"/>
      <c r="AB48" s="97"/>
      <c r="AC48" s="97"/>
      <c r="AD48" s="97"/>
      <c r="AE48" s="98"/>
      <c r="AF48" s="98"/>
      <c r="AG48" s="98"/>
      <c r="AH48" s="98"/>
      <c r="AI48" s="98"/>
      <c r="AJ48" s="98"/>
      <c r="AK48" s="99"/>
      <c r="AL48" s="99"/>
      <c r="AM48" s="99"/>
      <c r="AN48" s="99"/>
      <c r="AP48" s="92"/>
      <c r="AQ48" s="92"/>
      <c r="AR48" s="93"/>
      <c r="AS48" s="95"/>
      <c r="AT48" s="95"/>
      <c r="AU48" s="95"/>
      <c r="AV48" s="95"/>
      <c r="AW48" s="100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</row>
    <row r="49" spans="1:68" ht="15">
      <c r="A49" s="71"/>
      <c r="B49" s="71" t="s">
        <v>214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95"/>
      <c r="O49" s="95"/>
      <c r="P49" s="95"/>
      <c r="Q49" s="95"/>
      <c r="R49" s="95"/>
      <c r="S49" s="95"/>
      <c r="T49" s="96"/>
      <c r="U49" s="96"/>
      <c r="V49" s="96"/>
      <c r="W49" s="96"/>
      <c r="X49" s="96"/>
      <c r="Y49" s="97"/>
      <c r="Z49" s="97"/>
      <c r="AA49" s="97"/>
      <c r="AB49" s="97"/>
      <c r="AC49" s="97"/>
      <c r="AD49" s="97"/>
      <c r="AE49" s="98"/>
      <c r="AF49" s="98"/>
      <c r="AG49" s="98"/>
      <c r="AH49" s="98"/>
      <c r="AI49" s="98"/>
      <c r="AJ49" s="98"/>
      <c r="AK49" s="99"/>
      <c r="AL49" s="99"/>
      <c r="AM49" s="99"/>
      <c r="AN49" s="99"/>
      <c r="AP49" s="92"/>
      <c r="AQ49" s="92"/>
      <c r="AR49" s="93"/>
      <c r="AS49" s="95"/>
      <c r="AT49" s="95"/>
      <c r="AU49" s="95"/>
      <c r="AV49" s="95"/>
      <c r="AW49" s="100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</row>
    <row r="50" spans="1:68" ht="15">
      <c r="A50" s="71"/>
      <c r="B50" s="71" t="s">
        <v>215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95"/>
      <c r="O50" s="95"/>
      <c r="P50" s="95"/>
      <c r="Q50" s="95"/>
      <c r="R50" s="95"/>
      <c r="S50" s="95"/>
      <c r="T50" s="96"/>
      <c r="U50" s="96"/>
      <c r="V50" s="96"/>
      <c r="W50" s="96"/>
      <c r="X50" s="96"/>
      <c r="Y50" s="97"/>
      <c r="Z50" s="97"/>
      <c r="AA50" s="97"/>
      <c r="AB50" s="97"/>
      <c r="AC50" s="97"/>
      <c r="AD50" s="97"/>
      <c r="AE50" s="98"/>
      <c r="AF50" s="98"/>
      <c r="AG50" s="98"/>
      <c r="AH50" s="98"/>
      <c r="AI50" s="98"/>
      <c r="AJ50" s="98"/>
      <c r="AK50" s="99"/>
      <c r="AL50" s="99"/>
      <c r="AM50" s="99"/>
      <c r="AN50" s="99"/>
      <c r="AP50" s="92"/>
      <c r="AQ50" s="92"/>
      <c r="AR50" s="93"/>
      <c r="AS50" s="95"/>
      <c r="AT50" s="95"/>
      <c r="AU50" s="95"/>
      <c r="AV50" s="95"/>
      <c r="AW50" s="100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  <c r="BN50" s="71"/>
      <c r="BO50" s="71"/>
      <c r="BP50" s="71"/>
    </row>
    <row r="51" spans="1:68" ht="15">
      <c r="A51" s="71"/>
      <c r="B51" s="71" t="s">
        <v>216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95"/>
      <c r="O51" s="95"/>
      <c r="P51" s="95"/>
      <c r="Q51" s="95"/>
      <c r="R51" s="95"/>
      <c r="S51" s="95"/>
      <c r="T51" s="96"/>
      <c r="U51" s="96"/>
      <c r="V51" s="96"/>
      <c r="W51" s="96"/>
      <c r="X51" s="96"/>
      <c r="Y51" s="97"/>
      <c r="Z51" s="97"/>
      <c r="AA51" s="97"/>
      <c r="AB51" s="97"/>
      <c r="AC51" s="97"/>
      <c r="AD51" s="97"/>
      <c r="AE51" s="98"/>
      <c r="AF51" s="98"/>
      <c r="AG51" s="98"/>
      <c r="AH51" s="98"/>
      <c r="AI51" s="98"/>
      <c r="AJ51" s="98"/>
      <c r="AK51" s="99"/>
      <c r="AL51" s="99"/>
      <c r="AM51" s="99"/>
      <c r="AN51" s="99"/>
      <c r="AP51" s="92"/>
      <c r="AQ51" s="92"/>
      <c r="AR51" s="93"/>
      <c r="AS51" s="95"/>
      <c r="AT51" s="95"/>
      <c r="AU51" s="95"/>
      <c r="AV51" s="95"/>
      <c r="AW51" s="100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</row>
    <row r="52" spans="1:68" ht="1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95"/>
      <c r="O52" s="95"/>
      <c r="P52" s="95"/>
      <c r="Q52" s="95"/>
      <c r="R52" s="95"/>
      <c r="S52" s="95"/>
      <c r="T52" s="96"/>
      <c r="U52" s="96"/>
      <c r="V52" s="96"/>
      <c r="W52" s="96"/>
      <c r="X52" s="96"/>
      <c r="Y52" s="97"/>
      <c r="Z52" s="97"/>
      <c r="AA52" s="97"/>
      <c r="AB52" s="97"/>
      <c r="AC52" s="97"/>
      <c r="AD52" s="97"/>
      <c r="AE52" s="98"/>
      <c r="AF52" s="98"/>
      <c r="AG52" s="98"/>
      <c r="AH52" s="98"/>
      <c r="AI52" s="98"/>
      <c r="AJ52" s="98"/>
      <c r="AK52" s="99"/>
      <c r="AL52" s="99"/>
      <c r="AM52" s="99"/>
      <c r="AN52" s="99"/>
      <c r="AP52" s="92"/>
      <c r="AQ52" s="92"/>
      <c r="AR52" s="93"/>
      <c r="AS52" s="95"/>
      <c r="AT52" s="95"/>
      <c r="AU52" s="95"/>
      <c r="AV52" s="95"/>
      <c r="AW52" s="100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</row>
    <row r="53" spans="1:68" ht="1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95"/>
      <c r="O53" s="95"/>
      <c r="P53" s="95"/>
      <c r="Q53" s="95"/>
      <c r="R53" s="95"/>
      <c r="S53" s="95"/>
      <c r="T53" s="96"/>
      <c r="U53" s="96"/>
      <c r="V53" s="96"/>
      <c r="W53" s="96"/>
      <c r="X53" s="96"/>
      <c r="Y53" s="97"/>
      <c r="Z53" s="97"/>
      <c r="AA53" s="97"/>
      <c r="AB53" s="97"/>
      <c r="AC53" s="97"/>
      <c r="AD53" s="97"/>
      <c r="AE53" s="98"/>
      <c r="AF53" s="98"/>
      <c r="AG53" s="98"/>
      <c r="AH53" s="98"/>
      <c r="AI53" s="98"/>
      <c r="AJ53" s="98"/>
      <c r="AK53" s="99"/>
      <c r="AL53" s="99"/>
      <c r="AM53" s="99"/>
      <c r="AN53" s="99"/>
      <c r="AP53" s="92"/>
      <c r="AQ53" s="92"/>
      <c r="AR53" s="93"/>
      <c r="AS53" s="95"/>
      <c r="AT53" s="95"/>
      <c r="AU53" s="95"/>
      <c r="AV53" s="95"/>
      <c r="AW53" s="100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</row>
  </sheetData>
  <sheetProtection/>
  <mergeCells count="49">
    <mergeCell ref="BA40:BP40"/>
    <mergeCell ref="BA30:BP30"/>
    <mergeCell ref="BA24:BP24"/>
    <mergeCell ref="BA25:BP25"/>
    <mergeCell ref="BA26:BP26"/>
    <mergeCell ref="N1:S1"/>
    <mergeCell ref="BA36:BP36"/>
    <mergeCell ref="BA23:BP23"/>
    <mergeCell ref="BA14:BP14"/>
    <mergeCell ref="BA15:BP15"/>
    <mergeCell ref="B1:M1"/>
    <mergeCell ref="BA37:BP37"/>
    <mergeCell ref="BA38:BP38"/>
    <mergeCell ref="BA42:BP42"/>
    <mergeCell ref="BA44:BP44"/>
    <mergeCell ref="BA31:BP31"/>
    <mergeCell ref="BA32:BP32"/>
    <mergeCell ref="BA33:BP33"/>
    <mergeCell ref="BA34:BP34"/>
    <mergeCell ref="BA35:BP35"/>
    <mergeCell ref="BA43:BP43"/>
    <mergeCell ref="BA39:BP39"/>
    <mergeCell ref="BA27:BP27"/>
    <mergeCell ref="BA28:BP28"/>
    <mergeCell ref="BA29:BP29"/>
    <mergeCell ref="BA18:BP18"/>
    <mergeCell ref="BA19:BP19"/>
    <mergeCell ref="BA20:BP20"/>
    <mergeCell ref="BA21:BP21"/>
    <mergeCell ref="BA22:BP22"/>
    <mergeCell ref="BA16:BP16"/>
    <mergeCell ref="BA17:BP17"/>
    <mergeCell ref="BA10:BP10"/>
    <mergeCell ref="BA11:BP11"/>
    <mergeCell ref="BA12:BP12"/>
    <mergeCell ref="BA13:BP13"/>
    <mergeCell ref="BA6:BP6"/>
    <mergeCell ref="BA7:BP7"/>
    <mergeCell ref="BA8:BP8"/>
    <mergeCell ref="BA9:BP9"/>
    <mergeCell ref="BA4:BP4"/>
    <mergeCell ref="BA5:BP5"/>
    <mergeCell ref="AK1:AQ1"/>
    <mergeCell ref="AE1:AJ1"/>
    <mergeCell ref="T1:X1"/>
    <mergeCell ref="AR1:AX1"/>
    <mergeCell ref="BA2:BP2"/>
    <mergeCell ref="BA3:BP3"/>
    <mergeCell ref="Y1:A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56"/>
  <sheetViews>
    <sheetView zoomScale="90" zoomScaleNormal="90" zoomScalePageLayoutView="0" workbookViewId="0" topLeftCell="A32">
      <selection activeCell="S12" sqref="S12:S54"/>
    </sheetView>
  </sheetViews>
  <sheetFormatPr defaultColWidth="9.00390625" defaultRowHeight="12.75"/>
  <cols>
    <col min="1" max="1" width="60.75390625" style="0" bestFit="1" customWidth="1"/>
    <col min="2" max="2" width="9.25390625" style="54" customWidth="1"/>
    <col min="3" max="4" width="9.25390625" style="0" customWidth="1"/>
    <col min="5" max="5" width="6.625" style="54" customWidth="1"/>
    <col min="6" max="6" width="10.125" style="54" customWidth="1"/>
    <col min="7" max="7" width="9.125" style="103" customWidth="1"/>
    <col min="8" max="8" width="9.125" style="54" customWidth="1"/>
    <col min="9" max="9" width="9.375" style="54" customWidth="1"/>
    <col min="10" max="10" width="9.75390625" style="54" customWidth="1"/>
    <col min="11" max="11" width="8.75390625" style="54" customWidth="1"/>
    <col min="12" max="12" width="8.75390625" style="0" customWidth="1"/>
    <col min="13" max="13" width="11.25390625" style="0" customWidth="1"/>
    <col min="14" max="14" width="14.375" style="54" customWidth="1"/>
    <col min="15" max="15" width="11.25390625" style="54" customWidth="1"/>
    <col min="16" max="18" width="14.375" style="54" customWidth="1"/>
    <col min="19" max="19" width="8.875" style="0" customWidth="1"/>
  </cols>
  <sheetData>
    <row r="1" spans="1:20" ht="62.25" customHeight="1">
      <c r="A1" s="616" t="s">
        <v>16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31"/>
    </row>
    <row r="2" spans="1:20" ht="17.25" thickBot="1">
      <c r="A2" s="617" t="s">
        <v>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</row>
    <row r="3" spans="1:19" ht="15.75" customHeight="1">
      <c r="A3" s="1"/>
      <c r="B3" s="618" t="s">
        <v>17</v>
      </c>
      <c r="C3" s="613" t="s">
        <v>96</v>
      </c>
      <c r="D3" s="613" t="s">
        <v>19</v>
      </c>
      <c r="E3" s="618" t="s">
        <v>21</v>
      </c>
      <c r="F3" s="618" t="s">
        <v>23</v>
      </c>
      <c r="G3" s="623" t="s">
        <v>24</v>
      </c>
      <c r="H3" s="618" t="s">
        <v>25</v>
      </c>
      <c r="I3" s="618" t="s">
        <v>29</v>
      </c>
      <c r="J3" s="618" t="s">
        <v>26</v>
      </c>
      <c r="K3" s="626" t="s">
        <v>28</v>
      </c>
      <c r="L3" s="613" t="s">
        <v>202</v>
      </c>
      <c r="M3" s="613" t="s">
        <v>32</v>
      </c>
      <c r="N3" s="618" t="s">
        <v>33</v>
      </c>
      <c r="O3" s="618" t="s">
        <v>36</v>
      </c>
      <c r="P3" s="618" t="s">
        <v>37</v>
      </c>
      <c r="Q3" s="618" t="s">
        <v>200</v>
      </c>
      <c r="R3" s="618" t="s">
        <v>204</v>
      </c>
      <c r="S3" s="611" t="s">
        <v>2</v>
      </c>
    </row>
    <row r="4" spans="1:19" ht="15.75" customHeight="1">
      <c r="A4" s="2"/>
      <c r="B4" s="619"/>
      <c r="C4" s="614"/>
      <c r="D4" s="614"/>
      <c r="E4" s="621"/>
      <c r="F4" s="621"/>
      <c r="G4" s="624"/>
      <c r="H4" s="621"/>
      <c r="I4" s="621"/>
      <c r="J4" s="621"/>
      <c r="K4" s="627"/>
      <c r="L4" s="614"/>
      <c r="M4" s="614"/>
      <c r="N4" s="621"/>
      <c r="O4" s="621"/>
      <c r="P4" s="621"/>
      <c r="Q4" s="621"/>
      <c r="R4" s="621"/>
      <c r="S4" s="576"/>
    </row>
    <row r="5" spans="1:19" ht="15.75">
      <c r="A5" s="6" t="s">
        <v>47</v>
      </c>
      <c r="B5" s="619"/>
      <c r="C5" s="614"/>
      <c r="D5" s="614"/>
      <c r="E5" s="621"/>
      <c r="F5" s="621"/>
      <c r="G5" s="624"/>
      <c r="H5" s="621"/>
      <c r="I5" s="621"/>
      <c r="J5" s="621"/>
      <c r="K5" s="627"/>
      <c r="L5" s="614"/>
      <c r="M5" s="614"/>
      <c r="N5" s="621"/>
      <c r="O5" s="621"/>
      <c r="P5" s="621"/>
      <c r="Q5" s="621"/>
      <c r="R5" s="621"/>
      <c r="S5" s="576"/>
    </row>
    <row r="6" spans="1:19" ht="15.75">
      <c r="A6" s="3"/>
      <c r="B6" s="619"/>
      <c r="C6" s="614"/>
      <c r="D6" s="614"/>
      <c r="E6" s="621"/>
      <c r="F6" s="621"/>
      <c r="G6" s="624"/>
      <c r="H6" s="621"/>
      <c r="I6" s="621"/>
      <c r="J6" s="621"/>
      <c r="K6" s="627"/>
      <c r="L6" s="614"/>
      <c r="M6" s="614"/>
      <c r="N6" s="621"/>
      <c r="O6" s="621"/>
      <c r="P6" s="621"/>
      <c r="Q6" s="621"/>
      <c r="R6" s="621"/>
      <c r="S6" s="576"/>
    </row>
    <row r="7" spans="1:19" ht="15.75">
      <c r="A7" s="3"/>
      <c r="B7" s="619"/>
      <c r="C7" s="614"/>
      <c r="D7" s="614"/>
      <c r="E7" s="621"/>
      <c r="F7" s="621"/>
      <c r="G7" s="624"/>
      <c r="H7" s="621"/>
      <c r="I7" s="621"/>
      <c r="J7" s="621"/>
      <c r="K7" s="627"/>
      <c r="L7" s="614"/>
      <c r="M7" s="614"/>
      <c r="N7" s="621"/>
      <c r="O7" s="621"/>
      <c r="P7" s="621"/>
      <c r="Q7" s="621"/>
      <c r="R7" s="621"/>
      <c r="S7" s="576"/>
    </row>
    <row r="8" spans="1:19" ht="15.75">
      <c r="A8" s="3"/>
      <c r="B8" s="619"/>
      <c r="C8" s="614"/>
      <c r="D8" s="614"/>
      <c r="E8" s="621"/>
      <c r="F8" s="621"/>
      <c r="G8" s="624"/>
      <c r="H8" s="621"/>
      <c r="I8" s="621"/>
      <c r="J8" s="621"/>
      <c r="K8" s="627"/>
      <c r="L8" s="614"/>
      <c r="M8" s="614"/>
      <c r="N8" s="621"/>
      <c r="O8" s="621"/>
      <c r="P8" s="621"/>
      <c r="Q8" s="621"/>
      <c r="R8" s="621"/>
      <c r="S8" s="576"/>
    </row>
    <row r="9" spans="1:19" ht="15.75">
      <c r="A9" s="3"/>
      <c r="B9" s="619"/>
      <c r="C9" s="614"/>
      <c r="D9" s="614"/>
      <c r="E9" s="621"/>
      <c r="F9" s="621"/>
      <c r="G9" s="624"/>
      <c r="H9" s="621"/>
      <c r="I9" s="621"/>
      <c r="J9" s="621"/>
      <c r="K9" s="627"/>
      <c r="L9" s="614"/>
      <c r="M9" s="614"/>
      <c r="N9" s="621"/>
      <c r="O9" s="621"/>
      <c r="P9" s="621"/>
      <c r="Q9" s="621"/>
      <c r="R9" s="621"/>
      <c r="S9" s="576"/>
    </row>
    <row r="10" spans="1:19" ht="74.25" customHeight="1" thickBot="1">
      <c r="A10" s="7" t="s">
        <v>0</v>
      </c>
      <c r="B10" s="620"/>
      <c r="C10" s="615"/>
      <c r="D10" s="615"/>
      <c r="E10" s="622"/>
      <c r="F10" s="622"/>
      <c r="G10" s="625"/>
      <c r="H10" s="622"/>
      <c r="I10" s="622"/>
      <c r="J10" s="622"/>
      <c r="K10" s="628"/>
      <c r="L10" s="615"/>
      <c r="M10" s="615"/>
      <c r="N10" s="622"/>
      <c r="O10" s="621"/>
      <c r="P10" s="621"/>
      <c r="Q10" s="622"/>
      <c r="R10" s="622"/>
      <c r="S10" s="576"/>
    </row>
    <row r="11" spans="1:19" ht="15.75" customHeight="1" thickBot="1">
      <c r="A11" s="3"/>
      <c r="B11" s="55" t="s">
        <v>7</v>
      </c>
      <c r="C11" s="14" t="s">
        <v>95</v>
      </c>
      <c r="D11" s="14" t="s">
        <v>18</v>
      </c>
      <c r="E11" s="55" t="s">
        <v>20</v>
      </c>
      <c r="F11" s="56" t="s">
        <v>22</v>
      </c>
      <c r="G11" s="104" t="s">
        <v>8</v>
      </c>
      <c r="H11" s="55" t="s">
        <v>6</v>
      </c>
      <c r="I11" s="55" t="s">
        <v>10</v>
      </c>
      <c r="J11" s="57" t="s">
        <v>27</v>
      </c>
      <c r="K11" s="58" t="s">
        <v>9</v>
      </c>
      <c r="L11" s="15" t="s">
        <v>94</v>
      </c>
      <c r="M11" s="16" t="s">
        <v>30</v>
      </c>
      <c r="N11" s="61" t="s">
        <v>31</v>
      </c>
      <c r="O11" s="52" t="s">
        <v>34</v>
      </c>
      <c r="P11" s="52" t="s">
        <v>35</v>
      </c>
      <c r="Q11" s="62" t="s">
        <v>201</v>
      </c>
      <c r="R11" s="63" t="s">
        <v>203</v>
      </c>
      <c r="S11" s="612"/>
    </row>
    <row r="12" spans="1:19" ht="16.5" customHeight="1" thickBot="1">
      <c r="A12" s="24" t="s">
        <v>69</v>
      </c>
      <c r="B12" s="22">
        <v>3.8</v>
      </c>
      <c r="C12" s="22">
        <v>9.5</v>
      </c>
      <c r="D12" s="17"/>
      <c r="E12" s="13">
        <v>7</v>
      </c>
      <c r="F12" s="13">
        <v>4.5</v>
      </c>
      <c r="G12" s="105">
        <v>6.3025525525525525</v>
      </c>
      <c r="H12" s="13">
        <v>4</v>
      </c>
      <c r="I12" s="13">
        <v>3</v>
      </c>
      <c r="J12" s="13">
        <v>5</v>
      </c>
      <c r="K12" s="13">
        <v>0</v>
      </c>
      <c r="L12" s="32">
        <v>8.484444444444444</v>
      </c>
      <c r="M12" s="13">
        <v>9.9</v>
      </c>
      <c r="N12" s="18">
        <v>9</v>
      </c>
      <c r="O12" s="13">
        <v>10</v>
      </c>
      <c r="P12" s="13">
        <v>8</v>
      </c>
      <c r="Q12" s="13">
        <v>3</v>
      </c>
      <c r="R12" s="13">
        <v>6.042857142857143</v>
      </c>
      <c r="S12" s="9">
        <f>AVERAGE(B12:R12)</f>
        <v>6.095615883740884</v>
      </c>
    </row>
    <row r="13" spans="1:19" ht="17.25" customHeight="1" thickBot="1">
      <c r="A13" s="25" t="s">
        <v>63</v>
      </c>
      <c r="B13" s="23">
        <v>7.33</v>
      </c>
      <c r="C13" s="23">
        <v>9</v>
      </c>
      <c r="D13" s="17"/>
      <c r="E13" s="13">
        <v>7</v>
      </c>
      <c r="F13" s="59">
        <v>5.54</v>
      </c>
      <c r="G13" s="105">
        <v>10</v>
      </c>
      <c r="H13" s="59">
        <v>10</v>
      </c>
      <c r="I13" s="13">
        <v>5</v>
      </c>
      <c r="J13" s="13">
        <v>10</v>
      </c>
      <c r="K13" s="13">
        <v>8</v>
      </c>
      <c r="L13" s="32">
        <v>8.13076923076923</v>
      </c>
      <c r="M13" s="13">
        <v>2</v>
      </c>
      <c r="N13" s="18">
        <v>8</v>
      </c>
      <c r="O13" s="13">
        <v>8.9</v>
      </c>
      <c r="P13" s="13">
        <v>7.35</v>
      </c>
      <c r="Q13" s="13">
        <v>8</v>
      </c>
      <c r="R13" s="13">
        <v>5.785714285714286</v>
      </c>
      <c r="S13" s="9">
        <f aca="true" t="shared" si="0" ref="S13:S54">AVERAGE(B13:R13)</f>
        <v>7.5022802197802205</v>
      </c>
    </row>
    <row r="14" spans="1:19" ht="16.5" customHeight="1" thickBot="1">
      <c r="A14" s="25" t="s">
        <v>49</v>
      </c>
      <c r="B14" s="22">
        <v>6.33</v>
      </c>
      <c r="C14" s="22">
        <v>9</v>
      </c>
      <c r="D14" s="17"/>
      <c r="E14" s="13">
        <v>10</v>
      </c>
      <c r="F14" s="13">
        <v>9.5</v>
      </c>
      <c r="G14" s="105">
        <v>9.606879606879605</v>
      </c>
      <c r="H14" s="13">
        <v>8</v>
      </c>
      <c r="I14" s="13">
        <v>10</v>
      </c>
      <c r="J14" s="13">
        <v>8</v>
      </c>
      <c r="K14" s="13">
        <v>9</v>
      </c>
      <c r="L14" s="32">
        <v>8.14333333333333</v>
      </c>
      <c r="M14" s="13">
        <v>10</v>
      </c>
      <c r="N14" s="18">
        <v>11.5</v>
      </c>
      <c r="O14" s="13">
        <v>10</v>
      </c>
      <c r="P14" s="13">
        <v>7.5</v>
      </c>
      <c r="Q14" s="13">
        <v>10</v>
      </c>
      <c r="R14" s="13">
        <v>6.942857142857143</v>
      </c>
      <c r="S14" s="9">
        <f t="shared" si="0"/>
        <v>8.97019188019188</v>
      </c>
    </row>
    <row r="15" spans="1:19" ht="17.25" customHeight="1" thickBot="1">
      <c r="A15" s="25" t="s">
        <v>48</v>
      </c>
      <c r="B15" s="22">
        <v>6.22</v>
      </c>
      <c r="C15" s="22">
        <v>7.1</v>
      </c>
      <c r="D15" s="17"/>
      <c r="E15" s="13">
        <v>4</v>
      </c>
      <c r="F15" s="13">
        <v>3.8</v>
      </c>
      <c r="G15" s="105">
        <v>9.807257456659846</v>
      </c>
      <c r="H15" s="13">
        <v>7</v>
      </c>
      <c r="I15" s="13">
        <v>10</v>
      </c>
      <c r="J15" s="13">
        <v>6</v>
      </c>
      <c r="K15" s="13">
        <v>7</v>
      </c>
      <c r="L15" s="32">
        <v>6.5075</v>
      </c>
      <c r="M15" s="13">
        <v>10</v>
      </c>
      <c r="N15" s="18">
        <v>9.5</v>
      </c>
      <c r="O15" s="13">
        <v>9.84</v>
      </c>
      <c r="P15" s="13">
        <v>7.4</v>
      </c>
      <c r="Q15" s="13">
        <v>9</v>
      </c>
      <c r="R15" s="13">
        <v>7</v>
      </c>
      <c r="S15" s="9">
        <f t="shared" si="0"/>
        <v>7.5109223410412405</v>
      </c>
    </row>
    <row r="16" spans="1:19" ht="17.25" customHeight="1" thickBot="1">
      <c r="A16" s="25" t="s">
        <v>71</v>
      </c>
      <c r="B16" s="22">
        <v>3.22</v>
      </c>
      <c r="C16" s="22">
        <v>5.5</v>
      </c>
      <c r="D16" s="17"/>
      <c r="E16" s="13">
        <v>4</v>
      </c>
      <c r="F16" s="13">
        <v>1.03</v>
      </c>
      <c r="G16" s="105">
        <v>8.380566801619434</v>
      </c>
      <c r="H16" s="13">
        <v>4</v>
      </c>
      <c r="I16" s="13">
        <v>4</v>
      </c>
      <c r="J16" s="13">
        <v>2</v>
      </c>
      <c r="K16" s="13">
        <v>9</v>
      </c>
      <c r="L16" s="32">
        <v>3.5899999999999994</v>
      </c>
      <c r="M16" s="13">
        <v>4.6</v>
      </c>
      <c r="N16" s="18">
        <v>8</v>
      </c>
      <c r="O16" s="13">
        <v>10</v>
      </c>
      <c r="P16" s="13">
        <v>8</v>
      </c>
      <c r="Q16" s="13">
        <v>1</v>
      </c>
      <c r="R16" s="13">
        <v>6</v>
      </c>
      <c r="S16" s="9">
        <f t="shared" si="0"/>
        <v>5.145035425101215</v>
      </c>
    </row>
    <row r="17" spans="1:19" ht="15.75" customHeight="1" thickBot="1">
      <c r="A17" s="25" t="s">
        <v>59</v>
      </c>
      <c r="B17" s="22">
        <v>7.11</v>
      </c>
      <c r="C17" s="22">
        <v>8</v>
      </c>
      <c r="D17" s="17"/>
      <c r="E17" s="13">
        <v>4</v>
      </c>
      <c r="F17" s="13">
        <v>0.9</v>
      </c>
      <c r="G17" s="105">
        <v>7.3166946851157375</v>
      </c>
      <c r="H17" s="13">
        <v>7</v>
      </c>
      <c r="I17" s="13">
        <v>8</v>
      </c>
      <c r="J17" s="13">
        <v>9</v>
      </c>
      <c r="K17" s="13">
        <v>8</v>
      </c>
      <c r="L17" s="32">
        <v>6.986000000000001</v>
      </c>
      <c r="M17" s="13">
        <v>9.9</v>
      </c>
      <c r="N17" s="18">
        <v>9.5</v>
      </c>
      <c r="O17" s="13">
        <v>8</v>
      </c>
      <c r="P17" s="13">
        <v>6.5</v>
      </c>
      <c r="Q17" s="13">
        <v>10</v>
      </c>
      <c r="R17" s="13">
        <v>6.728571428571429</v>
      </c>
      <c r="S17" s="9">
        <f t="shared" si="0"/>
        <v>7.308829132105449</v>
      </c>
    </row>
    <row r="18" spans="1:19" ht="16.5" customHeight="1" thickBot="1">
      <c r="A18" s="25" t="s">
        <v>54</v>
      </c>
      <c r="B18" s="22">
        <v>6.9</v>
      </c>
      <c r="C18" s="22">
        <v>10</v>
      </c>
      <c r="D18" s="17"/>
      <c r="E18" s="13">
        <v>7</v>
      </c>
      <c r="F18" s="13">
        <v>10</v>
      </c>
      <c r="G18" s="105">
        <v>6.942786942786943</v>
      </c>
      <c r="H18" s="13">
        <v>5</v>
      </c>
      <c r="I18" s="13">
        <v>4</v>
      </c>
      <c r="J18" s="13">
        <v>3</v>
      </c>
      <c r="K18" s="13">
        <v>6</v>
      </c>
      <c r="L18" s="32">
        <v>5.550000000000001</v>
      </c>
      <c r="M18" s="13">
        <v>9.9</v>
      </c>
      <c r="N18" s="18">
        <v>8.5</v>
      </c>
      <c r="O18" s="13">
        <v>9.4</v>
      </c>
      <c r="P18" s="13">
        <v>7.7</v>
      </c>
      <c r="Q18" s="13">
        <v>7</v>
      </c>
      <c r="R18" s="13">
        <v>7.857142857142857</v>
      </c>
      <c r="S18" s="9">
        <f t="shared" si="0"/>
        <v>7.1718706124956135</v>
      </c>
    </row>
    <row r="19" spans="1:19" ht="16.5" customHeight="1" thickBot="1">
      <c r="A19" s="25" t="s">
        <v>81</v>
      </c>
      <c r="B19" s="22">
        <v>4.33</v>
      </c>
      <c r="C19" s="22">
        <v>9</v>
      </c>
      <c r="D19" s="17"/>
      <c r="E19" s="13">
        <v>2</v>
      </c>
      <c r="F19" s="13">
        <v>4.3</v>
      </c>
      <c r="G19" s="105">
        <v>8.768569894397709</v>
      </c>
      <c r="H19" s="13">
        <v>2</v>
      </c>
      <c r="I19" s="13">
        <v>7</v>
      </c>
      <c r="J19" s="13">
        <v>4</v>
      </c>
      <c r="K19" s="13">
        <v>7</v>
      </c>
      <c r="L19" s="32">
        <v>7.306666666666666</v>
      </c>
      <c r="M19" s="13">
        <v>8.1</v>
      </c>
      <c r="N19" s="18">
        <v>7</v>
      </c>
      <c r="O19" s="13">
        <v>7.9</v>
      </c>
      <c r="P19" s="13">
        <v>7</v>
      </c>
      <c r="Q19" s="13">
        <v>2</v>
      </c>
      <c r="R19" s="13">
        <v>6.142857142857143</v>
      </c>
      <c r="S19" s="9">
        <f t="shared" si="0"/>
        <v>5.865505856495095</v>
      </c>
    </row>
    <row r="20" spans="1:19" ht="16.5" customHeight="1" thickBot="1">
      <c r="A20" s="25" t="s">
        <v>89</v>
      </c>
      <c r="B20" s="22">
        <v>5</v>
      </c>
      <c r="C20" s="22">
        <v>6</v>
      </c>
      <c r="D20" s="17"/>
      <c r="E20" s="13">
        <v>6</v>
      </c>
      <c r="F20" s="13">
        <v>1.25</v>
      </c>
      <c r="G20" s="105">
        <v>6.512226512226512</v>
      </c>
      <c r="H20" s="13">
        <v>1</v>
      </c>
      <c r="I20" s="13">
        <v>1</v>
      </c>
      <c r="J20" s="13">
        <v>1</v>
      </c>
      <c r="K20" s="13">
        <v>0</v>
      </c>
      <c r="L20" s="32">
        <v>6.9825</v>
      </c>
      <c r="M20" s="13">
        <v>8.7</v>
      </c>
      <c r="N20" s="18">
        <v>5.5</v>
      </c>
      <c r="O20" s="13">
        <v>9</v>
      </c>
      <c r="P20" s="13">
        <v>7</v>
      </c>
      <c r="Q20" s="13">
        <v>5</v>
      </c>
      <c r="R20" s="13">
        <v>5.857142857142857</v>
      </c>
      <c r="S20" s="9">
        <f t="shared" si="0"/>
        <v>4.737616835585586</v>
      </c>
    </row>
    <row r="21" spans="1:19" ht="16.5" customHeight="1" thickBot="1">
      <c r="A21" s="25" t="s">
        <v>57</v>
      </c>
      <c r="B21" s="22">
        <v>6.22</v>
      </c>
      <c r="C21" s="22">
        <v>7.8</v>
      </c>
      <c r="D21" s="17"/>
      <c r="E21" s="13">
        <v>6</v>
      </c>
      <c r="F21" s="13">
        <v>3.1</v>
      </c>
      <c r="G21" s="105">
        <v>9.479360595750144</v>
      </c>
      <c r="H21" s="13">
        <v>5</v>
      </c>
      <c r="I21" s="13">
        <v>8</v>
      </c>
      <c r="J21" s="13">
        <v>8</v>
      </c>
      <c r="K21" s="13">
        <v>5</v>
      </c>
      <c r="L21" s="32">
        <v>4.118000000000001</v>
      </c>
      <c r="M21" s="13">
        <v>8.9</v>
      </c>
      <c r="N21" s="18">
        <v>7</v>
      </c>
      <c r="O21" s="13">
        <v>10</v>
      </c>
      <c r="P21" s="13">
        <v>8</v>
      </c>
      <c r="Q21" s="13">
        <v>6</v>
      </c>
      <c r="R21" s="13">
        <v>7.428571428571429</v>
      </c>
      <c r="S21" s="9">
        <f t="shared" si="0"/>
        <v>6.877870751520098</v>
      </c>
    </row>
    <row r="22" spans="1:19" ht="16.5" customHeight="1" thickBot="1">
      <c r="A22" s="25" t="s">
        <v>52</v>
      </c>
      <c r="B22" s="22">
        <v>5.56</v>
      </c>
      <c r="C22" s="22">
        <v>9.4</v>
      </c>
      <c r="D22" s="17"/>
      <c r="E22" s="13">
        <v>7</v>
      </c>
      <c r="F22" s="13">
        <v>2.7</v>
      </c>
      <c r="G22" s="105">
        <v>7.776883266244968</v>
      </c>
      <c r="H22" s="13">
        <v>7</v>
      </c>
      <c r="I22" s="13">
        <v>9</v>
      </c>
      <c r="J22" s="13">
        <v>6</v>
      </c>
      <c r="K22" s="13">
        <v>10</v>
      </c>
      <c r="L22" s="32">
        <v>8.947500000000002</v>
      </c>
      <c r="M22" s="13">
        <v>7.6</v>
      </c>
      <c r="N22" s="18">
        <v>7</v>
      </c>
      <c r="O22" s="13">
        <v>10</v>
      </c>
      <c r="P22" s="13">
        <v>8</v>
      </c>
      <c r="Q22" s="13">
        <v>4</v>
      </c>
      <c r="R22" s="13">
        <v>5.928571428571429</v>
      </c>
      <c r="S22" s="9">
        <f t="shared" si="0"/>
        <v>7.2445596684260245</v>
      </c>
    </row>
    <row r="23" spans="1:19" ht="16.5" customHeight="1" thickBot="1">
      <c r="A23" s="25" t="s">
        <v>74</v>
      </c>
      <c r="B23" s="22">
        <v>6.22</v>
      </c>
      <c r="C23" s="22">
        <v>8.5</v>
      </c>
      <c r="D23" s="17"/>
      <c r="E23" s="13">
        <v>7</v>
      </c>
      <c r="F23" s="13">
        <v>1.9</v>
      </c>
      <c r="G23" s="105">
        <v>7.832432432432432</v>
      </c>
      <c r="H23" s="13">
        <v>5</v>
      </c>
      <c r="I23" s="13">
        <v>5</v>
      </c>
      <c r="J23" s="13">
        <v>2</v>
      </c>
      <c r="K23" s="13">
        <v>6</v>
      </c>
      <c r="L23" s="32">
        <v>6.928888888888888</v>
      </c>
      <c r="M23" s="13">
        <v>8.9</v>
      </c>
      <c r="N23" s="18">
        <v>6.5</v>
      </c>
      <c r="O23" s="13">
        <v>9</v>
      </c>
      <c r="P23" s="13">
        <v>7</v>
      </c>
      <c r="Q23" s="13">
        <v>4</v>
      </c>
      <c r="R23" s="13">
        <v>7.071428571428571</v>
      </c>
      <c r="S23" s="9">
        <f t="shared" si="0"/>
        <v>6.178296868296869</v>
      </c>
    </row>
    <row r="24" spans="1:19" ht="16.5" customHeight="1" thickBot="1">
      <c r="A24" s="25" t="s">
        <v>55</v>
      </c>
      <c r="B24" s="22">
        <v>4.56</v>
      </c>
      <c r="C24" s="22">
        <v>6.1</v>
      </c>
      <c r="D24" s="17"/>
      <c r="E24" s="13">
        <v>7</v>
      </c>
      <c r="F24" s="13">
        <v>6</v>
      </c>
      <c r="G24" s="105">
        <v>9.664628131781416</v>
      </c>
      <c r="H24" s="13">
        <v>7</v>
      </c>
      <c r="I24" s="13">
        <v>2</v>
      </c>
      <c r="J24" s="13">
        <v>1</v>
      </c>
      <c r="K24" s="13">
        <v>5</v>
      </c>
      <c r="L24" s="32">
        <v>8.6</v>
      </c>
      <c r="M24" s="13">
        <v>9</v>
      </c>
      <c r="N24" s="18">
        <v>9</v>
      </c>
      <c r="O24" s="13">
        <v>9</v>
      </c>
      <c r="P24" s="13">
        <v>5</v>
      </c>
      <c r="Q24" s="13">
        <v>9</v>
      </c>
      <c r="R24" s="13">
        <v>5.285714285714286</v>
      </c>
      <c r="S24" s="9">
        <f t="shared" si="0"/>
        <v>6.450646401093482</v>
      </c>
    </row>
    <row r="25" spans="1:19" ht="16.5" customHeight="1" thickBot="1">
      <c r="A25" s="25" t="s">
        <v>78</v>
      </c>
      <c r="B25" s="22">
        <v>5.22</v>
      </c>
      <c r="C25" s="22">
        <v>6.5</v>
      </c>
      <c r="D25" s="17"/>
      <c r="E25" s="13">
        <v>6</v>
      </c>
      <c r="F25" s="13">
        <v>0.96</v>
      </c>
      <c r="G25" s="105">
        <v>7.55877178954102</v>
      </c>
      <c r="H25" s="13">
        <v>5</v>
      </c>
      <c r="I25" s="13">
        <v>4</v>
      </c>
      <c r="J25" s="13">
        <v>7</v>
      </c>
      <c r="K25" s="13">
        <v>0</v>
      </c>
      <c r="L25" s="32">
        <v>2.362222222222221</v>
      </c>
      <c r="M25" s="13">
        <v>7.8</v>
      </c>
      <c r="N25" s="18">
        <v>6.5</v>
      </c>
      <c r="O25" s="13">
        <v>7</v>
      </c>
      <c r="P25" s="13">
        <v>7</v>
      </c>
      <c r="Q25" s="13">
        <v>7</v>
      </c>
      <c r="R25" s="13">
        <v>6.428571428571429</v>
      </c>
      <c r="S25" s="9">
        <f t="shared" si="0"/>
        <v>5.395597840020916</v>
      </c>
    </row>
    <row r="26" spans="1:19" ht="16.5" customHeight="1" thickBot="1">
      <c r="A26" s="25" t="s">
        <v>67</v>
      </c>
      <c r="B26" s="22">
        <v>5.67</v>
      </c>
      <c r="C26" s="22">
        <v>8</v>
      </c>
      <c r="D26" s="17"/>
      <c r="E26" s="13">
        <v>6</v>
      </c>
      <c r="F26" s="13">
        <v>7.3</v>
      </c>
      <c r="G26" s="105">
        <v>8.523265533574811</v>
      </c>
      <c r="H26" s="13">
        <v>4</v>
      </c>
      <c r="I26" s="13">
        <v>2</v>
      </c>
      <c r="J26" s="13">
        <v>10</v>
      </c>
      <c r="K26" s="13">
        <v>0</v>
      </c>
      <c r="L26" s="32">
        <v>6.594285714285713</v>
      </c>
      <c r="M26" s="13">
        <v>8.3</v>
      </c>
      <c r="N26" s="18">
        <v>8</v>
      </c>
      <c r="O26" s="13">
        <v>7</v>
      </c>
      <c r="P26" s="13">
        <v>5</v>
      </c>
      <c r="Q26" s="13">
        <v>7</v>
      </c>
      <c r="R26" s="13">
        <v>5.642857142857143</v>
      </c>
      <c r="S26" s="9">
        <f t="shared" si="0"/>
        <v>6.189400524419854</v>
      </c>
    </row>
    <row r="27" spans="1:19" ht="15.75" customHeight="1" thickBot="1">
      <c r="A27" s="25" t="s">
        <v>64</v>
      </c>
      <c r="B27" s="22">
        <v>4.56</v>
      </c>
      <c r="C27" s="22">
        <v>5.85</v>
      </c>
      <c r="D27" s="17"/>
      <c r="E27" s="13">
        <v>6</v>
      </c>
      <c r="F27" s="13">
        <v>0</v>
      </c>
      <c r="G27" s="105">
        <v>6.383094503899873</v>
      </c>
      <c r="H27" s="13">
        <v>9</v>
      </c>
      <c r="I27" s="13">
        <v>9</v>
      </c>
      <c r="J27" s="13">
        <v>9</v>
      </c>
      <c r="K27" s="13">
        <v>9</v>
      </c>
      <c r="L27" s="32">
        <v>7.638461538461538</v>
      </c>
      <c r="M27" s="13">
        <v>8.4</v>
      </c>
      <c r="N27" s="18">
        <v>6.5</v>
      </c>
      <c r="O27" s="13">
        <v>9</v>
      </c>
      <c r="P27" s="13">
        <v>6</v>
      </c>
      <c r="Q27" s="13">
        <v>2</v>
      </c>
      <c r="R27" s="13">
        <v>4.642857142857143</v>
      </c>
      <c r="S27" s="9">
        <f t="shared" si="0"/>
        <v>6.4359008240761595</v>
      </c>
    </row>
    <row r="28" spans="1:19" ht="16.5" customHeight="1" thickBot="1">
      <c r="A28" s="25" t="s">
        <v>61</v>
      </c>
      <c r="B28" s="22">
        <v>6.22</v>
      </c>
      <c r="C28" s="22">
        <v>7.4</v>
      </c>
      <c r="D28" s="17"/>
      <c r="E28" s="13">
        <v>7</v>
      </c>
      <c r="F28" s="13">
        <v>4.8</v>
      </c>
      <c r="G28" s="105">
        <v>8.621972621972622</v>
      </c>
      <c r="H28" s="13">
        <v>5</v>
      </c>
      <c r="I28" s="13">
        <v>7</v>
      </c>
      <c r="J28" s="13">
        <v>9</v>
      </c>
      <c r="K28" s="13">
        <v>5</v>
      </c>
      <c r="L28" s="32">
        <v>6.2299999999999995</v>
      </c>
      <c r="M28" s="13">
        <v>10</v>
      </c>
      <c r="N28" s="18">
        <v>7</v>
      </c>
      <c r="O28" s="13">
        <v>10</v>
      </c>
      <c r="P28" s="13">
        <v>7</v>
      </c>
      <c r="Q28" s="13">
        <v>8</v>
      </c>
      <c r="R28" s="13">
        <v>5.5</v>
      </c>
      <c r="S28" s="9">
        <f t="shared" si="0"/>
        <v>7.110748288873289</v>
      </c>
    </row>
    <row r="29" spans="1:19" ht="16.5" customHeight="1" thickBot="1">
      <c r="A29" s="25" t="s">
        <v>65</v>
      </c>
      <c r="B29" s="22">
        <v>6.56</v>
      </c>
      <c r="C29" s="22">
        <v>7.9</v>
      </c>
      <c r="D29" s="17"/>
      <c r="E29" s="13">
        <v>4</v>
      </c>
      <c r="F29" s="13">
        <v>2.2</v>
      </c>
      <c r="G29" s="105">
        <v>8.346492559975704</v>
      </c>
      <c r="H29" s="13">
        <v>4</v>
      </c>
      <c r="I29" s="13">
        <v>7</v>
      </c>
      <c r="J29" s="13">
        <v>7</v>
      </c>
      <c r="K29" s="13">
        <v>0</v>
      </c>
      <c r="L29" s="32">
        <v>7.003636363636363</v>
      </c>
      <c r="M29" s="13">
        <v>8.9</v>
      </c>
      <c r="N29" s="18">
        <v>10</v>
      </c>
      <c r="O29" s="13">
        <v>8</v>
      </c>
      <c r="P29" s="13">
        <v>7</v>
      </c>
      <c r="Q29" s="13">
        <v>5</v>
      </c>
      <c r="R29" s="13">
        <v>5.5</v>
      </c>
      <c r="S29" s="9">
        <f t="shared" si="0"/>
        <v>6.150633057725754</v>
      </c>
    </row>
    <row r="30" spans="1:19" ht="15.75" customHeight="1" thickBot="1">
      <c r="A30" s="25" t="s">
        <v>66</v>
      </c>
      <c r="B30" s="22">
        <v>6.22</v>
      </c>
      <c r="C30" s="22">
        <v>9.5</v>
      </c>
      <c r="D30" s="17"/>
      <c r="E30" s="13">
        <v>5</v>
      </c>
      <c r="F30" s="13">
        <v>10</v>
      </c>
      <c r="G30" s="105">
        <v>9.324324324324323</v>
      </c>
      <c r="H30" s="13">
        <v>6</v>
      </c>
      <c r="I30" s="13">
        <v>6</v>
      </c>
      <c r="J30" s="13">
        <v>4</v>
      </c>
      <c r="K30" s="13">
        <v>7</v>
      </c>
      <c r="L30" s="32">
        <v>5.574545454545455</v>
      </c>
      <c r="M30" s="13">
        <v>8.1</v>
      </c>
      <c r="N30" s="18">
        <v>8</v>
      </c>
      <c r="O30" s="13">
        <v>8</v>
      </c>
      <c r="P30" s="13">
        <v>7</v>
      </c>
      <c r="Q30" s="13">
        <v>5</v>
      </c>
      <c r="R30" s="13">
        <v>5.357142857142857</v>
      </c>
      <c r="S30" s="9">
        <f t="shared" si="0"/>
        <v>6.87975078975079</v>
      </c>
    </row>
    <row r="31" spans="1:19" ht="16.5" customHeight="1" thickBot="1">
      <c r="A31" s="25" t="s">
        <v>80</v>
      </c>
      <c r="B31" s="22">
        <v>4.7</v>
      </c>
      <c r="C31" s="22">
        <v>7</v>
      </c>
      <c r="D31" s="17"/>
      <c r="E31" s="13">
        <v>7</v>
      </c>
      <c r="F31" s="13">
        <v>3.8</v>
      </c>
      <c r="G31" s="105">
        <v>9.36238279095422</v>
      </c>
      <c r="H31" s="13">
        <v>3</v>
      </c>
      <c r="I31" s="13">
        <v>6</v>
      </c>
      <c r="J31" s="13">
        <v>8</v>
      </c>
      <c r="K31" s="13">
        <v>0</v>
      </c>
      <c r="L31" s="32">
        <v>4.69142857142857</v>
      </c>
      <c r="M31" s="13">
        <v>9.3</v>
      </c>
      <c r="N31" s="18">
        <v>7</v>
      </c>
      <c r="O31" s="13">
        <v>9</v>
      </c>
      <c r="P31" s="13">
        <v>8</v>
      </c>
      <c r="Q31" s="13">
        <v>8</v>
      </c>
      <c r="R31" s="13">
        <v>6.642857142857143</v>
      </c>
      <c r="S31" s="9">
        <f t="shared" si="0"/>
        <v>6.343541781577495</v>
      </c>
    </row>
    <row r="32" spans="1:19" ht="16.5" customHeight="1" thickBot="1">
      <c r="A32" s="25" t="s">
        <v>72</v>
      </c>
      <c r="B32" s="22">
        <v>4.78</v>
      </c>
      <c r="C32" s="22">
        <v>4</v>
      </c>
      <c r="D32" s="17"/>
      <c r="E32" s="13">
        <v>5</v>
      </c>
      <c r="F32" s="13">
        <v>0</v>
      </c>
      <c r="G32" s="105">
        <v>8.442293644996347</v>
      </c>
      <c r="H32" s="13">
        <v>3</v>
      </c>
      <c r="I32" s="13">
        <v>6</v>
      </c>
      <c r="J32" s="13">
        <v>5</v>
      </c>
      <c r="K32" s="13">
        <v>8</v>
      </c>
      <c r="L32" s="32">
        <v>6.939999999999999</v>
      </c>
      <c r="M32" s="13">
        <v>7.1</v>
      </c>
      <c r="N32" s="18">
        <v>6.5</v>
      </c>
      <c r="O32" s="13">
        <v>8</v>
      </c>
      <c r="P32" s="13">
        <v>8</v>
      </c>
      <c r="Q32" s="13">
        <v>4</v>
      </c>
      <c r="R32" s="13">
        <v>3.5714285714285716</v>
      </c>
      <c r="S32" s="9">
        <f t="shared" si="0"/>
        <v>5.520857638526557</v>
      </c>
    </row>
    <row r="33" spans="1:19" ht="16.5" customHeight="1" thickBot="1">
      <c r="A33" s="25" t="s">
        <v>70</v>
      </c>
      <c r="B33" s="22">
        <v>5.11</v>
      </c>
      <c r="C33" s="22">
        <v>9</v>
      </c>
      <c r="D33" s="18"/>
      <c r="E33" s="13">
        <v>2</v>
      </c>
      <c r="F33" s="13">
        <v>1.1</v>
      </c>
      <c r="G33" s="105">
        <v>8.442293644996347</v>
      </c>
      <c r="H33" s="13">
        <v>3</v>
      </c>
      <c r="I33" s="13">
        <v>3</v>
      </c>
      <c r="J33" s="13">
        <v>3</v>
      </c>
      <c r="K33" s="13">
        <v>5</v>
      </c>
      <c r="L33" s="32">
        <v>5.572727272727272</v>
      </c>
      <c r="M33" s="13">
        <v>8.7</v>
      </c>
      <c r="N33" s="18">
        <v>6.5</v>
      </c>
      <c r="O33" s="13">
        <v>9</v>
      </c>
      <c r="P33" s="13">
        <v>7</v>
      </c>
      <c r="Q33" s="13">
        <v>1</v>
      </c>
      <c r="R33" s="13">
        <v>6.214285714285714</v>
      </c>
      <c r="S33" s="9">
        <f t="shared" si="0"/>
        <v>5.227456664500583</v>
      </c>
    </row>
    <row r="34" spans="1:19" ht="16.5" customHeight="1" thickBot="1">
      <c r="A34" s="25" t="s">
        <v>58</v>
      </c>
      <c r="B34" s="22">
        <v>5.4</v>
      </c>
      <c r="C34" s="22">
        <v>5.7</v>
      </c>
      <c r="D34" s="17"/>
      <c r="E34" s="13">
        <v>4</v>
      </c>
      <c r="F34" s="13">
        <v>6</v>
      </c>
      <c r="G34" s="105">
        <v>5.9025539300768655</v>
      </c>
      <c r="H34" s="13">
        <v>6</v>
      </c>
      <c r="I34" s="13">
        <v>5</v>
      </c>
      <c r="J34" s="13">
        <v>7</v>
      </c>
      <c r="K34" s="13">
        <v>8</v>
      </c>
      <c r="L34" s="32">
        <v>4.155555555555555</v>
      </c>
      <c r="M34" s="13">
        <v>9.3</v>
      </c>
      <c r="N34" s="18">
        <v>7</v>
      </c>
      <c r="O34" s="13">
        <v>10</v>
      </c>
      <c r="P34" s="13">
        <v>7</v>
      </c>
      <c r="Q34" s="13">
        <v>0</v>
      </c>
      <c r="R34" s="13">
        <v>5.714285714285714</v>
      </c>
      <c r="S34" s="9">
        <f t="shared" si="0"/>
        <v>6.010774699994883</v>
      </c>
    </row>
    <row r="35" spans="1:19" ht="15.75" customHeight="1" thickBot="1">
      <c r="A35" s="25" t="s">
        <v>60</v>
      </c>
      <c r="B35" s="22">
        <v>4.1</v>
      </c>
      <c r="C35" s="22">
        <v>9.3</v>
      </c>
      <c r="D35" s="17"/>
      <c r="E35" s="13">
        <v>3</v>
      </c>
      <c r="F35" s="13">
        <v>0.74</v>
      </c>
      <c r="G35" s="105">
        <v>8.357778510217534</v>
      </c>
      <c r="H35" s="13">
        <v>4</v>
      </c>
      <c r="I35" s="13">
        <v>9</v>
      </c>
      <c r="J35" s="13">
        <v>6</v>
      </c>
      <c r="K35" s="13">
        <v>0</v>
      </c>
      <c r="L35" s="32">
        <v>5.370000000000001</v>
      </c>
      <c r="M35" s="13">
        <v>7.6</v>
      </c>
      <c r="N35" s="18">
        <v>8</v>
      </c>
      <c r="O35" s="13">
        <v>10</v>
      </c>
      <c r="P35" s="13">
        <v>6</v>
      </c>
      <c r="Q35" s="13">
        <v>9</v>
      </c>
      <c r="R35" s="13">
        <v>4.928571428571429</v>
      </c>
      <c r="S35" s="9">
        <f t="shared" si="0"/>
        <v>5.96227187117431</v>
      </c>
    </row>
    <row r="36" spans="1:19" ht="16.5" customHeight="1" thickBot="1">
      <c r="A36" s="25" t="s">
        <v>53</v>
      </c>
      <c r="B36" s="22">
        <v>7</v>
      </c>
      <c r="C36" s="22">
        <v>7.4</v>
      </c>
      <c r="D36" s="17"/>
      <c r="E36" s="13">
        <v>7</v>
      </c>
      <c r="F36" s="13">
        <v>3.5</v>
      </c>
      <c r="G36" s="105">
        <v>7.9522766009252495</v>
      </c>
      <c r="H36" s="13">
        <v>6</v>
      </c>
      <c r="I36" s="13">
        <v>9</v>
      </c>
      <c r="J36" s="13">
        <v>5</v>
      </c>
      <c r="K36" s="13">
        <v>10</v>
      </c>
      <c r="L36" s="32">
        <v>6.778</v>
      </c>
      <c r="M36" s="13">
        <v>2</v>
      </c>
      <c r="N36" s="18">
        <v>8</v>
      </c>
      <c r="O36" s="13">
        <v>8</v>
      </c>
      <c r="P36" s="13">
        <v>7</v>
      </c>
      <c r="Q36" s="13">
        <v>7</v>
      </c>
      <c r="R36" s="13">
        <v>6</v>
      </c>
      <c r="S36" s="9">
        <f t="shared" si="0"/>
        <v>6.7268922875578285</v>
      </c>
    </row>
    <row r="37" spans="1:19" ht="16.5" customHeight="1" thickBot="1">
      <c r="A37" s="25" t="s">
        <v>77</v>
      </c>
      <c r="B37" s="22">
        <v>5.4</v>
      </c>
      <c r="C37" s="22">
        <v>5.3</v>
      </c>
      <c r="D37" s="17"/>
      <c r="E37" s="13">
        <v>7</v>
      </c>
      <c r="F37" s="13">
        <v>2.3</v>
      </c>
      <c r="G37" s="105">
        <v>7.865416436845008</v>
      </c>
      <c r="H37" s="13">
        <v>2</v>
      </c>
      <c r="I37" s="13">
        <v>7</v>
      </c>
      <c r="J37" s="13">
        <v>8</v>
      </c>
      <c r="K37" s="13">
        <v>6</v>
      </c>
      <c r="L37" s="32">
        <v>7.594545454545454</v>
      </c>
      <c r="M37" s="13">
        <v>8</v>
      </c>
      <c r="N37" s="18">
        <v>6.5</v>
      </c>
      <c r="O37" s="13">
        <v>8.51</v>
      </c>
      <c r="P37" s="13">
        <v>8</v>
      </c>
      <c r="Q37" s="13">
        <v>6</v>
      </c>
      <c r="R37" s="13">
        <v>5.571428571428571</v>
      </c>
      <c r="S37" s="9">
        <f t="shared" si="0"/>
        <v>6.31508690392619</v>
      </c>
    </row>
    <row r="38" spans="1:19" ht="16.5" customHeight="1" thickBot="1">
      <c r="A38" s="25" t="s">
        <v>51</v>
      </c>
      <c r="B38" s="22">
        <v>6.89</v>
      </c>
      <c r="C38" s="22">
        <v>6.4</v>
      </c>
      <c r="D38" s="17"/>
      <c r="E38" s="13">
        <v>7</v>
      </c>
      <c r="F38" s="13">
        <v>3.1</v>
      </c>
      <c r="G38" s="105">
        <v>9.625108979947688</v>
      </c>
      <c r="H38" s="13">
        <v>5</v>
      </c>
      <c r="I38" s="13">
        <v>10</v>
      </c>
      <c r="J38" s="13">
        <v>7</v>
      </c>
      <c r="K38" s="13">
        <v>10</v>
      </c>
      <c r="L38" s="32">
        <v>4.459999999999999</v>
      </c>
      <c r="M38" s="13">
        <v>10</v>
      </c>
      <c r="N38" s="18">
        <v>11</v>
      </c>
      <c r="O38" s="13">
        <v>8.5</v>
      </c>
      <c r="P38" s="13">
        <v>6.5</v>
      </c>
      <c r="Q38" s="13">
        <v>10</v>
      </c>
      <c r="R38" s="13">
        <v>5.785714285714286</v>
      </c>
      <c r="S38" s="9">
        <f t="shared" si="0"/>
        <v>7.578801454103873</v>
      </c>
    </row>
    <row r="39" spans="1:19" ht="16.5" customHeight="1" thickBot="1">
      <c r="A39" s="25" t="s">
        <v>62</v>
      </c>
      <c r="B39" s="22">
        <v>5.56</v>
      </c>
      <c r="C39" s="22">
        <v>5.9</v>
      </c>
      <c r="D39" s="17"/>
      <c r="E39" s="13">
        <v>4</v>
      </c>
      <c r="F39" s="13">
        <v>4.72</v>
      </c>
      <c r="G39" s="105">
        <v>8.064280496712929</v>
      </c>
      <c r="H39" s="13">
        <v>2</v>
      </c>
      <c r="I39" s="13">
        <v>9</v>
      </c>
      <c r="J39" s="13">
        <v>2</v>
      </c>
      <c r="K39" s="13">
        <v>0</v>
      </c>
      <c r="L39" s="32">
        <v>5.709999999999999</v>
      </c>
      <c r="M39" s="13">
        <v>9.5</v>
      </c>
      <c r="N39" s="18">
        <v>8</v>
      </c>
      <c r="O39" s="13">
        <v>8</v>
      </c>
      <c r="P39" s="13">
        <v>8</v>
      </c>
      <c r="Q39" s="13">
        <v>2</v>
      </c>
      <c r="R39" s="13">
        <v>6.357142857142857</v>
      </c>
      <c r="S39" s="9">
        <f t="shared" si="0"/>
        <v>5.550713959615987</v>
      </c>
    </row>
    <row r="40" spans="1:19" ht="16.5" customHeight="1" thickBot="1">
      <c r="A40" s="25" t="s">
        <v>73</v>
      </c>
      <c r="B40" s="22">
        <v>5.33</v>
      </c>
      <c r="C40" s="22">
        <v>9</v>
      </c>
      <c r="D40" s="17"/>
      <c r="E40" s="13">
        <v>4</v>
      </c>
      <c r="F40" s="13">
        <v>6.23</v>
      </c>
      <c r="G40" s="105">
        <v>6.98176008520836</v>
      </c>
      <c r="H40" s="13">
        <v>1</v>
      </c>
      <c r="I40" s="13">
        <v>6</v>
      </c>
      <c r="J40" s="13">
        <v>4</v>
      </c>
      <c r="K40" s="13">
        <v>5</v>
      </c>
      <c r="L40" s="32">
        <v>5.155</v>
      </c>
      <c r="M40" s="13">
        <v>7.1</v>
      </c>
      <c r="N40" s="18">
        <v>8</v>
      </c>
      <c r="O40" s="13">
        <v>10</v>
      </c>
      <c r="P40" s="13">
        <v>8</v>
      </c>
      <c r="Q40" s="13">
        <v>6</v>
      </c>
      <c r="R40" s="13">
        <v>5.642857142857143</v>
      </c>
      <c r="S40" s="9">
        <f t="shared" si="0"/>
        <v>6.089976076754094</v>
      </c>
    </row>
    <row r="41" spans="1:19" ht="16.5" customHeight="1" thickBot="1">
      <c r="A41" s="25" t="s">
        <v>56</v>
      </c>
      <c r="B41" s="22">
        <v>5.44</v>
      </c>
      <c r="C41" s="22">
        <v>9</v>
      </c>
      <c r="D41" s="17"/>
      <c r="E41" s="13">
        <v>4</v>
      </c>
      <c r="F41" s="13">
        <v>0</v>
      </c>
      <c r="G41" s="105">
        <v>9.156821492150833</v>
      </c>
      <c r="H41" s="13">
        <v>3</v>
      </c>
      <c r="I41" s="13">
        <v>4</v>
      </c>
      <c r="J41" s="13">
        <v>6</v>
      </c>
      <c r="K41" s="13">
        <v>8</v>
      </c>
      <c r="L41" s="32">
        <v>7.492000000000001</v>
      </c>
      <c r="M41" s="13">
        <v>8.6</v>
      </c>
      <c r="N41" s="18">
        <v>11</v>
      </c>
      <c r="O41" s="13">
        <v>10</v>
      </c>
      <c r="P41" s="13">
        <v>8</v>
      </c>
      <c r="Q41" s="13">
        <v>4</v>
      </c>
      <c r="R41" s="13">
        <v>5.8</v>
      </c>
      <c r="S41" s="9">
        <f t="shared" si="0"/>
        <v>6.468051343259427</v>
      </c>
    </row>
    <row r="42" spans="1:19" ht="16.5" customHeight="1" thickBot="1">
      <c r="A42" s="25" t="s">
        <v>82</v>
      </c>
      <c r="B42" s="22">
        <v>4.67</v>
      </c>
      <c r="C42" s="22">
        <v>7</v>
      </c>
      <c r="D42" s="17"/>
      <c r="E42" s="13">
        <v>4</v>
      </c>
      <c r="F42" s="13">
        <v>1.8</v>
      </c>
      <c r="G42" s="105">
        <v>6.589189189189188</v>
      </c>
      <c r="H42" s="13">
        <v>2</v>
      </c>
      <c r="I42" s="13">
        <v>3</v>
      </c>
      <c r="J42" s="13">
        <v>5</v>
      </c>
      <c r="K42" s="13">
        <v>0</v>
      </c>
      <c r="L42" s="32">
        <v>7.182857142857143</v>
      </c>
      <c r="M42" s="13">
        <v>8.5</v>
      </c>
      <c r="N42" s="18">
        <v>7</v>
      </c>
      <c r="O42" s="13">
        <v>9</v>
      </c>
      <c r="P42" s="13">
        <v>7</v>
      </c>
      <c r="Q42" s="13">
        <v>3</v>
      </c>
      <c r="R42" s="13">
        <v>6.071428571428571</v>
      </c>
      <c r="S42" s="9">
        <f t="shared" si="0"/>
        <v>5.113342181467181</v>
      </c>
    </row>
    <row r="43" spans="1:19" ht="16.5" customHeight="1" thickBot="1">
      <c r="A43" s="25" t="s">
        <v>68</v>
      </c>
      <c r="B43" s="22">
        <v>5.22</v>
      </c>
      <c r="C43" s="22">
        <v>6.5</v>
      </c>
      <c r="D43" s="17"/>
      <c r="E43" s="13">
        <v>5</v>
      </c>
      <c r="F43" s="13">
        <v>4</v>
      </c>
      <c r="G43" s="105">
        <v>8.026000684228531</v>
      </c>
      <c r="H43" s="13">
        <v>3</v>
      </c>
      <c r="I43" s="13">
        <v>4</v>
      </c>
      <c r="J43" s="13">
        <v>2</v>
      </c>
      <c r="K43" s="13">
        <v>0</v>
      </c>
      <c r="L43" s="32">
        <v>3.3818181818181827</v>
      </c>
      <c r="M43" s="13">
        <v>10</v>
      </c>
      <c r="N43" s="18">
        <v>9.5</v>
      </c>
      <c r="O43" s="13">
        <v>10</v>
      </c>
      <c r="P43" s="13">
        <v>8</v>
      </c>
      <c r="Q43" s="13">
        <v>0</v>
      </c>
      <c r="R43" s="13">
        <v>5.428571428571429</v>
      </c>
      <c r="S43" s="9">
        <f t="shared" si="0"/>
        <v>5.253524393413634</v>
      </c>
    </row>
    <row r="44" spans="1:19" ht="16.5" customHeight="1" thickBot="1">
      <c r="A44" s="21" t="s">
        <v>76</v>
      </c>
      <c r="B44" s="13">
        <v>5.89</v>
      </c>
      <c r="C44" s="22">
        <v>6.8</v>
      </c>
      <c r="D44" s="17"/>
      <c r="E44" s="13">
        <v>4</v>
      </c>
      <c r="F44" s="13">
        <v>3.3</v>
      </c>
      <c r="G44" s="105">
        <v>7.934152334152334</v>
      </c>
      <c r="H44" s="13">
        <v>2</v>
      </c>
      <c r="I44" s="13">
        <v>5</v>
      </c>
      <c r="J44" s="13">
        <v>3</v>
      </c>
      <c r="K44" s="13">
        <v>0</v>
      </c>
      <c r="L44" s="32">
        <v>9.163333333333334</v>
      </c>
      <c r="M44" s="13">
        <v>6.5</v>
      </c>
      <c r="N44" s="18">
        <v>7</v>
      </c>
      <c r="O44" s="13">
        <v>8</v>
      </c>
      <c r="P44" s="13">
        <v>7.5</v>
      </c>
      <c r="Q44" s="13">
        <v>6</v>
      </c>
      <c r="R44" s="13">
        <v>5.5</v>
      </c>
      <c r="S44" s="9">
        <f t="shared" si="0"/>
        <v>5.474217854217854</v>
      </c>
    </row>
    <row r="45" spans="1:19" ht="16.5" customHeight="1" thickBot="1">
      <c r="A45" s="25" t="s">
        <v>79</v>
      </c>
      <c r="B45" s="22">
        <v>5.67</v>
      </c>
      <c r="C45" s="22">
        <v>8</v>
      </c>
      <c r="D45" s="17"/>
      <c r="E45" s="13">
        <v>7</v>
      </c>
      <c r="F45" s="13">
        <v>3.6</v>
      </c>
      <c r="G45" s="105">
        <v>7.267488076311605</v>
      </c>
      <c r="H45" s="13">
        <v>1</v>
      </c>
      <c r="I45" s="13">
        <v>1</v>
      </c>
      <c r="J45" s="13">
        <v>3</v>
      </c>
      <c r="K45" s="13">
        <v>0</v>
      </c>
      <c r="L45" s="32">
        <v>7.380000000000001</v>
      </c>
      <c r="M45" s="13">
        <v>7.3</v>
      </c>
      <c r="N45" s="18">
        <v>6.5</v>
      </c>
      <c r="O45" s="13">
        <v>9</v>
      </c>
      <c r="P45" s="13">
        <v>7</v>
      </c>
      <c r="Q45" s="13">
        <v>6</v>
      </c>
      <c r="R45" s="13">
        <v>5.857142857142857</v>
      </c>
      <c r="S45" s="9">
        <f t="shared" si="0"/>
        <v>5.3484144333409045</v>
      </c>
    </row>
    <row r="46" spans="1:19" ht="16.5" customHeight="1" thickBot="1">
      <c r="A46" s="25" t="s">
        <v>50</v>
      </c>
      <c r="B46" s="22">
        <v>7.8</v>
      </c>
      <c r="C46" s="22">
        <v>9</v>
      </c>
      <c r="D46" s="17"/>
      <c r="E46" s="13">
        <v>4</v>
      </c>
      <c r="F46" s="13">
        <v>4.6</v>
      </c>
      <c r="G46" s="105">
        <v>8.60010495932826</v>
      </c>
      <c r="H46" s="13">
        <v>6</v>
      </c>
      <c r="I46" s="13">
        <v>8</v>
      </c>
      <c r="J46" s="13">
        <v>10</v>
      </c>
      <c r="K46" s="13">
        <v>9</v>
      </c>
      <c r="L46" s="32">
        <v>3.4850000000000008</v>
      </c>
      <c r="M46" s="13">
        <v>7.5</v>
      </c>
      <c r="N46" s="18">
        <v>11</v>
      </c>
      <c r="O46" s="13">
        <v>8</v>
      </c>
      <c r="P46" s="13">
        <v>7</v>
      </c>
      <c r="Q46" s="13">
        <v>9</v>
      </c>
      <c r="R46" s="13">
        <v>5.9714285714285715</v>
      </c>
      <c r="S46" s="9">
        <f t="shared" si="0"/>
        <v>7.434783345672302</v>
      </c>
    </row>
    <row r="47" spans="1:19" ht="16.5" customHeight="1" thickBot="1">
      <c r="A47" s="25" t="s">
        <v>75</v>
      </c>
      <c r="B47" s="22">
        <v>4.56</v>
      </c>
      <c r="C47" s="22">
        <v>8</v>
      </c>
      <c r="D47" s="17"/>
      <c r="E47" s="13">
        <v>4</v>
      </c>
      <c r="F47" s="13">
        <v>1.2</v>
      </c>
      <c r="G47" s="105">
        <v>5.68536460989291</v>
      </c>
      <c r="H47" s="13">
        <v>4</v>
      </c>
      <c r="I47" s="13">
        <v>2</v>
      </c>
      <c r="J47" s="13">
        <v>4</v>
      </c>
      <c r="K47" s="13">
        <v>7</v>
      </c>
      <c r="L47" s="32">
        <v>6.504</v>
      </c>
      <c r="M47" s="13">
        <v>10</v>
      </c>
      <c r="N47" s="18">
        <v>6.5</v>
      </c>
      <c r="O47" s="13">
        <v>7.5</v>
      </c>
      <c r="P47" s="13">
        <v>7</v>
      </c>
      <c r="Q47" s="13">
        <v>5</v>
      </c>
      <c r="R47" s="13">
        <v>7.542857142857143</v>
      </c>
      <c r="S47" s="9">
        <f t="shared" si="0"/>
        <v>5.655763859546878</v>
      </c>
    </row>
    <row r="48" spans="1:19" ht="16.5" customHeight="1" thickBot="1">
      <c r="A48" s="25" t="s">
        <v>83</v>
      </c>
      <c r="B48" s="22">
        <v>2.5</v>
      </c>
      <c r="C48" s="22">
        <v>6.4</v>
      </c>
      <c r="D48" s="17"/>
      <c r="E48" s="13">
        <v>2</v>
      </c>
      <c r="F48" s="13">
        <v>2.6</v>
      </c>
      <c r="G48" s="105">
        <v>8.251614446304712</v>
      </c>
      <c r="H48" s="13">
        <v>1</v>
      </c>
      <c r="I48" s="13">
        <v>2</v>
      </c>
      <c r="J48" s="13">
        <v>1</v>
      </c>
      <c r="K48" s="13">
        <v>0</v>
      </c>
      <c r="L48" s="32">
        <v>6.7</v>
      </c>
      <c r="M48" s="13"/>
      <c r="N48" s="18">
        <v>6</v>
      </c>
      <c r="O48" s="13">
        <v>8</v>
      </c>
      <c r="P48" s="13">
        <v>6</v>
      </c>
      <c r="Q48" s="13">
        <v>3</v>
      </c>
      <c r="R48" s="13">
        <v>5.5</v>
      </c>
      <c r="S48" s="9">
        <f t="shared" si="0"/>
        <v>4.063440963086981</v>
      </c>
    </row>
    <row r="49" spans="1:19" ht="16.5" customHeight="1" thickBot="1">
      <c r="A49" s="26" t="s">
        <v>84</v>
      </c>
      <c r="B49" s="22">
        <v>3.11</v>
      </c>
      <c r="C49" s="22">
        <v>7</v>
      </c>
      <c r="D49" s="17"/>
      <c r="E49" s="13">
        <v>5</v>
      </c>
      <c r="F49" s="13">
        <v>0</v>
      </c>
      <c r="G49" s="105">
        <v>6.66023166023166</v>
      </c>
      <c r="H49" s="13">
        <v>1</v>
      </c>
      <c r="I49" s="13">
        <v>1</v>
      </c>
      <c r="J49" s="13">
        <v>1</v>
      </c>
      <c r="K49" s="13">
        <v>0</v>
      </c>
      <c r="L49" s="32">
        <v>4.32</v>
      </c>
      <c r="M49" s="13"/>
      <c r="N49" s="18">
        <v>5.5</v>
      </c>
      <c r="O49" s="13">
        <v>9</v>
      </c>
      <c r="P49" s="13">
        <v>7</v>
      </c>
      <c r="Q49" s="13">
        <v>2</v>
      </c>
      <c r="R49" s="13">
        <v>5.571428571428571</v>
      </c>
      <c r="S49" s="9">
        <f t="shared" si="0"/>
        <v>3.877444015444015</v>
      </c>
    </row>
    <row r="50" spans="1:19" ht="16.5" customHeight="1" thickBot="1">
      <c r="A50" s="4"/>
      <c r="B50" s="13"/>
      <c r="C50" s="13"/>
      <c r="D50" s="17"/>
      <c r="E50" s="13"/>
      <c r="F50" s="13"/>
      <c r="G50" s="105"/>
      <c r="H50" s="13"/>
      <c r="I50" s="13"/>
      <c r="J50" s="13"/>
      <c r="K50" s="13"/>
      <c r="L50" s="13"/>
      <c r="M50" s="13"/>
      <c r="N50" s="18"/>
      <c r="O50" s="13"/>
      <c r="P50" s="13"/>
      <c r="Q50" s="13"/>
      <c r="R50" s="13"/>
      <c r="S50" s="9"/>
    </row>
    <row r="51" spans="1:19" ht="16.5" customHeight="1" thickBot="1">
      <c r="A51" s="24" t="s">
        <v>85</v>
      </c>
      <c r="B51" s="22"/>
      <c r="C51" s="22">
        <v>9</v>
      </c>
      <c r="D51" s="17"/>
      <c r="E51" s="13">
        <v>5</v>
      </c>
      <c r="F51" s="13">
        <v>3.9</v>
      </c>
      <c r="G51" s="105">
        <v>9.264661654135338</v>
      </c>
      <c r="H51" s="13"/>
      <c r="I51" s="13">
        <v>10</v>
      </c>
      <c r="J51" s="13"/>
      <c r="K51" s="13"/>
      <c r="L51" s="13"/>
      <c r="M51" s="13"/>
      <c r="N51" s="18">
        <v>7.5</v>
      </c>
      <c r="O51" s="13">
        <v>8</v>
      </c>
      <c r="P51" s="13">
        <v>8</v>
      </c>
      <c r="Q51" s="13">
        <v>3</v>
      </c>
      <c r="R51" s="13">
        <v>6.6571428571428575</v>
      </c>
      <c r="S51" s="9">
        <f t="shared" si="0"/>
        <v>7.032180451127819</v>
      </c>
    </row>
    <row r="52" spans="1:19" ht="16.5" customHeight="1" thickBot="1">
      <c r="A52" s="25" t="s">
        <v>86</v>
      </c>
      <c r="B52" s="22"/>
      <c r="C52" s="22">
        <v>9</v>
      </c>
      <c r="D52" s="17"/>
      <c r="E52" s="13">
        <v>5</v>
      </c>
      <c r="F52" s="13">
        <v>3.5</v>
      </c>
      <c r="G52" s="105">
        <v>9.49248120300752</v>
      </c>
      <c r="H52" s="13"/>
      <c r="I52" s="13">
        <v>8</v>
      </c>
      <c r="J52" s="13"/>
      <c r="K52" s="13"/>
      <c r="L52" s="13"/>
      <c r="M52" s="13">
        <v>7.7</v>
      </c>
      <c r="N52" s="18">
        <v>7</v>
      </c>
      <c r="O52" s="13">
        <v>9</v>
      </c>
      <c r="P52" s="13">
        <v>7</v>
      </c>
      <c r="Q52" s="13">
        <v>2</v>
      </c>
      <c r="R52" s="13">
        <v>4.571428571428571</v>
      </c>
      <c r="S52" s="9">
        <f t="shared" si="0"/>
        <v>6.569446343130554</v>
      </c>
    </row>
    <row r="53" spans="1:19" ht="16.5" customHeight="1" thickBot="1">
      <c r="A53" s="25" t="s">
        <v>87</v>
      </c>
      <c r="B53" s="22"/>
      <c r="C53" s="22">
        <v>5</v>
      </c>
      <c r="D53" s="17"/>
      <c r="E53" s="13">
        <v>5</v>
      </c>
      <c r="F53" s="13">
        <v>0</v>
      </c>
      <c r="G53" s="105">
        <v>10</v>
      </c>
      <c r="H53" s="13"/>
      <c r="I53" s="13">
        <v>9</v>
      </c>
      <c r="J53" s="13"/>
      <c r="K53" s="13"/>
      <c r="L53" s="13"/>
      <c r="M53" s="13">
        <v>6.3</v>
      </c>
      <c r="N53" s="18">
        <v>7</v>
      </c>
      <c r="O53" s="13">
        <v>8</v>
      </c>
      <c r="P53" s="13">
        <v>8</v>
      </c>
      <c r="Q53" s="13">
        <v>2</v>
      </c>
      <c r="R53" s="13">
        <v>5.857142857142857</v>
      </c>
      <c r="S53" s="9">
        <f t="shared" si="0"/>
        <v>6.014285714285714</v>
      </c>
    </row>
    <row r="54" spans="1:19" ht="16.5" customHeight="1" thickBot="1">
      <c r="A54" s="26" t="s">
        <v>88</v>
      </c>
      <c r="B54" s="22"/>
      <c r="C54" s="22">
        <v>8.4</v>
      </c>
      <c r="D54" s="17"/>
      <c r="E54" s="13">
        <v>5</v>
      </c>
      <c r="F54" s="13">
        <v>6.36</v>
      </c>
      <c r="G54" s="105">
        <v>10</v>
      </c>
      <c r="H54" s="13"/>
      <c r="I54" s="13">
        <v>9</v>
      </c>
      <c r="J54" s="13"/>
      <c r="K54" s="13"/>
      <c r="L54" s="13"/>
      <c r="M54" s="13">
        <v>6.4</v>
      </c>
      <c r="N54" s="18">
        <v>6.5</v>
      </c>
      <c r="O54" s="13">
        <v>8</v>
      </c>
      <c r="P54" s="13">
        <v>8</v>
      </c>
      <c r="Q54" s="13">
        <v>2</v>
      </c>
      <c r="R54" s="13">
        <v>5.357142857142857</v>
      </c>
      <c r="S54" s="9">
        <f t="shared" si="0"/>
        <v>6.81974025974026</v>
      </c>
    </row>
    <row r="56" spans="2:19" ht="15.75">
      <c r="B56" s="19"/>
      <c r="C56" s="19"/>
      <c r="D56" s="8"/>
      <c r="E56" s="60"/>
      <c r="J56" s="53" t="s">
        <v>5</v>
      </c>
      <c r="K56" s="53"/>
      <c r="L56" s="11"/>
      <c r="M56" s="11"/>
      <c r="N56" s="53"/>
      <c r="O56" s="53"/>
      <c r="P56" s="53"/>
      <c r="Q56" s="53"/>
      <c r="R56" s="53"/>
      <c r="S56" s="10"/>
    </row>
  </sheetData>
  <sheetProtection/>
  <mergeCells count="20">
    <mergeCell ref="R3:R10"/>
    <mergeCell ref="Q3:Q10"/>
    <mergeCell ref="C3:C10"/>
    <mergeCell ref="H3:H10"/>
    <mergeCell ref="P3:P10"/>
    <mergeCell ref="K3:K10"/>
    <mergeCell ref="I3:I10"/>
    <mergeCell ref="J3:J10"/>
    <mergeCell ref="N3:N10"/>
    <mergeCell ref="O3:O10"/>
    <mergeCell ref="S3:S11"/>
    <mergeCell ref="L3:L10"/>
    <mergeCell ref="A1:S1"/>
    <mergeCell ref="A2:T2"/>
    <mergeCell ref="B3:B10"/>
    <mergeCell ref="D3:D10"/>
    <mergeCell ref="E3:E10"/>
    <mergeCell ref="F3:F10"/>
    <mergeCell ref="G3:G10"/>
    <mergeCell ref="M3:M10"/>
  </mergeCells>
  <printOptions/>
  <pageMargins left="0.1968503937007874" right="0.2755905511811024" top="0.31496062992125984" bottom="0.2362204724409449" header="0" footer="0"/>
  <pageSetup horizontalDpi="600" verticalDpi="600" orientation="landscape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T56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L17" sqref="L17"/>
    </sheetView>
  </sheetViews>
  <sheetFormatPr defaultColWidth="9.00390625" defaultRowHeight="12.75"/>
  <cols>
    <col min="1" max="1" width="60.75390625" style="0" bestFit="1" customWidth="1"/>
    <col min="2" max="2" width="9.25390625" style="54" customWidth="1"/>
    <col min="3" max="3" width="9.25390625" style="0" customWidth="1"/>
    <col min="4" max="4" width="9.25390625" style="103" customWidth="1"/>
    <col min="5" max="5" width="6.625" style="54" customWidth="1"/>
    <col min="6" max="6" width="10.125" style="54" customWidth="1"/>
    <col min="7" max="8" width="9.125" style="103" customWidth="1"/>
    <col min="9" max="9" width="9.375" style="344" customWidth="1"/>
    <col min="10" max="10" width="9.75390625" style="54" customWidth="1"/>
    <col min="11" max="11" width="8.75390625" style="54" customWidth="1"/>
    <col min="12" max="12" width="8.75390625" style="0" customWidth="1"/>
    <col min="13" max="13" width="11.25390625" style="0" customWidth="1"/>
    <col min="14" max="14" width="14.375" style="54" customWidth="1"/>
    <col min="15" max="15" width="11.25390625" style="54" customWidth="1"/>
    <col min="16" max="18" width="14.375" style="54" customWidth="1"/>
    <col min="19" max="19" width="8.875" style="0" customWidth="1"/>
  </cols>
  <sheetData>
    <row r="1" spans="1:20" ht="62.25" customHeight="1">
      <c r="A1" s="616" t="s">
        <v>16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31"/>
    </row>
    <row r="2" spans="1:20" ht="17.25" thickBot="1">
      <c r="A2" s="617" t="s">
        <v>3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</row>
    <row r="3" spans="1:19" ht="15.75" customHeight="1">
      <c r="A3" s="1"/>
      <c r="B3" s="618" t="s">
        <v>17</v>
      </c>
      <c r="C3" s="613" t="s">
        <v>96</v>
      </c>
      <c r="D3" s="623" t="s">
        <v>90</v>
      </c>
      <c r="E3" s="618" t="s">
        <v>21</v>
      </c>
      <c r="F3" s="618" t="s">
        <v>23</v>
      </c>
      <c r="G3" s="623" t="s">
        <v>24</v>
      </c>
      <c r="H3" s="623" t="s">
        <v>25</v>
      </c>
      <c r="I3" s="629" t="s">
        <v>29</v>
      </c>
      <c r="J3" s="618" t="s">
        <v>26</v>
      </c>
      <c r="K3" s="626" t="s">
        <v>28</v>
      </c>
      <c r="L3" s="613" t="s">
        <v>513</v>
      </c>
      <c r="M3" s="613" t="s">
        <v>32</v>
      </c>
      <c r="N3" s="618" t="s">
        <v>33</v>
      </c>
      <c r="O3" s="618" t="s">
        <v>36</v>
      </c>
      <c r="P3" s="618" t="s">
        <v>37</v>
      </c>
      <c r="Q3" s="618" t="s">
        <v>200</v>
      </c>
      <c r="R3" s="618" t="s">
        <v>204</v>
      </c>
      <c r="S3" s="611" t="s">
        <v>2</v>
      </c>
    </row>
    <row r="4" spans="1:19" ht="15.75" customHeight="1">
      <c r="A4" s="2"/>
      <c r="B4" s="621"/>
      <c r="C4" s="614"/>
      <c r="D4" s="624"/>
      <c r="E4" s="621"/>
      <c r="F4" s="621"/>
      <c r="G4" s="624"/>
      <c r="H4" s="624"/>
      <c r="I4" s="630"/>
      <c r="J4" s="621"/>
      <c r="K4" s="627"/>
      <c r="L4" s="614"/>
      <c r="M4" s="614"/>
      <c r="N4" s="621"/>
      <c r="O4" s="621"/>
      <c r="P4" s="621"/>
      <c r="Q4" s="621"/>
      <c r="R4" s="621"/>
      <c r="S4" s="576"/>
    </row>
    <row r="5" spans="1:19" ht="15.75">
      <c r="A5" s="6" t="s">
        <v>47</v>
      </c>
      <c r="B5" s="621"/>
      <c r="C5" s="614"/>
      <c r="D5" s="624"/>
      <c r="E5" s="621"/>
      <c r="F5" s="621"/>
      <c r="G5" s="624"/>
      <c r="H5" s="624"/>
      <c r="I5" s="630"/>
      <c r="J5" s="621"/>
      <c r="K5" s="627"/>
      <c r="L5" s="614"/>
      <c r="M5" s="614"/>
      <c r="N5" s="621"/>
      <c r="O5" s="621"/>
      <c r="P5" s="621"/>
      <c r="Q5" s="621"/>
      <c r="R5" s="621"/>
      <c r="S5" s="576"/>
    </row>
    <row r="6" spans="1:19" ht="15.75">
      <c r="A6" s="3"/>
      <c r="B6" s="621"/>
      <c r="C6" s="614"/>
      <c r="D6" s="624"/>
      <c r="E6" s="621"/>
      <c r="F6" s="621"/>
      <c r="G6" s="624"/>
      <c r="H6" s="624"/>
      <c r="I6" s="630"/>
      <c r="J6" s="621"/>
      <c r="K6" s="627"/>
      <c r="L6" s="614"/>
      <c r="M6" s="614"/>
      <c r="N6" s="621"/>
      <c r="O6" s="621"/>
      <c r="P6" s="621"/>
      <c r="Q6" s="621"/>
      <c r="R6" s="621"/>
      <c r="S6" s="576"/>
    </row>
    <row r="7" spans="1:19" ht="15.75">
      <c r="A7" s="3"/>
      <c r="B7" s="621"/>
      <c r="C7" s="614"/>
      <c r="D7" s="624"/>
      <c r="E7" s="621"/>
      <c r="F7" s="621"/>
      <c r="G7" s="624"/>
      <c r="H7" s="624"/>
      <c r="I7" s="630"/>
      <c r="J7" s="621"/>
      <c r="K7" s="627"/>
      <c r="L7" s="614"/>
      <c r="M7" s="614"/>
      <c r="N7" s="621"/>
      <c r="O7" s="621"/>
      <c r="P7" s="621"/>
      <c r="Q7" s="621"/>
      <c r="R7" s="621"/>
      <c r="S7" s="576"/>
    </row>
    <row r="8" spans="1:19" ht="15.75">
      <c r="A8" s="3"/>
      <c r="B8" s="621"/>
      <c r="C8" s="614"/>
      <c r="D8" s="624"/>
      <c r="E8" s="621"/>
      <c r="F8" s="621"/>
      <c r="G8" s="624"/>
      <c r="H8" s="624"/>
      <c r="I8" s="630"/>
      <c r="J8" s="621"/>
      <c r="K8" s="627"/>
      <c r="L8" s="614"/>
      <c r="M8" s="614"/>
      <c r="N8" s="621"/>
      <c r="O8" s="621"/>
      <c r="P8" s="621"/>
      <c r="Q8" s="621"/>
      <c r="R8" s="621"/>
      <c r="S8" s="576"/>
    </row>
    <row r="9" spans="1:19" ht="15.75">
      <c r="A9" s="3"/>
      <c r="B9" s="621"/>
      <c r="C9" s="614"/>
      <c r="D9" s="624"/>
      <c r="E9" s="621"/>
      <c r="F9" s="621"/>
      <c r="G9" s="624"/>
      <c r="H9" s="624"/>
      <c r="I9" s="630"/>
      <c r="J9" s="621"/>
      <c r="K9" s="627"/>
      <c r="L9" s="614"/>
      <c r="M9" s="614"/>
      <c r="N9" s="621"/>
      <c r="O9" s="621"/>
      <c r="P9" s="621"/>
      <c r="Q9" s="621"/>
      <c r="R9" s="621"/>
      <c r="S9" s="576"/>
    </row>
    <row r="10" spans="1:19" ht="74.25" customHeight="1" thickBot="1">
      <c r="A10" s="301" t="s">
        <v>0</v>
      </c>
      <c r="B10" s="622"/>
      <c r="C10" s="615"/>
      <c r="D10" s="625"/>
      <c r="E10" s="622"/>
      <c r="F10" s="622"/>
      <c r="G10" s="625"/>
      <c r="H10" s="625"/>
      <c r="I10" s="631"/>
      <c r="J10" s="622"/>
      <c r="K10" s="628"/>
      <c r="L10" s="615"/>
      <c r="M10" s="615"/>
      <c r="N10" s="622"/>
      <c r="O10" s="622"/>
      <c r="P10" s="622"/>
      <c r="Q10" s="622"/>
      <c r="R10" s="622"/>
      <c r="S10" s="576"/>
    </row>
    <row r="11" spans="1:19" ht="15.75" customHeight="1" thickBot="1">
      <c r="A11" s="3"/>
      <c r="B11" s="55" t="s">
        <v>7</v>
      </c>
      <c r="C11" s="14" t="s">
        <v>95</v>
      </c>
      <c r="D11" s="104" t="s">
        <v>389</v>
      </c>
      <c r="E11" s="55" t="s">
        <v>20</v>
      </c>
      <c r="F11" s="56" t="s">
        <v>22</v>
      </c>
      <c r="G11" s="104" t="s">
        <v>8</v>
      </c>
      <c r="H11" s="104" t="s">
        <v>6</v>
      </c>
      <c r="I11" s="340" t="s">
        <v>10</v>
      </c>
      <c r="J11" s="57" t="s">
        <v>27</v>
      </c>
      <c r="K11" s="58" t="s">
        <v>9</v>
      </c>
      <c r="L11" s="15" t="s">
        <v>94</v>
      </c>
      <c r="M11" s="16" t="s">
        <v>30</v>
      </c>
      <c r="N11" s="61" t="s">
        <v>31</v>
      </c>
      <c r="O11" s="52" t="s">
        <v>34</v>
      </c>
      <c r="P11" s="52" t="s">
        <v>35</v>
      </c>
      <c r="Q11" s="62" t="s">
        <v>201</v>
      </c>
      <c r="R11" s="63" t="s">
        <v>203</v>
      </c>
      <c r="S11" s="566" t="s">
        <v>512</v>
      </c>
    </row>
    <row r="12" spans="1:19" ht="16.5" customHeight="1" thickBot="1">
      <c r="A12" s="24" t="s">
        <v>69</v>
      </c>
      <c r="B12" s="22">
        <v>5.8</v>
      </c>
      <c r="C12" s="22"/>
      <c r="D12" s="224">
        <v>6.999999999999999</v>
      </c>
      <c r="E12" s="13"/>
      <c r="F12" s="13"/>
      <c r="G12" s="105">
        <v>6.9552148122092</v>
      </c>
      <c r="H12" s="105">
        <v>1</v>
      </c>
      <c r="I12" s="341">
        <v>8</v>
      </c>
      <c r="J12" s="13">
        <v>8</v>
      </c>
      <c r="K12" s="13">
        <v>0</v>
      </c>
      <c r="L12" s="32">
        <v>3.614962297434437</v>
      </c>
      <c r="M12" s="13">
        <v>9.9</v>
      </c>
      <c r="N12" s="18"/>
      <c r="O12" s="13"/>
      <c r="P12" s="13"/>
      <c r="Q12" s="13">
        <v>1</v>
      </c>
      <c r="R12" s="13"/>
      <c r="S12" s="9">
        <f>AVERAGE(B12:R12)</f>
        <v>5.127017710964364</v>
      </c>
    </row>
    <row r="13" spans="1:19" ht="17.25" customHeight="1" thickBot="1">
      <c r="A13" s="25" t="s">
        <v>63</v>
      </c>
      <c r="B13" s="23">
        <v>7.1</v>
      </c>
      <c r="C13" s="23"/>
      <c r="D13" s="224">
        <v>10</v>
      </c>
      <c r="E13" s="13"/>
      <c r="F13" s="59"/>
      <c r="G13" s="105">
        <v>9.551678445229681</v>
      </c>
      <c r="H13" s="223">
        <v>9</v>
      </c>
      <c r="I13" s="342">
        <v>8</v>
      </c>
      <c r="J13" s="13">
        <v>10</v>
      </c>
      <c r="K13" s="13">
        <v>10</v>
      </c>
      <c r="L13" s="32">
        <v>1.705478119880819</v>
      </c>
      <c r="M13" s="13">
        <v>7.9</v>
      </c>
      <c r="N13" s="18"/>
      <c r="O13" s="13"/>
      <c r="P13" s="13"/>
      <c r="Q13" s="13">
        <v>8</v>
      </c>
      <c r="R13" s="13"/>
      <c r="S13" s="9">
        <f aca="true" t="shared" si="0" ref="S13:S49">AVERAGE(B13:R13)</f>
        <v>8.125715656511051</v>
      </c>
    </row>
    <row r="14" spans="1:19" ht="16.5" customHeight="1" thickBot="1">
      <c r="A14" s="25" t="s">
        <v>49</v>
      </c>
      <c r="B14" s="22">
        <v>7.2</v>
      </c>
      <c r="C14" s="22"/>
      <c r="D14" s="224">
        <v>9.799999999999999</v>
      </c>
      <c r="E14" s="13"/>
      <c r="F14" s="13"/>
      <c r="G14" s="105">
        <v>8.901356782564129</v>
      </c>
      <c r="H14" s="105">
        <v>7</v>
      </c>
      <c r="I14" s="342">
        <v>10</v>
      </c>
      <c r="J14" s="13">
        <v>5</v>
      </c>
      <c r="K14" s="13">
        <v>8</v>
      </c>
      <c r="L14" s="32">
        <v>5.412788900580244</v>
      </c>
      <c r="M14" s="13">
        <v>8.5</v>
      </c>
      <c r="N14" s="18"/>
      <c r="O14" s="13"/>
      <c r="P14" s="13"/>
      <c r="Q14" s="13">
        <v>9</v>
      </c>
      <c r="R14" s="13"/>
      <c r="S14" s="9">
        <f t="shared" si="0"/>
        <v>7.881414568314438</v>
      </c>
    </row>
    <row r="15" spans="1:19" ht="17.25" customHeight="1" thickBot="1">
      <c r="A15" s="25" t="s">
        <v>48</v>
      </c>
      <c r="B15" s="22">
        <v>6.6</v>
      </c>
      <c r="C15" s="22"/>
      <c r="D15" s="224">
        <v>7.879999999999999</v>
      </c>
      <c r="E15" s="13"/>
      <c r="F15" s="13"/>
      <c r="G15" s="105">
        <v>8.424185607426395</v>
      </c>
      <c r="H15" s="105">
        <v>6</v>
      </c>
      <c r="I15" s="342">
        <v>3</v>
      </c>
      <c r="J15" s="13">
        <v>5</v>
      </c>
      <c r="K15" s="13">
        <v>9</v>
      </c>
      <c r="L15" s="32">
        <v>5.713384510769381</v>
      </c>
      <c r="M15" s="13">
        <v>10</v>
      </c>
      <c r="N15" s="18"/>
      <c r="O15" s="13"/>
      <c r="P15" s="13"/>
      <c r="Q15" s="13">
        <v>7</v>
      </c>
      <c r="R15" s="13"/>
      <c r="S15" s="9">
        <f t="shared" si="0"/>
        <v>6.861757011819577</v>
      </c>
    </row>
    <row r="16" spans="1:19" ht="17.25" customHeight="1" thickBot="1">
      <c r="A16" s="25" t="s">
        <v>71</v>
      </c>
      <c r="B16" s="22">
        <v>5.1</v>
      </c>
      <c r="C16" s="22"/>
      <c r="D16" s="224">
        <v>9.549999999999999</v>
      </c>
      <c r="E16" s="13"/>
      <c r="F16" s="13"/>
      <c r="G16" s="105">
        <v>6.990873732109718</v>
      </c>
      <c r="H16" s="105">
        <v>2</v>
      </c>
      <c r="I16" s="342">
        <v>5</v>
      </c>
      <c r="J16" s="13">
        <v>1</v>
      </c>
      <c r="K16" s="13">
        <v>7</v>
      </c>
      <c r="L16" s="32">
        <v>3.193886302376869</v>
      </c>
      <c r="M16" s="13">
        <v>6.1</v>
      </c>
      <c r="N16" s="18"/>
      <c r="O16" s="13"/>
      <c r="P16" s="13"/>
      <c r="Q16" s="13">
        <v>6</v>
      </c>
      <c r="R16" s="13"/>
      <c r="S16" s="9">
        <f t="shared" si="0"/>
        <v>5.193476003448659</v>
      </c>
    </row>
    <row r="17" spans="1:19" ht="15.75" customHeight="1" thickBot="1">
      <c r="A17" s="25" t="s">
        <v>59</v>
      </c>
      <c r="B17" s="22">
        <v>7.818181818181818</v>
      </c>
      <c r="C17" s="22"/>
      <c r="D17" s="224">
        <v>8.649999999999999</v>
      </c>
      <c r="E17" s="13"/>
      <c r="F17" s="13"/>
      <c r="G17" s="105">
        <v>6.946675232894314</v>
      </c>
      <c r="H17" s="105">
        <v>7</v>
      </c>
      <c r="I17" s="342">
        <v>7</v>
      </c>
      <c r="J17" s="13">
        <v>9</v>
      </c>
      <c r="K17" s="13">
        <v>7</v>
      </c>
      <c r="L17" s="32">
        <v>-1.6162955241062305</v>
      </c>
      <c r="M17" s="13">
        <v>9.4</v>
      </c>
      <c r="N17" s="18"/>
      <c r="O17" s="13"/>
      <c r="P17" s="13"/>
      <c r="Q17" s="13">
        <v>10</v>
      </c>
      <c r="R17" s="13"/>
      <c r="S17" s="9">
        <f t="shared" si="0"/>
        <v>7.1198561526969915</v>
      </c>
    </row>
    <row r="18" spans="1:19" ht="16.5" customHeight="1" thickBot="1">
      <c r="A18" s="25" t="s">
        <v>54</v>
      </c>
      <c r="B18" s="22">
        <v>7.4</v>
      </c>
      <c r="C18" s="22"/>
      <c r="D18" s="224">
        <v>9.299999999999999</v>
      </c>
      <c r="E18" s="13"/>
      <c r="F18" s="13"/>
      <c r="G18" s="105">
        <v>6.320823687096381</v>
      </c>
      <c r="H18" s="105">
        <v>1</v>
      </c>
      <c r="I18" s="342">
        <v>4</v>
      </c>
      <c r="J18" s="13">
        <v>2</v>
      </c>
      <c r="K18" s="13">
        <v>0</v>
      </c>
      <c r="L18" s="32">
        <v>4.295665437876574</v>
      </c>
      <c r="M18" s="13">
        <v>9.2</v>
      </c>
      <c r="N18" s="18"/>
      <c r="O18" s="13"/>
      <c r="P18" s="13"/>
      <c r="Q18" s="13">
        <v>7</v>
      </c>
      <c r="R18" s="13"/>
      <c r="S18" s="9">
        <f t="shared" si="0"/>
        <v>5.051648912497295</v>
      </c>
    </row>
    <row r="19" spans="1:19" ht="16.5" customHeight="1" thickBot="1">
      <c r="A19" s="25" t="s">
        <v>81</v>
      </c>
      <c r="B19" s="22">
        <v>5.3</v>
      </c>
      <c r="C19" s="22"/>
      <c r="D19" s="224">
        <v>6.8999999999999995</v>
      </c>
      <c r="E19" s="13"/>
      <c r="F19" s="13"/>
      <c r="G19" s="105">
        <v>8.277941140131952</v>
      </c>
      <c r="H19" s="105">
        <v>4</v>
      </c>
      <c r="I19" s="342">
        <v>7</v>
      </c>
      <c r="J19" s="13">
        <v>6</v>
      </c>
      <c r="K19" s="13">
        <v>7</v>
      </c>
      <c r="L19" s="32">
        <v>4.085191538021725</v>
      </c>
      <c r="M19" s="13">
        <v>5.9</v>
      </c>
      <c r="N19" s="18"/>
      <c r="O19" s="13"/>
      <c r="P19" s="13"/>
      <c r="Q19" s="13">
        <v>6</v>
      </c>
      <c r="R19" s="13"/>
      <c r="S19" s="9">
        <f t="shared" si="0"/>
        <v>6.046313267815368</v>
      </c>
    </row>
    <row r="20" spans="1:19" ht="16.5" customHeight="1" thickBot="1">
      <c r="A20" s="25" t="s">
        <v>89</v>
      </c>
      <c r="B20" s="22">
        <v>5.8</v>
      </c>
      <c r="C20" s="22"/>
      <c r="D20" s="224">
        <v>8.6</v>
      </c>
      <c r="E20" s="13"/>
      <c r="F20" s="13"/>
      <c r="G20" s="105">
        <v>7.57193336698637</v>
      </c>
      <c r="H20" s="105">
        <v>1</v>
      </c>
      <c r="I20" s="342">
        <v>4</v>
      </c>
      <c r="J20" s="13">
        <v>1</v>
      </c>
      <c r="K20" s="13">
        <v>0</v>
      </c>
      <c r="L20" s="32">
        <v>2.806056150824589</v>
      </c>
      <c r="M20" s="13"/>
      <c r="N20" s="18"/>
      <c r="O20" s="13"/>
      <c r="P20" s="13"/>
      <c r="Q20" s="13">
        <v>2</v>
      </c>
      <c r="R20" s="13"/>
      <c r="S20" s="9">
        <f t="shared" si="0"/>
        <v>3.6419988353123287</v>
      </c>
    </row>
    <row r="21" spans="1:19" ht="16.5" customHeight="1" thickBot="1">
      <c r="A21" s="25" t="s">
        <v>84</v>
      </c>
      <c r="B21" s="22">
        <v>4.1</v>
      </c>
      <c r="C21" s="22"/>
      <c r="D21" s="224">
        <v>7.65</v>
      </c>
      <c r="E21" s="13"/>
      <c r="F21" s="13"/>
      <c r="G21" s="105">
        <v>6.360424028268551</v>
      </c>
      <c r="H21" s="105">
        <v>1</v>
      </c>
      <c r="I21" s="342">
        <v>8</v>
      </c>
      <c r="J21" s="13">
        <v>4</v>
      </c>
      <c r="K21" s="13">
        <v>0</v>
      </c>
      <c r="L21" s="32">
        <v>3.43</v>
      </c>
      <c r="M21" s="13"/>
      <c r="N21" s="18"/>
      <c r="O21" s="13"/>
      <c r="P21" s="13"/>
      <c r="Q21" s="13">
        <v>1</v>
      </c>
      <c r="R21" s="13"/>
      <c r="S21" s="9">
        <f t="shared" si="0"/>
        <v>3.9489360031409504</v>
      </c>
    </row>
    <row r="22" spans="1:19" ht="16.5" customHeight="1" thickBot="1">
      <c r="A22" s="25" t="s">
        <v>57</v>
      </c>
      <c r="B22" s="22">
        <v>7.2</v>
      </c>
      <c r="C22" s="22"/>
      <c r="D22" s="224">
        <v>9.299999999999999</v>
      </c>
      <c r="E22" s="13"/>
      <c r="F22" s="13"/>
      <c r="G22" s="105">
        <v>8.607411434266558</v>
      </c>
      <c r="H22" s="105">
        <v>6</v>
      </c>
      <c r="I22" s="342">
        <v>9</v>
      </c>
      <c r="J22" s="13">
        <v>8</v>
      </c>
      <c r="K22" s="13">
        <v>0</v>
      </c>
      <c r="L22" s="32">
        <v>3.2629987932179967</v>
      </c>
      <c r="M22" s="13">
        <v>7.5</v>
      </c>
      <c r="N22" s="18"/>
      <c r="O22" s="13"/>
      <c r="P22" s="13"/>
      <c r="Q22" s="13">
        <v>10</v>
      </c>
      <c r="R22" s="13"/>
      <c r="S22" s="9">
        <f t="shared" si="0"/>
        <v>6.8870410227484555</v>
      </c>
    </row>
    <row r="23" spans="1:19" ht="16.5" customHeight="1" thickBot="1">
      <c r="A23" s="25" t="s">
        <v>52</v>
      </c>
      <c r="B23" s="22">
        <v>6.363636363636363</v>
      </c>
      <c r="C23" s="22"/>
      <c r="D23" s="224">
        <v>7.199999999999999</v>
      </c>
      <c r="E23" s="13"/>
      <c r="F23" s="13"/>
      <c r="G23" s="105">
        <v>7.943682033582601</v>
      </c>
      <c r="H23" s="105">
        <v>5</v>
      </c>
      <c r="I23" s="342">
        <v>3</v>
      </c>
      <c r="J23" s="13">
        <v>3</v>
      </c>
      <c r="K23" s="13">
        <v>9</v>
      </c>
      <c r="L23" s="32">
        <v>-0.6319937923711513</v>
      </c>
      <c r="M23" s="13">
        <v>7.1</v>
      </c>
      <c r="N23" s="18"/>
      <c r="O23" s="13"/>
      <c r="P23" s="13"/>
      <c r="Q23" s="13">
        <v>4</v>
      </c>
      <c r="R23" s="13"/>
      <c r="S23" s="9">
        <f t="shared" si="0"/>
        <v>5.197532460484782</v>
      </c>
    </row>
    <row r="24" spans="1:19" ht="16.5" customHeight="1" thickBot="1">
      <c r="A24" s="25" t="s">
        <v>74</v>
      </c>
      <c r="B24" s="22">
        <v>6.3</v>
      </c>
      <c r="C24" s="22"/>
      <c r="D24" s="224">
        <v>9.45</v>
      </c>
      <c r="E24" s="13"/>
      <c r="F24" s="13"/>
      <c r="G24" s="105">
        <v>8.002494283932654</v>
      </c>
      <c r="H24" s="105">
        <v>5</v>
      </c>
      <c r="I24" s="342">
        <v>2</v>
      </c>
      <c r="J24" s="13">
        <v>7</v>
      </c>
      <c r="K24" s="13">
        <v>6</v>
      </c>
      <c r="L24" s="32">
        <v>4.51705003591796</v>
      </c>
      <c r="M24" s="13">
        <v>8.9</v>
      </c>
      <c r="N24" s="18"/>
      <c r="O24" s="13"/>
      <c r="P24" s="13"/>
      <c r="Q24" s="13">
        <v>10</v>
      </c>
      <c r="R24" s="13"/>
      <c r="S24" s="9">
        <f t="shared" si="0"/>
        <v>6.716954431985061</v>
      </c>
    </row>
    <row r="25" spans="1:19" ht="16.5" customHeight="1" thickBot="1">
      <c r="A25" s="25" t="s">
        <v>83</v>
      </c>
      <c r="B25" s="22">
        <v>3.7</v>
      </c>
      <c r="C25" s="22"/>
      <c r="D25" s="224">
        <v>6.9</v>
      </c>
      <c r="E25" s="13"/>
      <c r="F25" s="13"/>
      <c r="G25" s="105">
        <v>7.2483464709613115</v>
      </c>
      <c r="H25" s="105">
        <v>1</v>
      </c>
      <c r="I25" s="342">
        <v>2</v>
      </c>
      <c r="J25" s="13">
        <v>1</v>
      </c>
      <c r="K25" s="13">
        <v>0</v>
      </c>
      <c r="L25" s="32">
        <v>4.24</v>
      </c>
      <c r="M25" s="13"/>
      <c r="N25" s="18"/>
      <c r="O25" s="13"/>
      <c r="P25" s="13"/>
      <c r="Q25" s="13">
        <v>3</v>
      </c>
      <c r="R25" s="13"/>
      <c r="S25" s="9">
        <f t="shared" si="0"/>
        <v>3.232038496773479</v>
      </c>
    </row>
    <row r="26" spans="1:19" ht="16.5" customHeight="1" thickBot="1">
      <c r="A26" s="25" t="s">
        <v>55</v>
      </c>
      <c r="B26" s="22">
        <v>4.4</v>
      </c>
      <c r="C26" s="22"/>
      <c r="D26" s="224">
        <v>8.95</v>
      </c>
      <c r="E26" s="13"/>
      <c r="F26" s="13"/>
      <c r="G26" s="105">
        <v>9.999536253391145</v>
      </c>
      <c r="H26" s="105">
        <v>4</v>
      </c>
      <c r="I26" s="342">
        <v>2</v>
      </c>
      <c r="J26" s="13">
        <v>4</v>
      </c>
      <c r="K26" s="13">
        <v>0</v>
      </c>
      <c r="L26" s="32">
        <v>6.79059819540094</v>
      </c>
      <c r="M26" s="13">
        <v>9</v>
      </c>
      <c r="N26" s="18"/>
      <c r="O26" s="13"/>
      <c r="P26" s="13"/>
      <c r="Q26" s="13">
        <v>4</v>
      </c>
      <c r="R26" s="13"/>
      <c r="S26" s="9">
        <f t="shared" si="0"/>
        <v>5.314013444879208</v>
      </c>
    </row>
    <row r="27" spans="1:19" ht="15.75" customHeight="1" thickBot="1">
      <c r="A27" s="25" t="s">
        <v>78</v>
      </c>
      <c r="B27" s="22">
        <v>5.6</v>
      </c>
      <c r="C27" s="22"/>
      <c r="D27" s="224">
        <v>6.8999999999999995</v>
      </c>
      <c r="E27" s="13"/>
      <c r="F27" s="13"/>
      <c r="G27" s="105">
        <v>6.065080955645799</v>
      </c>
      <c r="H27" s="105">
        <v>2</v>
      </c>
      <c r="I27" s="342">
        <v>6</v>
      </c>
      <c r="J27" s="13">
        <v>5</v>
      </c>
      <c r="K27" s="13">
        <v>6</v>
      </c>
      <c r="L27" s="32">
        <v>4.876053805273863</v>
      </c>
      <c r="M27" s="13">
        <v>7.1</v>
      </c>
      <c r="N27" s="18"/>
      <c r="O27" s="13"/>
      <c r="P27" s="13"/>
      <c r="Q27" s="13">
        <v>3</v>
      </c>
      <c r="R27" s="13"/>
      <c r="S27" s="9">
        <f t="shared" si="0"/>
        <v>5.254113476091966</v>
      </c>
    </row>
    <row r="28" spans="1:19" ht="16.5" customHeight="1" thickBot="1">
      <c r="A28" s="25" t="s">
        <v>67</v>
      </c>
      <c r="B28" s="22">
        <v>5.8</v>
      </c>
      <c r="C28" s="22"/>
      <c r="D28" s="224">
        <v>8.45</v>
      </c>
      <c r="E28" s="13"/>
      <c r="F28" s="13"/>
      <c r="G28" s="105">
        <v>7.993975554654463</v>
      </c>
      <c r="H28" s="105">
        <v>3</v>
      </c>
      <c r="I28" s="342">
        <v>6</v>
      </c>
      <c r="J28" s="13">
        <v>10</v>
      </c>
      <c r="K28" s="13">
        <v>6</v>
      </c>
      <c r="L28" s="32">
        <v>6.6024035998307005</v>
      </c>
      <c r="M28" s="13">
        <v>7.8</v>
      </c>
      <c r="N28" s="18"/>
      <c r="O28" s="13"/>
      <c r="P28" s="13"/>
      <c r="Q28" s="13">
        <v>2</v>
      </c>
      <c r="R28" s="13"/>
      <c r="S28" s="9">
        <f t="shared" si="0"/>
        <v>6.364637915448516</v>
      </c>
    </row>
    <row r="29" spans="1:19" ht="16.5" customHeight="1" thickBot="1">
      <c r="A29" s="25" t="s">
        <v>64</v>
      </c>
      <c r="B29" s="22">
        <v>5.7</v>
      </c>
      <c r="C29" s="22"/>
      <c r="D29" s="224">
        <v>6.3500000000000005</v>
      </c>
      <c r="E29" s="13"/>
      <c r="F29" s="13"/>
      <c r="G29" s="105">
        <v>8.266606152948423</v>
      </c>
      <c r="H29" s="105">
        <v>2</v>
      </c>
      <c r="I29" s="342">
        <v>3</v>
      </c>
      <c r="J29" s="13">
        <v>9</v>
      </c>
      <c r="K29" s="13">
        <v>0</v>
      </c>
      <c r="L29" s="32">
        <v>1.6006475617324682</v>
      </c>
      <c r="M29" s="13">
        <v>6.8</v>
      </c>
      <c r="N29" s="18"/>
      <c r="O29" s="13"/>
      <c r="P29" s="13"/>
      <c r="Q29" s="13">
        <v>7</v>
      </c>
      <c r="R29" s="13"/>
      <c r="S29" s="9">
        <f t="shared" si="0"/>
        <v>4.9717253714680885</v>
      </c>
    </row>
    <row r="30" spans="1:19" ht="15.75" customHeight="1" thickBot="1">
      <c r="A30" s="25" t="s">
        <v>61</v>
      </c>
      <c r="B30" s="22">
        <v>7.3</v>
      </c>
      <c r="C30" s="22"/>
      <c r="D30" s="224">
        <v>10</v>
      </c>
      <c r="E30" s="13"/>
      <c r="F30" s="13"/>
      <c r="G30" s="105">
        <v>8.085284781697311</v>
      </c>
      <c r="H30" s="105">
        <v>6</v>
      </c>
      <c r="I30" s="342">
        <v>10</v>
      </c>
      <c r="J30" s="13">
        <v>9</v>
      </c>
      <c r="K30" s="13">
        <v>0</v>
      </c>
      <c r="L30" s="32">
        <v>3.718281872045861</v>
      </c>
      <c r="M30" s="13">
        <v>10</v>
      </c>
      <c r="N30" s="18"/>
      <c r="O30" s="13"/>
      <c r="P30" s="13"/>
      <c r="Q30" s="13">
        <v>9</v>
      </c>
      <c r="R30" s="13"/>
      <c r="S30" s="9">
        <f t="shared" si="0"/>
        <v>7.310356665374317</v>
      </c>
    </row>
    <row r="31" spans="1:19" ht="16.5" customHeight="1" thickBot="1">
      <c r="A31" s="25" t="s">
        <v>65</v>
      </c>
      <c r="B31" s="22">
        <v>7.9</v>
      </c>
      <c r="C31" s="22"/>
      <c r="D31" s="224">
        <v>8.45</v>
      </c>
      <c r="E31" s="13"/>
      <c r="F31" s="13"/>
      <c r="G31" s="105">
        <v>8.332167640780183</v>
      </c>
      <c r="H31" s="105">
        <v>8</v>
      </c>
      <c r="I31" s="342">
        <v>5</v>
      </c>
      <c r="J31" s="13">
        <v>7</v>
      </c>
      <c r="K31" s="13">
        <v>0</v>
      </c>
      <c r="L31" s="32">
        <v>3.4987167132427652</v>
      </c>
      <c r="M31" s="13">
        <v>6.5</v>
      </c>
      <c r="N31" s="18"/>
      <c r="O31" s="13"/>
      <c r="P31" s="13"/>
      <c r="Q31" s="13">
        <v>5</v>
      </c>
      <c r="R31" s="13"/>
      <c r="S31" s="9">
        <f t="shared" si="0"/>
        <v>5.968088435402295</v>
      </c>
    </row>
    <row r="32" spans="1:19" ht="16.5" customHeight="1" thickBot="1">
      <c r="A32" s="25" t="s">
        <v>66</v>
      </c>
      <c r="B32" s="22">
        <v>6</v>
      </c>
      <c r="C32" s="22"/>
      <c r="D32" s="224">
        <v>6.5</v>
      </c>
      <c r="E32" s="13"/>
      <c r="F32" s="13"/>
      <c r="G32" s="105">
        <v>9.082265457590076</v>
      </c>
      <c r="H32" s="105">
        <v>3</v>
      </c>
      <c r="I32" s="342">
        <v>2</v>
      </c>
      <c r="J32" s="13">
        <v>7</v>
      </c>
      <c r="K32" s="13">
        <v>0</v>
      </c>
      <c r="L32" s="32">
        <v>4.3362009337314555</v>
      </c>
      <c r="M32" s="13">
        <v>6.7</v>
      </c>
      <c r="N32" s="18"/>
      <c r="O32" s="13"/>
      <c r="P32" s="13"/>
      <c r="Q32" s="13">
        <v>2</v>
      </c>
      <c r="R32" s="13"/>
      <c r="S32" s="9">
        <f t="shared" si="0"/>
        <v>4.661846639132153</v>
      </c>
    </row>
    <row r="33" spans="1:19" ht="16.5" customHeight="1" thickBot="1">
      <c r="A33" s="25" t="s">
        <v>80</v>
      </c>
      <c r="B33" s="22">
        <v>6</v>
      </c>
      <c r="C33" s="22"/>
      <c r="D33" s="224">
        <v>8.2</v>
      </c>
      <c r="E33" s="13"/>
      <c r="F33" s="13"/>
      <c r="G33" s="105">
        <v>7.987761125326618</v>
      </c>
      <c r="H33" s="105">
        <v>3</v>
      </c>
      <c r="I33" s="342">
        <v>7</v>
      </c>
      <c r="J33" s="13">
        <v>6</v>
      </c>
      <c r="K33" s="13">
        <v>6</v>
      </c>
      <c r="L33" s="32">
        <v>5.199547865403009</v>
      </c>
      <c r="M33" s="13">
        <v>9.3</v>
      </c>
      <c r="N33" s="18"/>
      <c r="O33" s="13"/>
      <c r="P33" s="13"/>
      <c r="Q33" s="13">
        <v>7</v>
      </c>
      <c r="R33" s="13"/>
      <c r="S33" s="9">
        <f t="shared" si="0"/>
        <v>6.568730899072962</v>
      </c>
    </row>
    <row r="34" spans="1:19" ht="16.5" customHeight="1" thickBot="1">
      <c r="A34" s="25" t="s">
        <v>72</v>
      </c>
      <c r="B34" s="22">
        <v>5</v>
      </c>
      <c r="C34" s="22"/>
      <c r="D34" s="224">
        <v>6.720000000000001</v>
      </c>
      <c r="E34" s="13"/>
      <c r="F34" s="13"/>
      <c r="G34" s="105">
        <v>7.587417893299226</v>
      </c>
      <c r="H34" s="105">
        <v>2</v>
      </c>
      <c r="I34" s="342">
        <v>10</v>
      </c>
      <c r="J34" s="13">
        <v>5</v>
      </c>
      <c r="K34" s="13">
        <v>8</v>
      </c>
      <c r="L34" s="32">
        <v>7.144797026872498</v>
      </c>
      <c r="M34" s="13">
        <v>5.6</v>
      </c>
      <c r="N34" s="18"/>
      <c r="O34" s="13"/>
      <c r="P34" s="13"/>
      <c r="Q34" s="13">
        <v>4</v>
      </c>
      <c r="R34" s="13"/>
      <c r="S34" s="9">
        <f t="shared" si="0"/>
        <v>6.105221492017173</v>
      </c>
    </row>
    <row r="35" spans="1:19" ht="15" customHeight="1" thickBot="1">
      <c r="A35" s="25" t="s">
        <v>70</v>
      </c>
      <c r="B35" s="22">
        <v>6.1</v>
      </c>
      <c r="C35" s="22"/>
      <c r="D35" s="224">
        <v>9.45</v>
      </c>
      <c r="E35" s="13"/>
      <c r="F35" s="13"/>
      <c r="G35" s="105">
        <v>8.749789668517584</v>
      </c>
      <c r="H35" s="105">
        <v>4</v>
      </c>
      <c r="I35" s="342">
        <v>8</v>
      </c>
      <c r="J35" s="13">
        <v>1</v>
      </c>
      <c r="K35" s="13">
        <v>6</v>
      </c>
      <c r="L35" s="32">
        <v>0.6648183989017408</v>
      </c>
      <c r="M35" s="13">
        <v>8.3</v>
      </c>
      <c r="N35" s="18"/>
      <c r="O35" s="13"/>
      <c r="P35" s="13"/>
      <c r="Q35" s="13">
        <v>2</v>
      </c>
      <c r="R35" s="13"/>
      <c r="S35" s="9">
        <f t="shared" si="0"/>
        <v>5.426460806741933</v>
      </c>
    </row>
    <row r="36" spans="1:19" ht="16.5" customHeight="1" thickBot="1">
      <c r="A36" s="25" t="s">
        <v>58</v>
      </c>
      <c r="B36" s="22">
        <v>6</v>
      </c>
      <c r="C36" s="22"/>
      <c r="D36" s="224">
        <v>8.799999999999999</v>
      </c>
      <c r="E36" s="13"/>
      <c r="F36" s="13"/>
      <c r="G36" s="105">
        <v>6.152195860676426</v>
      </c>
      <c r="H36" s="105">
        <v>6</v>
      </c>
      <c r="I36" s="342">
        <v>6</v>
      </c>
      <c r="J36" s="13">
        <v>4</v>
      </c>
      <c r="K36" s="13">
        <v>9</v>
      </c>
      <c r="L36" s="32">
        <v>4.08717387798602</v>
      </c>
      <c r="M36" s="13">
        <v>8.8</v>
      </c>
      <c r="N36" s="18"/>
      <c r="O36" s="13"/>
      <c r="P36" s="13"/>
      <c r="Q36" s="13">
        <v>4</v>
      </c>
      <c r="R36" s="13"/>
      <c r="S36" s="9">
        <f t="shared" si="0"/>
        <v>6.283936973866244</v>
      </c>
    </row>
    <row r="37" spans="1:19" ht="16.5" customHeight="1" thickBot="1">
      <c r="A37" s="25" t="s">
        <v>60</v>
      </c>
      <c r="B37" s="22">
        <v>6.181818181818182</v>
      </c>
      <c r="C37" s="22"/>
      <c r="D37" s="224">
        <v>7.1499999999999995</v>
      </c>
      <c r="E37" s="13"/>
      <c r="F37" s="13"/>
      <c r="G37" s="105">
        <v>7.534816046559966</v>
      </c>
      <c r="H37" s="105">
        <v>4</v>
      </c>
      <c r="I37" s="342">
        <v>1</v>
      </c>
      <c r="J37" s="13">
        <v>2</v>
      </c>
      <c r="K37" s="13">
        <v>0</v>
      </c>
      <c r="L37" s="32">
        <v>6.150991296925667</v>
      </c>
      <c r="M37" s="13">
        <v>7.1</v>
      </c>
      <c r="N37" s="18"/>
      <c r="O37" s="13"/>
      <c r="P37" s="13"/>
      <c r="Q37" s="13">
        <v>5</v>
      </c>
      <c r="R37" s="13"/>
      <c r="S37" s="9">
        <f t="shared" si="0"/>
        <v>4.611762552530381</v>
      </c>
    </row>
    <row r="38" spans="1:19" ht="16.5" customHeight="1" thickBot="1">
      <c r="A38" s="25" t="s">
        <v>53</v>
      </c>
      <c r="B38" s="22">
        <v>7.8</v>
      </c>
      <c r="C38" s="22"/>
      <c r="D38" s="224">
        <v>8.7</v>
      </c>
      <c r="E38" s="13"/>
      <c r="F38" s="13"/>
      <c r="G38" s="105">
        <v>7.971507687143961</v>
      </c>
      <c r="H38" s="105">
        <v>7</v>
      </c>
      <c r="I38" s="342">
        <v>9</v>
      </c>
      <c r="J38" s="13">
        <v>3</v>
      </c>
      <c r="K38" s="13">
        <v>8</v>
      </c>
      <c r="L38" s="32">
        <v>4.895930685457475</v>
      </c>
      <c r="M38" s="13">
        <v>9.8</v>
      </c>
      <c r="N38" s="18"/>
      <c r="O38" s="13"/>
      <c r="P38" s="13"/>
      <c r="Q38" s="13">
        <v>6</v>
      </c>
      <c r="R38" s="13"/>
      <c r="S38" s="9">
        <f t="shared" si="0"/>
        <v>7.216743837260144</v>
      </c>
    </row>
    <row r="39" spans="1:19" ht="16.5" customHeight="1" thickBot="1">
      <c r="A39" s="25" t="s">
        <v>77</v>
      </c>
      <c r="B39" s="22">
        <v>5.909090909090909</v>
      </c>
      <c r="C39" s="22"/>
      <c r="D39" s="224">
        <v>5.7</v>
      </c>
      <c r="E39" s="13"/>
      <c r="F39" s="13"/>
      <c r="G39" s="105">
        <v>8.325495080967029</v>
      </c>
      <c r="H39" s="105">
        <v>1</v>
      </c>
      <c r="I39" s="342">
        <v>7</v>
      </c>
      <c r="J39" s="13">
        <v>2</v>
      </c>
      <c r="K39" s="13">
        <v>5</v>
      </c>
      <c r="L39" s="32">
        <v>-2.6443832249881085</v>
      </c>
      <c r="M39" s="13">
        <v>6.7</v>
      </c>
      <c r="N39" s="18"/>
      <c r="O39" s="13"/>
      <c r="P39" s="13"/>
      <c r="Q39" s="13">
        <v>1</v>
      </c>
      <c r="R39" s="13"/>
      <c r="S39" s="9">
        <f t="shared" si="0"/>
        <v>3.9990202765069833</v>
      </c>
    </row>
    <row r="40" spans="1:19" ht="16.5" customHeight="1" thickBot="1">
      <c r="A40" s="25" t="s">
        <v>51</v>
      </c>
      <c r="B40" s="22">
        <v>7.6</v>
      </c>
      <c r="C40" s="22"/>
      <c r="D40" s="224">
        <v>7.949999999999999</v>
      </c>
      <c r="E40" s="13"/>
      <c r="F40" s="13"/>
      <c r="G40" s="105">
        <v>9.22800057798153</v>
      </c>
      <c r="H40" s="105">
        <v>5</v>
      </c>
      <c r="I40" s="342">
        <v>5</v>
      </c>
      <c r="J40" s="13">
        <v>9</v>
      </c>
      <c r="K40" s="13">
        <v>10</v>
      </c>
      <c r="L40" s="32">
        <v>-10.003401790071841</v>
      </c>
      <c r="M40" s="13">
        <v>10</v>
      </c>
      <c r="N40" s="18"/>
      <c r="O40" s="13"/>
      <c r="P40" s="13"/>
      <c r="Q40" s="13">
        <v>8</v>
      </c>
      <c r="R40" s="13"/>
      <c r="S40" s="9">
        <f t="shared" si="0"/>
        <v>6.177459878790969</v>
      </c>
    </row>
    <row r="41" spans="1:19" ht="16.5" customHeight="1" thickBot="1">
      <c r="A41" s="25" t="s">
        <v>62</v>
      </c>
      <c r="B41" s="22">
        <v>6.3</v>
      </c>
      <c r="C41" s="22"/>
      <c r="D41" s="224">
        <v>9.15</v>
      </c>
      <c r="E41" s="13"/>
      <c r="F41" s="13"/>
      <c r="G41" s="105">
        <v>8.02027152687372</v>
      </c>
      <c r="H41" s="105">
        <v>4</v>
      </c>
      <c r="I41" s="342">
        <v>6</v>
      </c>
      <c r="J41" s="13">
        <v>8</v>
      </c>
      <c r="K41" s="13">
        <v>0</v>
      </c>
      <c r="L41" s="32">
        <v>1.9146812734800274</v>
      </c>
      <c r="M41" s="13">
        <v>9.9</v>
      </c>
      <c r="N41" s="18"/>
      <c r="O41" s="13"/>
      <c r="P41" s="13"/>
      <c r="Q41" s="13">
        <v>3</v>
      </c>
      <c r="R41" s="13"/>
      <c r="S41" s="9">
        <f t="shared" si="0"/>
        <v>5.6284952800353745</v>
      </c>
    </row>
    <row r="42" spans="1:19" ht="16.5" customHeight="1" thickBot="1">
      <c r="A42" s="25" t="s">
        <v>73</v>
      </c>
      <c r="B42" s="22">
        <v>5.1</v>
      </c>
      <c r="C42" s="22"/>
      <c r="D42" s="224">
        <v>8.1</v>
      </c>
      <c r="E42" s="13"/>
      <c r="F42" s="13"/>
      <c r="G42" s="105">
        <v>7.153322416616393</v>
      </c>
      <c r="H42" s="105">
        <v>3</v>
      </c>
      <c r="I42" s="342">
        <v>4</v>
      </c>
      <c r="J42" s="13">
        <v>4</v>
      </c>
      <c r="K42" s="13">
        <v>5</v>
      </c>
      <c r="L42" s="32">
        <v>4.442727745607588</v>
      </c>
      <c r="M42" s="13">
        <v>7.1</v>
      </c>
      <c r="N42" s="18"/>
      <c r="O42" s="13"/>
      <c r="P42" s="13"/>
      <c r="Q42" s="13">
        <v>9</v>
      </c>
      <c r="R42" s="13"/>
      <c r="S42" s="9">
        <f t="shared" si="0"/>
        <v>5.689605016222398</v>
      </c>
    </row>
    <row r="43" spans="1:19" ht="16.5" customHeight="1" thickBot="1">
      <c r="A43" s="25" t="s">
        <v>56</v>
      </c>
      <c r="B43" s="22">
        <v>6.4</v>
      </c>
      <c r="C43" s="22"/>
      <c r="D43" s="224">
        <v>7.949999999999999</v>
      </c>
      <c r="E43" s="13"/>
      <c r="F43" s="13"/>
      <c r="G43" s="105">
        <v>9.98183306382384</v>
      </c>
      <c r="H43" s="105">
        <v>5</v>
      </c>
      <c r="I43" s="342">
        <v>3</v>
      </c>
      <c r="J43" s="13">
        <v>6</v>
      </c>
      <c r="K43" s="13">
        <v>5</v>
      </c>
      <c r="L43" s="32">
        <v>6.364387153409451</v>
      </c>
      <c r="M43" s="13">
        <v>5.6</v>
      </c>
      <c r="N43" s="18"/>
      <c r="O43" s="13"/>
      <c r="P43" s="13"/>
      <c r="Q43" s="13">
        <v>6</v>
      </c>
      <c r="R43" s="13"/>
      <c r="S43" s="9">
        <f t="shared" si="0"/>
        <v>6.129622021723329</v>
      </c>
    </row>
    <row r="44" spans="1:19" ht="16.5" customHeight="1" thickBot="1">
      <c r="A44" s="214" t="s">
        <v>82</v>
      </c>
      <c r="B44" s="13">
        <v>4.7</v>
      </c>
      <c r="C44" s="22"/>
      <c r="D44" s="224">
        <v>8.85</v>
      </c>
      <c r="E44" s="13"/>
      <c r="F44" s="13"/>
      <c r="G44" s="105">
        <v>7.386556467229641</v>
      </c>
      <c r="H44" s="105">
        <v>1</v>
      </c>
      <c r="I44" s="342">
        <v>5</v>
      </c>
      <c r="J44" s="13">
        <v>7</v>
      </c>
      <c r="K44" s="13">
        <v>0</v>
      </c>
      <c r="L44" s="32">
        <v>5.072286204361675</v>
      </c>
      <c r="M44" s="13">
        <v>9.5</v>
      </c>
      <c r="N44" s="18"/>
      <c r="O44" s="13"/>
      <c r="P44" s="13"/>
      <c r="Q44" s="13">
        <v>2</v>
      </c>
      <c r="R44" s="13"/>
      <c r="S44" s="9">
        <f t="shared" si="0"/>
        <v>5.050884267159132</v>
      </c>
    </row>
    <row r="45" spans="1:19" ht="16.5" customHeight="1" thickBot="1">
      <c r="A45" s="25" t="s">
        <v>68</v>
      </c>
      <c r="B45" s="22">
        <v>5.8</v>
      </c>
      <c r="C45" s="22"/>
      <c r="D45" s="224">
        <v>7.55</v>
      </c>
      <c r="E45" s="13"/>
      <c r="F45" s="13"/>
      <c r="G45" s="105">
        <v>8.61027865992754</v>
      </c>
      <c r="H45" s="105">
        <v>3</v>
      </c>
      <c r="I45" s="342">
        <v>4</v>
      </c>
      <c r="J45" s="13">
        <v>2</v>
      </c>
      <c r="K45" s="13">
        <v>7</v>
      </c>
      <c r="L45" s="32">
        <v>4.261046170691078</v>
      </c>
      <c r="M45" s="13">
        <v>6.1</v>
      </c>
      <c r="N45" s="18"/>
      <c r="O45" s="13"/>
      <c r="P45" s="13"/>
      <c r="Q45" s="13">
        <v>8</v>
      </c>
      <c r="R45" s="13"/>
      <c r="S45" s="9">
        <f t="shared" si="0"/>
        <v>5.632132483061861</v>
      </c>
    </row>
    <row r="46" spans="1:19" ht="16.5" customHeight="1" thickBot="1">
      <c r="A46" s="25" t="s">
        <v>76</v>
      </c>
      <c r="B46" s="22">
        <v>5.8</v>
      </c>
      <c r="C46" s="22"/>
      <c r="D46" s="224">
        <v>8.549999999999999</v>
      </c>
      <c r="E46" s="13"/>
      <c r="F46" s="13"/>
      <c r="G46" s="105">
        <v>7.920068234434019</v>
      </c>
      <c r="H46" s="105">
        <v>2</v>
      </c>
      <c r="I46" s="342">
        <v>10</v>
      </c>
      <c r="J46" s="13">
        <v>6</v>
      </c>
      <c r="K46" s="13">
        <v>0</v>
      </c>
      <c r="L46" s="32">
        <v>3.9740801518960462</v>
      </c>
      <c r="M46" s="13">
        <v>6.7</v>
      </c>
      <c r="N46" s="18"/>
      <c r="O46" s="13"/>
      <c r="P46" s="13"/>
      <c r="Q46" s="13">
        <v>6</v>
      </c>
      <c r="R46" s="13"/>
      <c r="S46" s="9">
        <f t="shared" si="0"/>
        <v>5.694414838633007</v>
      </c>
    </row>
    <row r="47" spans="1:19" ht="16.5" customHeight="1" thickBot="1">
      <c r="A47" s="25" t="s">
        <v>79</v>
      </c>
      <c r="B47" s="22">
        <v>6.2</v>
      </c>
      <c r="C47" s="22"/>
      <c r="D47" s="224">
        <v>9.6</v>
      </c>
      <c r="E47" s="13"/>
      <c r="F47" s="13"/>
      <c r="G47" s="105">
        <v>7.488357943509699</v>
      </c>
      <c r="H47" s="105">
        <v>3</v>
      </c>
      <c r="I47" s="342">
        <v>9</v>
      </c>
      <c r="J47" s="13">
        <v>3</v>
      </c>
      <c r="K47" s="13">
        <v>6</v>
      </c>
      <c r="L47" s="32">
        <v>2.4478333357356665</v>
      </c>
      <c r="M47" s="13">
        <v>7.4</v>
      </c>
      <c r="N47" s="18"/>
      <c r="O47" s="13"/>
      <c r="P47" s="13"/>
      <c r="Q47" s="13">
        <v>3</v>
      </c>
      <c r="R47" s="13"/>
      <c r="S47" s="9">
        <f t="shared" si="0"/>
        <v>5.713619127924536</v>
      </c>
    </row>
    <row r="48" spans="1:19" ht="16.5" customHeight="1" thickBot="1">
      <c r="A48" s="25" t="s">
        <v>50</v>
      </c>
      <c r="B48" s="22">
        <v>8.454545454545455</v>
      </c>
      <c r="C48" s="22"/>
      <c r="D48" s="224">
        <v>8.799999999999999</v>
      </c>
      <c r="E48" s="13"/>
      <c r="F48" s="13"/>
      <c r="G48" s="105">
        <v>8.209508289351387</v>
      </c>
      <c r="H48" s="105">
        <v>10</v>
      </c>
      <c r="I48" s="342">
        <v>1</v>
      </c>
      <c r="J48" s="13">
        <v>10</v>
      </c>
      <c r="K48" s="13">
        <v>10</v>
      </c>
      <c r="L48" s="32">
        <v>3.172256050154242</v>
      </c>
      <c r="M48" s="13">
        <v>9.3</v>
      </c>
      <c r="N48" s="18"/>
      <c r="O48" s="13"/>
      <c r="P48" s="13"/>
      <c r="Q48" s="13">
        <v>8</v>
      </c>
      <c r="R48" s="13"/>
      <c r="S48" s="9">
        <f t="shared" si="0"/>
        <v>7.693630979405109</v>
      </c>
    </row>
    <row r="49" spans="1:19" ht="16.5" customHeight="1" thickBot="1">
      <c r="A49" s="26" t="s">
        <v>75</v>
      </c>
      <c r="B49" s="22">
        <v>5.7</v>
      </c>
      <c r="C49" s="22"/>
      <c r="D49" s="224">
        <v>8.7</v>
      </c>
      <c r="E49" s="13"/>
      <c r="F49" s="13"/>
      <c r="G49" s="105">
        <v>8.123146907111815</v>
      </c>
      <c r="H49" s="105">
        <v>5</v>
      </c>
      <c r="I49" s="342">
        <v>1</v>
      </c>
      <c r="J49" s="13">
        <v>3</v>
      </c>
      <c r="K49" s="13">
        <v>8</v>
      </c>
      <c r="L49" s="32">
        <v>0.8114576744703046</v>
      </c>
      <c r="M49" s="13">
        <v>9.5</v>
      </c>
      <c r="N49" s="18"/>
      <c r="O49" s="13"/>
      <c r="P49" s="13"/>
      <c r="Q49" s="13">
        <v>3</v>
      </c>
      <c r="R49" s="13"/>
      <c r="S49" s="9">
        <f t="shared" si="0"/>
        <v>5.283460458158212</v>
      </c>
    </row>
    <row r="50" spans="1:19" ht="16.5" customHeight="1" thickBot="1">
      <c r="A50" s="4"/>
      <c r="B50" s="13"/>
      <c r="C50" s="13"/>
      <c r="D50" s="224"/>
      <c r="E50" s="13"/>
      <c r="F50" s="13"/>
      <c r="G50" s="105"/>
      <c r="H50" s="105"/>
      <c r="I50" s="342">
        <v>10</v>
      </c>
      <c r="J50" s="13"/>
      <c r="K50" s="13"/>
      <c r="L50" s="13"/>
      <c r="M50" s="13"/>
      <c r="N50" s="18"/>
      <c r="O50" s="13"/>
      <c r="P50" s="13"/>
      <c r="Q50" s="13"/>
      <c r="R50" s="13"/>
      <c r="S50" s="9"/>
    </row>
    <row r="51" spans="1:20" ht="16.5" customHeight="1" thickBot="1">
      <c r="A51" s="24" t="s">
        <v>85</v>
      </c>
      <c r="B51" s="22"/>
      <c r="C51" s="22"/>
      <c r="D51" s="224">
        <v>9</v>
      </c>
      <c r="E51" s="13"/>
      <c r="F51" s="13"/>
      <c r="G51" s="105"/>
      <c r="H51" s="105"/>
      <c r="I51" s="342">
        <v>8</v>
      </c>
      <c r="J51" s="13"/>
      <c r="K51" s="13"/>
      <c r="L51" s="13"/>
      <c r="M51" s="13"/>
      <c r="N51" s="18"/>
      <c r="O51" s="13"/>
      <c r="P51" s="13"/>
      <c r="Q51" s="13">
        <v>5</v>
      </c>
      <c r="R51" s="13"/>
      <c r="S51" s="9"/>
      <c r="T51" s="227"/>
    </row>
    <row r="52" spans="1:20" ht="16.5" customHeight="1" thickBot="1">
      <c r="A52" s="25" t="s">
        <v>88</v>
      </c>
      <c r="B52" s="22"/>
      <c r="C52" s="22"/>
      <c r="D52" s="224"/>
      <c r="E52" s="13"/>
      <c r="F52" s="13"/>
      <c r="G52" s="105"/>
      <c r="H52" s="105"/>
      <c r="I52" s="342">
        <v>9</v>
      </c>
      <c r="J52" s="13"/>
      <c r="K52" s="13"/>
      <c r="L52" s="13"/>
      <c r="M52" s="13"/>
      <c r="N52" s="18"/>
      <c r="O52" s="13"/>
      <c r="P52" s="13"/>
      <c r="Q52" s="13">
        <v>1</v>
      </c>
      <c r="R52" s="13"/>
      <c r="S52" s="9"/>
      <c r="T52" s="227"/>
    </row>
    <row r="53" spans="1:20" ht="16.5" customHeight="1" thickBot="1">
      <c r="A53" s="25" t="s">
        <v>86</v>
      </c>
      <c r="B53" s="22"/>
      <c r="C53" s="22"/>
      <c r="D53" s="224">
        <v>7.749999999999999</v>
      </c>
      <c r="E53" s="13"/>
      <c r="F53" s="13"/>
      <c r="G53" s="105"/>
      <c r="H53" s="105"/>
      <c r="I53" s="343"/>
      <c r="J53" s="13"/>
      <c r="K53" s="13"/>
      <c r="L53" s="13"/>
      <c r="M53" s="13">
        <v>6.7</v>
      </c>
      <c r="N53" s="18"/>
      <c r="O53" s="13"/>
      <c r="P53" s="13"/>
      <c r="Q53" s="13">
        <v>1</v>
      </c>
      <c r="R53" s="13"/>
      <c r="S53" s="9"/>
      <c r="T53" s="227"/>
    </row>
    <row r="54" spans="1:20" ht="16.5" customHeight="1" thickBot="1">
      <c r="A54" s="26" t="s">
        <v>87</v>
      </c>
      <c r="B54" s="22"/>
      <c r="C54" s="22"/>
      <c r="D54" s="224">
        <v>5.8</v>
      </c>
      <c r="E54" s="13"/>
      <c r="F54" s="13"/>
      <c r="G54" s="105"/>
      <c r="H54" s="105"/>
      <c r="I54" s="343"/>
      <c r="J54" s="13"/>
      <c r="K54" s="13"/>
      <c r="L54" s="13"/>
      <c r="M54" s="13">
        <v>7.5</v>
      </c>
      <c r="N54" s="18"/>
      <c r="O54" s="13"/>
      <c r="P54" s="13"/>
      <c r="Q54" s="13">
        <v>1</v>
      </c>
      <c r="R54" s="13"/>
      <c r="S54" s="9"/>
      <c r="T54" s="227"/>
    </row>
    <row r="56" spans="2:19" ht="15.75">
      <c r="B56" s="19"/>
      <c r="C56" s="19"/>
      <c r="D56" s="225"/>
      <c r="E56" s="60"/>
      <c r="J56" s="53" t="s">
        <v>5</v>
      </c>
      <c r="K56" s="53"/>
      <c r="L56" s="11"/>
      <c r="M56" s="11"/>
      <c r="N56" s="53"/>
      <c r="O56" s="53"/>
      <c r="P56" s="53"/>
      <c r="Q56" s="53"/>
      <c r="R56" s="53"/>
      <c r="S56" s="10"/>
    </row>
  </sheetData>
  <sheetProtection/>
  <mergeCells count="20">
    <mergeCell ref="I3:I10"/>
    <mergeCell ref="P3:P10"/>
    <mergeCell ref="Q3:Q10"/>
    <mergeCell ref="R3:R10"/>
    <mergeCell ref="J3:J10"/>
    <mergeCell ref="K3:K10"/>
    <mergeCell ref="L3:L10"/>
    <mergeCell ref="M3:M10"/>
    <mergeCell ref="N3:N10"/>
    <mergeCell ref="O3:O10"/>
    <mergeCell ref="S3:S10"/>
    <mergeCell ref="A1:S1"/>
    <mergeCell ref="A2:T2"/>
    <mergeCell ref="B3:B10"/>
    <mergeCell ref="C3:C10"/>
    <mergeCell ref="D3:D10"/>
    <mergeCell ref="E3:E10"/>
    <mergeCell ref="F3:F10"/>
    <mergeCell ref="G3:G10"/>
    <mergeCell ref="H3:H10"/>
  </mergeCells>
  <printOptions/>
  <pageMargins left="0.1968503937007874" right="0.2755905511811024" top="0.31496062992125984" bottom="0.2362204724409449" header="0" footer="0"/>
  <pageSetup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9.125" style="300" customWidth="1"/>
    <col min="2" max="2" width="37.375" style="0" customWidth="1"/>
    <col min="7" max="7" width="11.75390625" style="0" customWidth="1"/>
    <col min="8" max="8" width="13.125" style="0" customWidth="1"/>
    <col min="9" max="9" width="11.375" style="0" customWidth="1"/>
  </cols>
  <sheetData>
    <row r="1" spans="1:17" ht="44.25" customHeight="1">
      <c r="A1" s="298" t="s">
        <v>336</v>
      </c>
      <c r="B1" s="71" t="s">
        <v>337</v>
      </c>
      <c r="C1" s="226" t="s">
        <v>338</v>
      </c>
      <c r="D1" s="226" t="s">
        <v>339</v>
      </c>
      <c r="E1" s="226" t="s">
        <v>340</v>
      </c>
      <c r="F1" s="226" t="s">
        <v>341</v>
      </c>
      <c r="G1" s="226" t="s">
        <v>342</v>
      </c>
      <c r="H1" s="226" t="s">
        <v>343</v>
      </c>
      <c r="I1" s="226" t="s">
        <v>344</v>
      </c>
      <c r="J1" s="226" t="s">
        <v>345</v>
      </c>
      <c r="K1" s="226" t="s">
        <v>463</v>
      </c>
      <c r="L1" s="226" t="s">
        <v>462</v>
      </c>
      <c r="M1" s="226" t="s">
        <v>346</v>
      </c>
      <c r="N1" s="226" t="s">
        <v>347</v>
      </c>
      <c r="O1" s="294" t="s">
        <v>348</v>
      </c>
      <c r="P1" s="296" t="s">
        <v>349</v>
      </c>
      <c r="Q1" s="226" t="s">
        <v>350</v>
      </c>
    </row>
    <row r="2" spans="1:16" ht="12.75">
      <c r="A2" s="298">
        <v>22</v>
      </c>
      <c r="B2" s="71" t="s">
        <v>354</v>
      </c>
      <c r="C2" s="71">
        <v>6</v>
      </c>
      <c r="D2" s="71"/>
      <c r="E2" s="229">
        <v>4</v>
      </c>
      <c r="F2" s="71">
        <v>5</v>
      </c>
      <c r="G2" s="71">
        <v>6</v>
      </c>
      <c r="H2" s="71"/>
      <c r="I2" s="71">
        <v>7</v>
      </c>
      <c r="J2" s="71">
        <v>5</v>
      </c>
      <c r="K2" s="71">
        <v>6</v>
      </c>
      <c r="L2" s="71">
        <v>4</v>
      </c>
      <c r="M2" s="71">
        <v>6</v>
      </c>
      <c r="N2" s="71">
        <v>9</v>
      </c>
      <c r="O2" s="295">
        <f aca="true" t="shared" si="0" ref="O2:O39">AVERAGE(C2:N2)</f>
        <v>5.8</v>
      </c>
      <c r="P2" s="297">
        <v>16</v>
      </c>
    </row>
    <row r="3" spans="1:16" ht="12.75">
      <c r="A3" s="298">
        <v>8</v>
      </c>
      <c r="B3" s="71" t="s">
        <v>386</v>
      </c>
      <c r="C3" s="71">
        <v>8</v>
      </c>
      <c r="D3" s="71"/>
      <c r="E3" s="229">
        <v>5</v>
      </c>
      <c r="F3" s="71">
        <v>8</v>
      </c>
      <c r="G3" s="71">
        <v>7</v>
      </c>
      <c r="H3" s="71">
        <v>7</v>
      </c>
      <c r="I3" s="71"/>
      <c r="J3" s="71">
        <v>9</v>
      </c>
      <c r="K3" s="71">
        <v>8</v>
      </c>
      <c r="L3" s="71">
        <v>5</v>
      </c>
      <c r="M3" s="71">
        <v>9</v>
      </c>
      <c r="N3" s="71">
        <v>5</v>
      </c>
      <c r="O3" s="295">
        <f t="shared" si="0"/>
        <v>7.1</v>
      </c>
      <c r="P3" s="297">
        <v>8</v>
      </c>
    </row>
    <row r="4" spans="1:16" ht="12.75">
      <c r="A4" s="298">
        <v>6</v>
      </c>
      <c r="B4" s="71" t="s">
        <v>381</v>
      </c>
      <c r="C4" s="71">
        <v>5</v>
      </c>
      <c r="D4" s="71"/>
      <c r="E4" s="229">
        <v>8</v>
      </c>
      <c r="F4" s="71">
        <v>5</v>
      </c>
      <c r="G4" s="71">
        <v>5</v>
      </c>
      <c r="H4" s="71">
        <v>7</v>
      </c>
      <c r="I4" s="71"/>
      <c r="J4" s="71">
        <v>9</v>
      </c>
      <c r="K4" s="71">
        <v>8</v>
      </c>
      <c r="L4" s="71">
        <v>8</v>
      </c>
      <c r="M4" s="71">
        <v>9</v>
      </c>
      <c r="N4" s="71">
        <v>8</v>
      </c>
      <c r="O4" s="295">
        <f t="shared" si="0"/>
        <v>7.2</v>
      </c>
      <c r="P4" s="297">
        <v>7</v>
      </c>
    </row>
    <row r="5" spans="1:16" ht="12.75">
      <c r="A5" s="298">
        <v>15</v>
      </c>
      <c r="B5" s="71" t="s">
        <v>376</v>
      </c>
      <c r="C5" s="71">
        <v>5</v>
      </c>
      <c r="D5" s="71"/>
      <c r="E5" s="229">
        <v>7</v>
      </c>
      <c r="F5" s="71">
        <v>5</v>
      </c>
      <c r="G5" s="71">
        <v>7</v>
      </c>
      <c r="H5" s="71">
        <v>7</v>
      </c>
      <c r="I5" s="71"/>
      <c r="J5" s="71">
        <v>8</v>
      </c>
      <c r="K5" s="71">
        <v>7</v>
      </c>
      <c r="L5" s="71">
        <v>7</v>
      </c>
      <c r="M5" s="71">
        <v>6</v>
      </c>
      <c r="N5" s="71">
        <v>7</v>
      </c>
      <c r="O5" s="295">
        <f t="shared" si="0"/>
        <v>6.6</v>
      </c>
      <c r="P5" s="297">
        <v>9</v>
      </c>
    </row>
    <row r="6" spans="1:16" ht="12.75">
      <c r="A6" s="298">
        <v>34</v>
      </c>
      <c r="B6" s="71" t="s">
        <v>353</v>
      </c>
      <c r="C6" s="71">
        <v>5</v>
      </c>
      <c r="D6" s="71"/>
      <c r="E6" s="229">
        <v>2</v>
      </c>
      <c r="F6" s="71">
        <v>2</v>
      </c>
      <c r="G6" s="71">
        <v>7</v>
      </c>
      <c r="H6" s="71">
        <v>6</v>
      </c>
      <c r="I6" s="71"/>
      <c r="J6" s="71">
        <v>8</v>
      </c>
      <c r="K6" s="71">
        <v>6</v>
      </c>
      <c r="L6" s="71">
        <v>5</v>
      </c>
      <c r="M6" s="71">
        <v>4</v>
      </c>
      <c r="N6" s="71">
        <v>6</v>
      </c>
      <c r="O6" s="295">
        <f t="shared" si="0"/>
        <v>5.1</v>
      </c>
      <c r="P6" s="297">
        <v>20</v>
      </c>
    </row>
    <row r="7" spans="1:16" ht="12.75">
      <c r="A7" s="298">
        <v>3</v>
      </c>
      <c r="B7" s="71" t="s">
        <v>385</v>
      </c>
      <c r="C7" s="71">
        <v>8</v>
      </c>
      <c r="D7" s="71"/>
      <c r="E7" s="229">
        <v>4</v>
      </c>
      <c r="F7" s="71">
        <v>9</v>
      </c>
      <c r="G7" s="71">
        <v>10</v>
      </c>
      <c r="H7" s="71">
        <v>8</v>
      </c>
      <c r="I7" s="71">
        <v>7</v>
      </c>
      <c r="J7" s="71">
        <v>9</v>
      </c>
      <c r="K7" s="71">
        <v>8</v>
      </c>
      <c r="L7" s="71">
        <v>8</v>
      </c>
      <c r="M7" s="71">
        <v>9</v>
      </c>
      <c r="N7" s="71">
        <v>6</v>
      </c>
      <c r="O7" s="295">
        <f t="shared" si="0"/>
        <v>7.818181818181818</v>
      </c>
      <c r="P7" s="297">
        <v>3</v>
      </c>
    </row>
    <row r="8" spans="1:16" ht="12.75">
      <c r="A8" s="298">
        <v>9</v>
      </c>
      <c r="B8" s="71" t="s">
        <v>387</v>
      </c>
      <c r="C8" s="71">
        <v>6</v>
      </c>
      <c r="D8" s="71"/>
      <c r="E8" s="229">
        <v>8</v>
      </c>
      <c r="F8" s="71">
        <v>8</v>
      </c>
      <c r="G8" s="71">
        <v>6</v>
      </c>
      <c r="H8" s="71">
        <v>9</v>
      </c>
      <c r="I8" s="71"/>
      <c r="J8" s="71">
        <v>9</v>
      </c>
      <c r="K8" s="71">
        <v>8</v>
      </c>
      <c r="L8" s="71">
        <v>7</v>
      </c>
      <c r="M8" s="71">
        <v>7</v>
      </c>
      <c r="N8" s="71">
        <v>6</v>
      </c>
      <c r="O8" s="295">
        <f t="shared" si="0"/>
        <v>7.4</v>
      </c>
      <c r="P8" s="297">
        <v>5</v>
      </c>
    </row>
    <row r="9" spans="1:16" ht="12.75">
      <c r="A9" s="298">
        <v>31</v>
      </c>
      <c r="B9" s="71" t="s">
        <v>355</v>
      </c>
      <c r="C9" s="71">
        <v>3</v>
      </c>
      <c r="D9" s="71"/>
      <c r="E9" s="229">
        <v>2</v>
      </c>
      <c r="F9" s="71">
        <v>6</v>
      </c>
      <c r="G9" s="71">
        <v>6</v>
      </c>
      <c r="H9" s="71"/>
      <c r="I9" s="71">
        <v>7</v>
      </c>
      <c r="J9" s="71">
        <v>8</v>
      </c>
      <c r="K9" s="71">
        <v>6</v>
      </c>
      <c r="L9" s="71">
        <v>5</v>
      </c>
      <c r="M9" s="71">
        <v>5</v>
      </c>
      <c r="N9" s="71">
        <v>5</v>
      </c>
      <c r="O9" s="295">
        <f t="shared" si="0"/>
        <v>5.3</v>
      </c>
      <c r="P9" s="297">
        <v>19</v>
      </c>
    </row>
    <row r="10" spans="1:16" ht="12.75">
      <c r="A10" s="298">
        <v>23</v>
      </c>
      <c r="B10" s="71" t="s">
        <v>362</v>
      </c>
      <c r="C10" s="71">
        <v>7</v>
      </c>
      <c r="D10" s="71"/>
      <c r="E10" s="229">
        <v>3</v>
      </c>
      <c r="F10" s="71">
        <v>4</v>
      </c>
      <c r="G10" s="71">
        <v>8</v>
      </c>
      <c r="H10" s="71">
        <v>7</v>
      </c>
      <c r="I10" s="71"/>
      <c r="J10" s="71">
        <v>7</v>
      </c>
      <c r="K10" s="71">
        <v>5</v>
      </c>
      <c r="L10" s="71">
        <v>5</v>
      </c>
      <c r="M10" s="71">
        <v>5</v>
      </c>
      <c r="N10" s="71">
        <v>7</v>
      </c>
      <c r="O10" s="295">
        <f t="shared" si="0"/>
        <v>5.8</v>
      </c>
      <c r="P10" s="297">
        <v>16</v>
      </c>
    </row>
    <row r="11" spans="1:16" ht="12.75">
      <c r="A11" s="298">
        <v>37</v>
      </c>
      <c r="B11" s="71" t="s">
        <v>352</v>
      </c>
      <c r="C11" s="71">
        <v>3</v>
      </c>
      <c r="D11" s="71"/>
      <c r="E11" s="229">
        <v>2</v>
      </c>
      <c r="F11" s="71">
        <v>4</v>
      </c>
      <c r="G11" s="71">
        <v>3</v>
      </c>
      <c r="H11" s="71">
        <v>4</v>
      </c>
      <c r="I11" s="71"/>
      <c r="J11" s="71">
        <v>5</v>
      </c>
      <c r="K11" s="71">
        <v>4</v>
      </c>
      <c r="L11" s="71">
        <v>5</v>
      </c>
      <c r="M11" s="71">
        <v>4</v>
      </c>
      <c r="N11" s="71">
        <v>7</v>
      </c>
      <c r="O11" s="295">
        <f t="shared" si="0"/>
        <v>4.1</v>
      </c>
      <c r="P11" s="297">
        <v>24</v>
      </c>
    </row>
    <row r="12" spans="1:16" ht="12.75">
      <c r="A12" s="298">
        <v>7</v>
      </c>
      <c r="B12" s="71" t="s">
        <v>377</v>
      </c>
      <c r="C12" s="71">
        <v>6</v>
      </c>
      <c r="D12" s="71"/>
      <c r="E12" s="229">
        <v>6</v>
      </c>
      <c r="F12" s="71">
        <v>7</v>
      </c>
      <c r="G12" s="71">
        <v>8</v>
      </c>
      <c r="H12" s="71">
        <v>8</v>
      </c>
      <c r="I12" s="71"/>
      <c r="J12" s="71">
        <v>8</v>
      </c>
      <c r="K12" s="71">
        <v>8</v>
      </c>
      <c r="L12" s="71">
        <v>5</v>
      </c>
      <c r="M12" s="71">
        <v>10</v>
      </c>
      <c r="N12" s="71">
        <v>6</v>
      </c>
      <c r="O12" s="295">
        <f t="shared" si="0"/>
        <v>7.2</v>
      </c>
      <c r="P12" s="297">
        <v>7</v>
      </c>
    </row>
    <row r="13" spans="1:16" ht="12.75">
      <c r="A13" s="298">
        <v>12</v>
      </c>
      <c r="B13" s="71" t="s">
        <v>369</v>
      </c>
      <c r="C13" s="71">
        <v>6</v>
      </c>
      <c r="D13" s="71"/>
      <c r="E13" s="229">
        <v>2</v>
      </c>
      <c r="F13" s="71">
        <v>7</v>
      </c>
      <c r="G13" s="71">
        <v>6</v>
      </c>
      <c r="H13" s="71">
        <v>8</v>
      </c>
      <c r="I13" s="71">
        <v>7</v>
      </c>
      <c r="J13" s="71">
        <v>8</v>
      </c>
      <c r="K13" s="71">
        <v>8</v>
      </c>
      <c r="L13" s="71">
        <v>6</v>
      </c>
      <c r="M13" s="71">
        <v>8</v>
      </c>
      <c r="N13" s="71">
        <v>4</v>
      </c>
      <c r="O13" s="295">
        <f t="shared" si="0"/>
        <v>6.363636363636363</v>
      </c>
      <c r="P13" s="297">
        <v>10</v>
      </c>
    </row>
    <row r="14" spans="1:16" ht="12.75">
      <c r="A14" s="298">
        <v>13</v>
      </c>
      <c r="B14" s="71" t="s">
        <v>378</v>
      </c>
      <c r="C14" s="71">
        <v>7</v>
      </c>
      <c r="D14" s="71"/>
      <c r="E14" s="229">
        <v>3</v>
      </c>
      <c r="F14" s="71">
        <v>5</v>
      </c>
      <c r="G14" s="71">
        <v>8</v>
      </c>
      <c r="H14" s="71"/>
      <c r="I14" s="71">
        <v>8</v>
      </c>
      <c r="J14" s="71">
        <v>8</v>
      </c>
      <c r="K14" s="71">
        <v>6</v>
      </c>
      <c r="L14" s="71">
        <v>5</v>
      </c>
      <c r="M14" s="71">
        <v>4</v>
      </c>
      <c r="N14" s="71">
        <v>9</v>
      </c>
      <c r="O14" s="295">
        <f t="shared" si="0"/>
        <v>6.3</v>
      </c>
      <c r="P14" s="297">
        <v>11</v>
      </c>
    </row>
    <row r="15" spans="1:16" ht="12.75">
      <c r="A15" s="298">
        <v>38</v>
      </c>
      <c r="B15" s="71" t="s">
        <v>351</v>
      </c>
      <c r="C15" s="71">
        <v>4</v>
      </c>
      <c r="D15" s="71"/>
      <c r="E15" s="229">
        <v>2</v>
      </c>
      <c r="F15" s="71">
        <v>3</v>
      </c>
      <c r="G15" s="71">
        <v>3</v>
      </c>
      <c r="H15" s="71">
        <v>3</v>
      </c>
      <c r="I15" s="71"/>
      <c r="J15" s="71">
        <v>5</v>
      </c>
      <c r="K15" s="71">
        <v>5</v>
      </c>
      <c r="L15" s="71">
        <v>4</v>
      </c>
      <c r="M15" s="71">
        <v>4</v>
      </c>
      <c r="N15" s="71">
        <v>4</v>
      </c>
      <c r="O15" s="295">
        <f t="shared" si="0"/>
        <v>3.7</v>
      </c>
      <c r="P15" s="297">
        <v>25</v>
      </c>
    </row>
    <row r="16" spans="1:16" ht="12.75">
      <c r="A16" s="298">
        <v>35</v>
      </c>
      <c r="B16" s="71" t="s">
        <v>356</v>
      </c>
      <c r="C16" s="71">
        <v>5</v>
      </c>
      <c r="D16" s="71"/>
      <c r="E16" s="229">
        <v>3</v>
      </c>
      <c r="F16" s="71">
        <v>3</v>
      </c>
      <c r="G16" s="71">
        <v>3</v>
      </c>
      <c r="H16" s="71">
        <v>3</v>
      </c>
      <c r="I16" s="71"/>
      <c r="J16" s="71">
        <v>7</v>
      </c>
      <c r="K16" s="71">
        <v>6</v>
      </c>
      <c r="L16" s="71">
        <v>4</v>
      </c>
      <c r="M16" s="71">
        <v>6</v>
      </c>
      <c r="N16" s="71">
        <v>4</v>
      </c>
      <c r="O16" s="295">
        <f t="shared" si="0"/>
        <v>4.4</v>
      </c>
      <c r="P16" s="297">
        <v>23</v>
      </c>
    </row>
    <row r="17" spans="1:16" ht="12.75">
      <c r="A17" s="298">
        <v>30</v>
      </c>
      <c r="B17" s="71" t="s">
        <v>364</v>
      </c>
      <c r="C17" s="71">
        <v>5</v>
      </c>
      <c r="D17" s="71"/>
      <c r="E17" s="229">
        <v>5</v>
      </c>
      <c r="F17" s="71">
        <v>6</v>
      </c>
      <c r="G17" s="71">
        <v>7</v>
      </c>
      <c r="H17" s="71">
        <v>7</v>
      </c>
      <c r="I17" s="71"/>
      <c r="J17" s="71">
        <v>8</v>
      </c>
      <c r="K17" s="71">
        <v>5</v>
      </c>
      <c r="L17" s="71">
        <v>3</v>
      </c>
      <c r="M17" s="71">
        <v>5</v>
      </c>
      <c r="N17" s="71">
        <v>5</v>
      </c>
      <c r="O17" s="295">
        <f t="shared" si="0"/>
        <v>5.6</v>
      </c>
      <c r="P17" s="297">
        <v>18</v>
      </c>
    </row>
    <row r="18" spans="1:16" ht="12.75">
      <c r="A18" s="298">
        <v>24</v>
      </c>
      <c r="B18" s="71" t="s">
        <v>371</v>
      </c>
      <c r="C18" s="71">
        <v>6</v>
      </c>
      <c r="D18" s="71"/>
      <c r="E18" s="229">
        <v>4</v>
      </c>
      <c r="F18" s="71">
        <v>2</v>
      </c>
      <c r="G18" s="71">
        <v>8</v>
      </c>
      <c r="H18" s="71">
        <v>8</v>
      </c>
      <c r="I18" s="71"/>
      <c r="J18" s="71">
        <v>8</v>
      </c>
      <c r="K18" s="71">
        <v>5</v>
      </c>
      <c r="L18" s="71">
        <v>4</v>
      </c>
      <c r="M18" s="71">
        <v>7</v>
      </c>
      <c r="N18" s="71">
        <v>6</v>
      </c>
      <c r="O18" s="295">
        <f t="shared" si="0"/>
        <v>5.8</v>
      </c>
      <c r="P18" s="297">
        <v>16</v>
      </c>
    </row>
    <row r="19" spans="1:16" ht="12.75">
      <c r="A19" s="298">
        <v>27</v>
      </c>
      <c r="B19" s="71" t="s">
        <v>357</v>
      </c>
      <c r="C19" s="71">
        <v>5</v>
      </c>
      <c r="D19" s="71"/>
      <c r="E19" s="229">
        <v>5</v>
      </c>
      <c r="F19" s="71">
        <v>2</v>
      </c>
      <c r="G19" s="71">
        <v>7</v>
      </c>
      <c r="H19" s="71">
        <v>7</v>
      </c>
      <c r="I19" s="71"/>
      <c r="J19" s="71">
        <v>8</v>
      </c>
      <c r="K19" s="71">
        <v>6</v>
      </c>
      <c r="L19" s="71">
        <v>4</v>
      </c>
      <c r="M19" s="71">
        <v>6</v>
      </c>
      <c r="N19" s="71">
        <v>7</v>
      </c>
      <c r="O19" s="295">
        <f t="shared" si="0"/>
        <v>5.7</v>
      </c>
      <c r="P19" s="297">
        <v>17</v>
      </c>
    </row>
    <row r="20" spans="1:16" ht="12.75">
      <c r="A20" s="298">
        <v>10</v>
      </c>
      <c r="B20" s="71" t="s">
        <v>379</v>
      </c>
      <c r="C20" s="71">
        <v>6</v>
      </c>
      <c r="D20" s="71"/>
      <c r="E20" s="229">
        <v>9</v>
      </c>
      <c r="F20" s="71">
        <v>8</v>
      </c>
      <c r="G20" s="71">
        <v>7</v>
      </c>
      <c r="H20" s="71">
        <v>6</v>
      </c>
      <c r="I20" s="71"/>
      <c r="J20" s="71">
        <v>9</v>
      </c>
      <c r="K20" s="71">
        <v>8</v>
      </c>
      <c r="L20" s="71">
        <v>5</v>
      </c>
      <c r="M20" s="71">
        <v>9</v>
      </c>
      <c r="N20" s="71">
        <v>6</v>
      </c>
      <c r="O20" s="295">
        <f t="shared" si="0"/>
        <v>7.3</v>
      </c>
      <c r="P20" s="297">
        <v>6</v>
      </c>
    </row>
    <row r="21" spans="1:16" ht="12.75">
      <c r="A21" s="298">
        <v>2</v>
      </c>
      <c r="B21" s="71" t="s">
        <v>382</v>
      </c>
      <c r="C21" s="71">
        <v>6</v>
      </c>
      <c r="D21" s="71"/>
      <c r="E21" s="229">
        <v>6</v>
      </c>
      <c r="F21" s="71">
        <v>10</v>
      </c>
      <c r="G21" s="71">
        <v>8</v>
      </c>
      <c r="H21" s="71">
        <v>8</v>
      </c>
      <c r="I21" s="71"/>
      <c r="J21" s="71">
        <v>9</v>
      </c>
      <c r="K21" s="71">
        <v>8</v>
      </c>
      <c r="L21" s="71">
        <v>7</v>
      </c>
      <c r="M21" s="71">
        <v>9</v>
      </c>
      <c r="N21" s="71">
        <v>8</v>
      </c>
      <c r="O21" s="295">
        <f t="shared" si="0"/>
        <v>7.9</v>
      </c>
      <c r="P21" s="297">
        <v>2</v>
      </c>
    </row>
    <row r="22" spans="1:16" ht="12.75">
      <c r="A22" s="298">
        <v>28</v>
      </c>
      <c r="B22" s="71" t="s">
        <v>380</v>
      </c>
      <c r="C22" s="71">
        <v>7</v>
      </c>
      <c r="D22" s="71"/>
      <c r="E22" s="229">
        <v>4</v>
      </c>
      <c r="F22" s="71">
        <v>6</v>
      </c>
      <c r="G22" s="71">
        <v>5</v>
      </c>
      <c r="H22" s="71">
        <v>6</v>
      </c>
      <c r="I22" s="71"/>
      <c r="J22" s="71">
        <v>8</v>
      </c>
      <c r="K22" s="71">
        <v>6</v>
      </c>
      <c r="L22" s="71">
        <v>5</v>
      </c>
      <c r="M22" s="71">
        <v>7</v>
      </c>
      <c r="N22" s="71">
        <v>6</v>
      </c>
      <c r="O22" s="295">
        <f t="shared" si="0"/>
        <v>6</v>
      </c>
      <c r="P22" s="297">
        <v>14</v>
      </c>
    </row>
    <row r="23" spans="1:16" ht="12.75">
      <c r="A23" s="298">
        <v>18</v>
      </c>
      <c r="B23" s="71" t="s">
        <v>365</v>
      </c>
      <c r="C23" s="71">
        <v>7</v>
      </c>
      <c r="D23" s="71"/>
      <c r="E23" s="229">
        <v>3</v>
      </c>
      <c r="F23" s="71">
        <v>3</v>
      </c>
      <c r="G23" s="71">
        <v>9</v>
      </c>
      <c r="H23" s="71">
        <v>8</v>
      </c>
      <c r="I23" s="71">
        <v>8</v>
      </c>
      <c r="J23" s="71">
        <v>7</v>
      </c>
      <c r="K23" s="71">
        <v>5</v>
      </c>
      <c r="L23" s="71">
        <v>5</v>
      </c>
      <c r="M23" s="71">
        <v>6</v>
      </c>
      <c r="N23" s="71">
        <v>5</v>
      </c>
      <c r="O23" s="295">
        <f t="shared" si="0"/>
        <v>6</v>
      </c>
      <c r="P23" s="297">
        <v>14</v>
      </c>
    </row>
    <row r="24" spans="1:16" ht="12.75">
      <c r="A24" s="298">
        <v>32</v>
      </c>
      <c r="B24" s="71" t="s">
        <v>361</v>
      </c>
      <c r="C24" s="71">
        <v>2</v>
      </c>
      <c r="D24" s="71"/>
      <c r="E24" s="229">
        <v>7</v>
      </c>
      <c r="F24" s="71">
        <v>4</v>
      </c>
      <c r="G24" s="71">
        <v>4</v>
      </c>
      <c r="H24" s="71">
        <v>3</v>
      </c>
      <c r="I24" s="71">
        <v>6</v>
      </c>
      <c r="J24" s="71">
        <v>8</v>
      </c>
      <c r="K24" s="71">
        <v>5</v>
      </c>
      <c r="L24" s="71">
        <v>5</v>
      </c>
      <c r="M24" s="71">
        <v>6</v>
      </c>
      <c r="N24" s="71">
        <v>5</v>
      </c>
      <c r="O24" s="295">
        <f t="shared" si="0"/>
        <v>5</v>
      </c>
      <c r="P24" s="297">
        <v>21</v>
      </c>
    </row>
    <row r="25" spans="1:16" ht="12.75">
      <c r="A25" s="298">
        <v>17</v>
      </c>
      <c r="B25" s="71" t="s">
        <v>363</v>
      </c>
      <c r="C25" s="71">
        <v>4</v>
      </c>
      <c r="D25" s="71"/>
      <c r="E25" s="229">
        <v>5</v>
      </c>
      <c r="F25" s="71">
        <v>4</v>
      </c>
      <c r="G25" s="71">
        <v>9</v>
      </c>
      <c r="H25" s="71">
        <v>8</v>
      </c>
      <c r="I25" s="71"/>
      <c r="J25" s="71">
        <v>8</v>
      </c>
      <c r="K25" s="71">
        <v>6</v>
      </c>
      <c r="L25" s="71">
        <v>5</v>
      </c>
      <c r="M25" s="71">
        <v>6</v>
      </c>
      <c r="N25" s="71">
        <v>6</v>
      </c>
      <c r="O25" s="295">
        <f t="shared" si="0"/>
        <v>6.1</v>
      </c>
      <c r="P25" s="297">
        <v>13</v>
      </c>
    </row>
    <row r="26" spans="1:16" ht="12.75">
      <c r="A26" s="298">
        <v>19</v>
      </c>
      <c r="B26" s="71" t="s">
        <v>374</v>
      </c>
      <c r="C26" s="71">
        <v>5</v>
      </c>
      <c r="D26" s="71"/>
      <c r="E26" s="229">
        <v>4</v>
      </c>
      <c r="F26" s="71">
        <v>5</v>
      </c>
      <c r="G26" s="71">
        <v>8</v>
      </c>
      <c r="H26" s="71">
        <v>8</v>
      </c>
      <c r="I26" s="71">
        <v>7</v>
      </c>
      <c r="J26" s="71">
        <v>5</v>
      </c>
      <c r="K26" s="71">
        <v>6</v>
      </c>
      <c r="L26" s="71">
        <v>8</v>
      </c>
      <c r="M26" s="71">
        <v>7</v>
      </c>
      <c r="N26" s="71">
        <v>3</v>
      </c>
      <c r="O26" s="295">
        <f t="shared" si="0"/>
        <v>6</v>
      </c>
      <c r="P26" s="297">
        <v>14</v>
      </c>
    </row>
    <row r="27" spans="1:16" ht="12.75">
      <c r="A27" s="298">
        <v>20</v>
      </c>
      <c r="B27" s="71" t="s">
        <v>358</v>
      </c>
      <c r="C27" s="71">
        <v>6</v>
      </c>
      <c r="D27" s="71"/>
      <c r="E27" s="229">
        <v>4</v>
      </c>
      <c r="F27" s="71">
        <v>2</v>
      </c>
      <c r="G27" s="71">
        <v>8</v>
      </c>
      <c r="H27" s="71">
        <v>4</v>
      </c>
      <c r="I27" s="71">
        <v>6</v>
      </c>
      <c r="J27" s="71">
        <v>9</v>
      </c>
      <c r="K27" s="71">
        <v>6</v>
      </c>
      <c r="L27" s="71">
        <v>8</v>
      </c>
      <c r="M27" s="71">
        <v>8</v>
      </c>
      <c r="N27" s="71">
        <v>7</v>
      </c>
      <c r="O27" s="295">
        <f t="shared" si="0"/>
        <v>6.181818181818182</v>
      </c>
      <c r="P27" s="297">
        <v>12</v>
      </c>
    </row>
    <row r="28" spans="1:16" ht="12.75">
      <c r="A28" s="298">
        <v>4</v>
      </c>
      <c r="B28" s="71" t="s">
        <v>384</v>
      </c>
      <c r="C28" s="71">
        <v>8</v>
      </c>
      <c r="D28" s="71"/>
      <c r="E28" s="229">
        <v>6</v>
      </c>
      <c r="F28" s="71">
        <v>7</v>
      </c>
      <c r="G28" s="71">
        <v>9</v>
      </c>
      <c r="H28" s="71">
        <v>9</v>
      </c>
      <c r="I28" s="71"/>
      <c r="J28" s="71">
        <v>9</v>
      </c>
      <c r="K28" s="71">
        <v>8</v>
      </c>
      <c r="L28" s="71">
        <v>8</v>
      </c>
      <c r="M28" s="71">
        <v>8</v>
      </c>
      <c r="N28" s="71">
        <v>6</v>
      </c>
      <c r="O28" s="295">
        <f t="shared" si="0"/>
        <v>7.8</v>
      </c>
      <c r="P28" s="297">
        <v>3</v>
      </c>
    </row>
    <row r="29" spans="1:16" ht="12.75">
      <c r="A29" s="298">
        <v>21</v>
      </c>
      <c r="B29" s="71" t="s">
        <v>375</v>
      </c>
      <c r="C29" s="71">
        <v>5</v>
      </c>
      <c r="D29" s="71"/>
      <c r="E29" s="229">
        <v>5</v>
      </c>
      <c r="F29" s="71">
        <v>5</v>
      </c>
      <c r="G29" s="71">
        <v>6</v>
      </c>
      <c r="H29" s="71">
        <v>8</v>
      </c>
      <c r="I29" s="71">
        <v>7</v>
      </c>
      <c r="J29" s="71">
        <v>6</v>
      </c>
      <c r="K29" s="71">
        <v>5</v>
      </c>
      <c r="L29" s="71">
        <v>4</v>
      </c>
      <c r="M29" s="71">
        <v>8</v>
      </c>
      <c r="N29" s="71">
        <v>6</v>
      </c>
      <c r="O29" s="295">
        <f t="shared" si="0"/>
        <v>5.909090909090909</v>
      </c>
      <c r="P29" s="297">
        <v>15</v>
      </c>
    </row>
    <row r="30" spans="1:16" ht="12.75">
      <c r="A30" s="298">
        <v>5</v>
      </c>
      <c r="B30" s="71" t="s">
        <v>383</v>
      </c>
      <c r="C30" s="71">
        <v>8</v>
      </c>
      <c r="D30" s="71"/>
      <c r="E30" s="229">
        <v>5</v>
      </c>
      <c r="F30" s="71">
        <v>8</v>
      </c>
      <c r="G30" s="71">
        <v>8</v>
      </c>
      <c r="H30" s="71">
        <v>7</v>
      </c>
      <c r="I30" s="71"/>
      <c r="J30" s="71">
        <v>9</v>
      </c>
      <c r="K30" s="71">
        <v>8</v>
      </c>
      <c r="L30" s="71">
        <v>8</v>
      </c>
      <c r="M30" s="71">
        <v>8</v>
      </c>
      <c r="N30" s="71">
        <v>7</v>
      </c>
      <c r="O30" s="295">
        <f t="shared" si="0"/>
        <v>7.6</v>
      </c>
      <c r="P30" s="297">
        <v>4</v>
      </c>
    </row>
    <row r="31" spans="1:16" ht="12.75">
      <c r="A31" s="298">
        <v>14</v>
      </c>
      <c r="B31" s="71" t="s">
        <v>370</v>
      </c>
      <c r="C31" s="71">
        <v>6</v>
      </c>
      <c r="D31" s="71"/>
      <c r="E31" s="229">
        <v>5</v>
      </c>
      <c r="F31" s="71">
        <v>4</v>
      </c>
      <c r="G31" s="71">
        <v>8</v>
      </c>
      <c r="H31" s="71">
        <v>7</v>
      </c>
      <c r="I31" s="71"/>
      <c r="J31" s="71">
        <v>8</v>
      </c>
      <c r="K31" s="71">
        <v>6</v>
      </c>
      <c r="L31" s="71">
        <v>6</v>
      </c>
      <c r="M31" s="71">
        <v>8</v>
      </c>
      <c r="N31" s="71">
        <v>5</v>
      </c>
      <c r="O31" s="295">
        <f t="shared" si="0"/>
        <v>6.3</v>
      </c>
      <c r="P31" s="297">
        <v>11</v>
      </c>
    </row>
    <row r="32" spans="1:16" ht="12.75">
      <c r="A32" s="298">
        <v>33</v>
      </c>
      <c r="B32" s="71" t="s">
        <v>367</v>
      </c>
      <c r="C32" s="71">
        <v>6</v>
      </c>
      <c r="D32" s="71"/>
      <c r="E32" s="229">
        <v>3</v>
      </c>
      <c r="F32" s="71">
        <v>4</v>
      </c>
      <c r="G32" s="71">
        <v>5</v>
      </c>
      <c r="H32" s="71">
        <v>6</v>
      </c>
      <c r="I32" s="71"/>
      <c r="J32" s="71">
        <v>5</v>
      </c>
      <c r="K32" s="71">
        <v>5</v>
      </c>
      <c r="L32" s="71">
        <v>5</v>
      </c>
      <c r="M32" s="71">
        <v>7</v>
      </c>
      <c r="N32" s="71">
        <v>5</v>
      </c>
      <c r="O32" s="295">
        <f t="shared" si="0"/>
        <v>5.1</v>
      </c>
      <c r="P32" s="297">
        <v>20</v>
      </c>
    </row>
    <row r="33" spans="1:16" ht="12.75">
      <c r="A33" s="298">
        <v>11</v>
      </c>
      <c r="B33" s="71" t="s">
        <v>368</v>
      </c>
      <c r="C33" s="71">
        <v>9</v>
      </c>
      <c r="D33" s="71"/>
      <c r="E33" s="229">
        <v>4</v>
      </c>
      <c r="F33" s="71">
        <v>6</v>
      </c>
      <c r="G33" s="71">
        <v>9</v>
      </c>
      <c r="H33" s="71">
        <v>8</v>
      </c>
      <c r="I33" s="71"/>
      <c r="J33" s="71">
        <v>7</v>
      </c>
      <c r="K33" s="71">
        <v>6</v>
      </c>
      <c r="L33" s="71">
        <v>5</v>
      </c>
      <c r="M33" s="71">
        <v>6</v>
      </c>
      <c r="N33" s="71">
        <v>4</v>
      </c>
      <c r="O33" s="295">
        <f t="shared" si="0"/>
        <v>6.4</v>
      </c>
      <c r="P33" s="297">
        <v>10</v>
      </c>
    </row>
    <row r="34" spans="1:16" ht="12.75">
      <c r="A34" s="298">
        <v>36</v>
      </c>
      <c r="B34" s="71" t="s">
        <v>360</v>
      </c>
      <c r="C34" s="71">
        <v>5</v>
      </c>
      <c r="D34" s="71"/>
      <c r="E34" s="229">
        <v>3</v>
      </c>
      <c r="F34" s="71">
        <v>5</v>
      </c>
      <c r="G34" s="71">
        <v>6</v>
      </c>
      <c r="H34" s="71">
        <v>4</v>
      </c>
      <c r="I34" s="71"/>
      <c r="J34" s="71">
        <v>5</v>
      </c>
      <c r="K34" s="71">
        <v>5</v>
      </c>
      <c r="L34" s="71">
        <v>0</v>
      </c>
      <c r="M34" s="71">
        <v>7</v>
      </c>
      <c r="N34" s="71">
        <v>7</v>
      </c>
      <c r="O34" s="295">
        <f t="shared" si="0"/>
        <v>4.7</v>
      </c>
      <c r="P34" s="297">
        <v>22</v>
      </c>
    </row>
    <row r="35" spans="1:16" ht="12.75">
      <c r="A35" s="298">
        <v>25</v>
      </c>
      <c r="B35" s="71" t="s">
        <v>366</v>
      </c>
      <c r="C35" s="71">
        <v>4</v>
      </c>
      <c r="D35" s="71"/>
      <c r="E35" s="229">
        <v>6</v>
      </c>
      <c r="F35" s="71">
        <v>4</v>
      </c>
      <c r="G35" s="71">
        <v>7</v>
      </c>
      <c r="H35" s="71"/>
      <c r="I35" s="71">
        <v>7</v>
      </c>
      <c r="J35" s="71">
        <v>7</v>
      </c>
      <c r="K35" s="71">
        <v>5</v>
      </c>
      <c r="L35" s="71">
        <v>4</v>
      </c>
      <c r="M35" s="71">
        <v>9</v>
      </c>
      <c r="N35" s="71">
        <v>5</v>
      </c>
      <c r="O35" s="295">
        <f t="shared" si="0"/>
        <v>5.8</v>
      </c>
      <c r="P35" s="297">
        <v>16</v>
      </c>
    </row>
    <row r="36" spans="1:16" ht="12.75">
      <c r="A36" s="298">
        <v>26</v>
      </c>
      <c r="B36" s="71" t="s">
        <v>373</v>
      </c>
      <c r="C36" s="71">
        <v>6</v>
      </c>
      <c r="D36" s="71"/>
      <c r="E36" s="229">
        <v>4</v>
      </c>
      <c r="F36" s="71">
        <v>5</v>
      </c>
      <c r="G36" s="71">
        <v>8</v>
      </c>
      <c r="H36" s="71">
        <v>7</v>
      </c>
      <c r="I36" s="71"/>
      <c r="J36" s="71">
        <v>8</v>
      </c>
      <c r="K36" s="71">
        <v>5</v>
      </c>
      <c r="L36" s="71">
        <v>5</v>
      </c>
      <c r="M36" s="71">
        <v>6</v>
      </c>
      <c r="N36" s="71">
        <v>4</v>
      </c>
      <c r="O36" s="295">
        <f t="shared" si="0"/>
        <v>5.8</v>
      </c>
      <c r="P36" s="297">
        <v>16</v>
      </c>
    </row>
    <row r="37" spans="1:16" ht="12.75">
      <c r="A37" s="298">
        <v>16</v>
      </c>
      <c r="B37" s="71" t="s">
        <v>372</v>
      </c>
      <c r="C37" s="71">
        <v>5</v>
      </c>
      <c r="D37" s="71"/>
      <c r="E37" s="229">
        <v>5</v>
      </c>
      <c r="F37" s="71">
        <v>4</v>
      </c>
      <c r="G37" s="71">
        <v>8</v>
      </c>
      <c r="H37" s="71">
        <v>7</v>
      </c>
      <c r="I37" s="71"/>
      <c r="J37" s="71">
        <v>8</v>
      </c>
      <c r="K37" s="71">
        <v>5</v>
      </c>
      <c r="L37" s="71">
        <v>6</v>
      </c>
      <c r="M37" s="71">
        <v>7</v>
      </c>
      <c r="N37" s="71">
        <v>7</v>
      </c>
      <c r="O37" s="295">
        <f t="shared" si="0"/>
        <v>6.2</v>
      </c>
      <c r="P37" s="297">
        <v>12</v>
      </c>
    </row>
    <row r="38" spans="1:16" ht="12.75">
      <c r="A38" s="298">
        <v>1</v>
      </c>
      <c r="B38" s="71" t="s">
        <v>388</v>
      </c>
      <c r="C38" s="71">
        <v>8</v>
      </c>
      <c r="D38" s="71"/>
      <c r="E38" s="229">
        <v>7</v>
      </c>
      <c r="F38" s="71">
        <v>9</v>
      </c>
      <c r="G38" s="71">
        <v>8</v>
      </c>
      <c r="H38" s="71">
        <v>9</v>
      </c>
      <c r="I38" s="71">
        <v>9</v>
      </c>
      <c r="J38" s="71">
        <v>9</v>
      </c>
      <c r="K38" s="71">
        <v>9</v>
      </c>
      <c r="L38" s="71">
        <v>8</v>
      </c>
      <c r="M38" s="71">
        <v>10</v>
      </c>
      <c r="N38" s="71">
        <v>7</v>
      </c>
      <c r="O38" s="295">
        <f t="shared" si="0"/>
        <v>8.454545454545455</v>
      </c>
      <c r="P38" s="297">
        <v>1</v>
      </c>
    </row>
    <row r="39" spans="1:16" ht="12.75">
      <c r="A39" s="298">
        <v>29</v>
      </c>
      <c r="B39" s="71" t="s">
        <v>359</v>
      </c>
      <c r="C39" s="71">
        <v>7</v>
      </c>
      <c r="D39" s="71"/>
      <c r="E39" s="229">
        <v>4</v>
      </c>
      <c r="F39" s="71">
        <v>3</v>
      </c>
      <c r="G39" s="71">
        <v>8</v>
      </c>
      <c r="H39" s="71">
        <v>8</v>
      </c>
      <c r="I39" s="71"/>
      <c r="J39" s="71">
        <v>6</v>
      </c>
      <c r="K39" s="71">
        <v>5</v>
      </c>
      <c r="L39" s="71">
        <v>4</v>
      </c>
      <c r="M39" s="71">
        <v>7</v>
      </c>
      <c r="N39" s="71">
        <v>5</v>
      </c>
      <c r="O39" s="295">
        <f t="shared" si="0"/>
        <v>5.7</v>
      </c>
      <c r="P39" s="297">
        <v>17</v>
      </c>
    </row>
    <row r="40" spans="1:16" ht="12.75">
      <c r="A40" s="299" t="s">
        <v>259</v>
      </c>
      <c r="B40" s="292"/>
      <c r="C40" s="293">
        <f aca="true" t="shared" si="1" ref="C40:N40">AVERAGE(C2:C39)</f>
        <v>5.7894736842105265</v>
      </c>
      <c r="D40" s="293" t="e">
        <f t="shared" si="1"/>
        <v>#DIV/0!</v>
      </c>
      <c r="E40" s="293">
        <f t="shared" si="1"/>
        <v>4.578947368421052</v>
      </c>
      <c r="F40" s="293">
        <f t="shared" si="1"/>
        <v>5.184210526315789</v>
      </c>
      <c r="G40" s="293">
        <f t="shared" si="1"/>
        <v>6.921052631578948</v>
      </c>
      <c r="H40" s="293">
        <f t="shared" si="1"/>
        <v>6.764705882352941</v>
      </c>
      <c r="I40" s="293">
        <f t="shared" si="1"/>
        <v>7.166666666666667</v>
      </c>
      <c r="J40" s="293">
        <f t="shared" si="1"/>
        <v>7.552631578947368</v>
      </c>
      <c r="K40" s="293">
        <f t="shared" si="1"/>
        <v>6.2368421052631575</v>
      </c>
      <c r="L40" s="293">
        <f t="shared" si="1"/>
        <v>5.394736842105263</v>
      </c>
      <c r="M40" s="293">
        <f t="shared" si="1"/>
        <v>6.921052631578948</v>
      </c>
      <c r="N40" s="293">
        <f t="shared" si="1"/>
        <v>5.921052631578948</v>
      </c>
      <c r="O40" s="292"/>
      <c r="P40" s="292"/>
    </row>
  </sheetData>
  <sheetProtection password="CC2B" sheet="1" formatCells="0" formatColumns="0" formatRows="0" insertColumns="0" insertRows="0" insertHyperlinks="0" deleteColumns="0" deleteRows="0" sort="0" autoFilter="0" pivotTables="0"/>
  <conditionalFormatting sqref="C2:C39 E2:N39">
    <cfRule type="cellIs" priority="1" dxfId="0" operator="lessThanOrEqual" stopIfTrue="1">
      <formula>4</formula>
    </cfRule>
  </conditionalFormatting>
  <printOptions/>
  <pageMargins left="0.1968503937007874" right="0" top="0.1968503937007874" bottom="0.1968503937007874" header="0" footer="0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M14" sqref="M14"/>
    </sheetView>
  </sheetViews>
  <sheetFormatPr defaultColWidth="9.00390625" defaultRowHeight="12.75"/>
  <cols>
    <col min="1" max="1" width="28.125" style="0" customWidth="1"/>
    <col min="9" max="9" width="6.875" style="0" customWidth="1"/>
    <col min="10" max="10" width="7.75390625" style="289" customWidth="1"/>
    <col min="11" max="11" width="7.75390625" style="0" customWidth="1"/>
    <col min="12" max="12" width="6.875" style="0" customWidth="1"/>
    <col min="13" max="13" width="7.00390625" style="0" customWidth="1"/>
    <col min="14" max="14" width="7.375" style="0" customWidth="1"/>
    <col min="17" max="17" width="7.625" style="0" customWidth="1"/>
    <col min="18" max="18" width="7.00390625" style="0" customWidth="1"/>
    <col min="19" max="19" width="6.00390625" style="0" customWidth="1"/>
    <col min="20" max="20" width="8.00390625" style="0" customWidth="1"/>
  </cols>
  <sheetData>
    <row r="1" spans="1:20" ht="25.5">
      <c r="A1" s="302" t="s">
        <v>300</v>
      </c>
      <c r="B1" s="302" t="s">
        <v>301</v>
      </c>
      <c r="C1" s="302" t="s">
        <v>302</v>
      </c>
      <c r="D1" s="302"/>
      <c r="E1" s="302" t="s">
        <v>303</v>
      </c>
      <c r="F1" s="302"/>
      <c r="G1" s="302" t="s">
        <v>304</v>
      </c>
      <c r="H1" s="302"/>
      <c r="I1" s="302" t="s">
        <v>305</v>
      </c>
      <c r="J1" s="302"/>
      <c r="K1" s="302" t="s">
        <v>306</v>
      </c>
      <c r="L1" s="302"/>
      <c r="M1" s="116" t="s">
        <v>307</v>
      </c>
      <c r="N1" s="303" t="s">
        <v>308</v>
      </c>
      <c r="O1" s="303"/>
      <c r="P1" s="304" t="s">
        <v>309</v>
      </c>
      <c r="Q1" s="305" t="s">
        <v>310</v>
      </c>
      <c r="R1" s="306" t="s">
        <v>311</v>
      </c>
      <c r="S1" s="304"/>
      <c r="T1" s="304" t="s">
        <v>464</v>
      </c>
    </row>
    <row r="2" spans="1:20" ht="12.75">
      <c r="A2" s="302"/>
      <c r="B2" s="302"/>
      <c r="C2" s="232" t="s">
        <v>312</v>
      </c>
      <c r="D2" s="232" t="s">
        <v>313</v>
      </c>
      <c r="E2" s="232" t="s">
        <v>312</v>
      </c>
      <c r="F2" s="232" t="s">
        <v>313</v>
      </c>
      <c r="G2" s="232" t="s">
        <v>312</v>
      </c>
      <c r="H2" s="232" t="s">
        <v>313</v>
      </c>
      <c r="I2" s="232" t="s">
        <v>312</v>
      </c>
      <c r="J2" s="233" t="s">
        <v>313</v>
      </c>
      <c r="K2" s="232" t="s">
        <v>314</v>
      </c>
      <c r="L2" s="234" t="s">
        <v>313</v>
      </c>
      <c r="M2" s="117"/>
      <c r="N2" s="116" t="s">
        <v>314</v>
      </c>
      <c r="O2" s="116" t="s">
        <v>313</v>
      </c>
      <c r="P2" s="304"/>
      <c r="Q2" s="307"/>
      <c r="R2" s="306"/>
      <c r="S2" s="304"/>
      <c r="T2" s="304"/>
    </row>
    <row r="3" spans="1:22" ht="14.25">
      <c r="A3" s="235" t="s">
        <v>267</v>
      </c>
      <c r="B3" s="236">
        <v>122</v>
      </c>
      <c r="C3" s="237">
        <v>13</v>
      </c>
      <c r="D3" s="238">
        <f aca="true" t="shared" si="0" ref="D3:D40">C3/B3</f>
        <v>0.10655737704918032</v>
      </c>
      <c r="E3" s="237">
        <v>56</v>
      </c>
      <c r="F3" s="238">
        <f aca="true" t="shared" si="1" ref="F3:F40">E3/B3</f>
        <v>0.45901639344262296</v>
      </c>
      <c r="G3" s="237">
        <v>53</v>
      </c>
      <c r="H3" s="238">
        <f aca="true" t="shared" si="2" ref="H3:H40">G3/B3</f>
        <v>0.4344262295081967</v>
      </c>
      <c r="I3" s="239">
        <v>0</v>
      </c>
      <c r="J3" s="238">
        <f>I3/B3</f>
        <v>0</v>
      </c>
      <c r="K3" s="239">
        <v>0</v>
      </c>
      <c r="L3" s="238">
        <v>0</v>
      </c>
      <c r="M3" s="240">
        <v>0</v>
      </c>
      <c r="N3" s="241">
        <f aca="true" t="shared" si="3" ref="N3:N40">C3+E3</f>
        <v>69</v>
      </c>
      <c r="O3" s="242">
        <f aca="true" t="shared" si="4" ref="O3:O40">N3/B3</f>
        <v>0.5655737704918032</v>
      </c>
      <c r="P3" s="243">
        <f>(O3*1000)/56.56</f>
        <v>9.999536253391145</v>
      </c>
      <c r="Q3" s="243"/>
      <c r="R3" s="243">
        <f aca="true" t="shared" si="5" ref="R3:R40">P3-Q3</f>
        <v>9.999536253391145</v>
      </c>
      <c r="S3" s="244"/>
      <c r="T3" s="245">
        <v>1</v>
      </c>
      <c r="U3" s="227"/>
      <c r="V3" s="227"/>
    </row>
    <row r="4" spans="1:22" ht="14.25">
      <c r="A4" s="246" t="s">
        <v>288</v>
      </c>
      <c r="B4" s="247">
        <v>177</v>
      </c>
      <c r="C4" s="248">
        <v>33</v>
      </c>
      <c r="D4" s="249">
        <f t="shared" si="0"/>
        <v>0.1864406779661017</v>
      </c>
      <c r="E4" s="248">
        <v>67</v>
      </c>
      <c r="F4" s="249">
        <f t="shared" si="1"/>
        <v>0.3785310734463277</v>
      </c>
      <c r="G4" s="248">
        <v>69</v>
      </c>
      <c r="H4" s="249">
        <f t="shared" si="2"/>
        <v>0.3898305084745763</v>
      </c>
      <c r="I4" s="250">
        <v>8</v>
      </c>
      <c r="J4" s="251">
        <f>I4/B4</f>
        <v>0.04519774011299435</v>
      </c>
      <c r="K4" s="250">
        <v>0</v>
      </c>
      <c r="L4" s="249">
        <f>K4/B4</f>
        <v>0</v>
      </c>
      <c r="M4" s="118">
        <v>0</v>
      </c>
      <c r="N4" s="252">
        <f t="shared" si="3"/>
        <v>100</v>
      </c>
      <c r="O4" s="253">
        <f t="shared" si="4"/>
        <v>0.5649717514124294</v>
      </c>
      <c r="P4" s="243">
        <f aca="true" t="shared" si="6" ref="P4:P40">(O4*1000)/56.6</f>
        <v>9.98183306382384</v>
      </c>
      <c r="Q4" s="243"/>
      <c r="R4" s="243">
        <f t="shared" si="5"/>
        <v>9.98183306382384</v>
      </c>
      <c r="S4" s="244"/>
      <c r="T4" s="245">
        <v>2</v>
      </c>
      <c r="U4" s="227"/>
      <c r="V4" s="227"/>
    </row>
    <row r="5" spans="1:22" ht="14.25">
      <c r="A5" s="246" t="s">
        <v>262</v>
      </c>
      <c r="B5" s="247">
        <v>640</v>
      </c>
      <c r="C5" s="248">
        <v>88</v>
      </c>
      <c r="D5" s="249">
        <f t="shared" si="0"/>
        <v>0.1375</v>
      </c>
      <c r="E5" s="248">
        <v>258</v>
      </c>
      <c r="F5" s="249">
        <f t="shared" si="1"/>
        <v>0.403125</v>
      </c>
      <c r="G5" s="248">
        <v>294</v>
      </c>
      <c r="H5" s="249">
        <f t="shared" si="2"/>
        <v>0.459375</v>
      </c>
      <c r="I5" s="250">
        <v>0</v>
      </c>
      <c r="J5" s="251">
        <v>0</v>
      </c>
      <c r="K5" s="250">
        <v>0</v>
      </c>
      <c r="L5" s="249">
        <v>0</v>
      </c>
      <c r="M5" s="118">
        <v>0</v>
      </c>
      <c r="N5" s="252">
        <f t="shared" si="3"/>
        <v>346</v>
      </c>
      <c r="O5" s="253">
        <f t="shared" si="4"/>
        <v>0.540625</v>
      </c>
      <c r="P5" s="243">
        <f t="shared" si="6"/>
        <v>9.551678445229681</v>
      </c>
      <c r="Q5" s="243"/>
      <c r="R5" s="243">
        <f t="shared" si="5"/>
        <v>9.551678445229681</v>
      </c>
      <c r="S5" s="244"/>
      <c r="T5" s="245">
        <v>3</v>
      </c>
      <c r="U5" s="227"/>
      <c r="V5" s="227"/>
    </row>
    <row r="6" spans="1:22" ht="14.25">
      <c r="A6" s="246" t="s">
        <v>277</v>
      </c>
      <c r="B6" s="247">
        <v>538</v>
      </c>
      <c r="C6" s="248">
        <v>67</v>
      </c>
      <c r="D6" s="249">
        <f t="shared" si="0"/>
        <v>0.12453531598513011</v>
      </c>
      <c r="E6" s="248">
        <v>214</v>
      </c>
      <c r="F6" s="249">
        <f t="shared" si="1"/>
        <v>0.39776951672862454</v>
      </c>
      <c r="G6" s="248">
        <v>256</v>
      </c>
      <c r="H6" s="249">
        <f t="shared" si="2"/>
        <v>0.4758364312267658</v>
      </c>
      <c r="I6" s="250">
        <v>1</v>
      </c>
      <c r="J6" s="251">
        <f>I6/B6</f>
        <v>0.0018587360594795538</v>
      </c>
      <c r="K6" s="250">
        <v>0</v>
      </c>
      <c r="L6" s="249">
        <v>0</v>
      </c>
      <c r="M6" s="118">
        <v>0</v>
      </c>
      <c r="N6" s="252">
        <f t="shared" si="3"/>
        <v>281</v>
      </c>
      <c r="O6" s="253">
        <f t="shared" si="4"/>
        <v>0.5223048327137546</v>
      </c>
      <c r="P6" s="243">
        <f t="shared" si="6"/>
        <v>9.22800057798153</v>
      </c>
      <c r="Q6" s="243"/>
      <c r="R6" s="243">
        <f t="shared" si="5"/>
        <v>9.22800057798153</v>
      </c>
      <c r="S6" s="244"/>
      <c r="T6" s="245">
        <v>4</v>
      </c>
      <c r="U6" s="227"/>
      <c r="V6" s="227"/>
    </row>
    <row r="7" spans="1:22" ht="14.25">
      <c r="A7" s="254" t="s">
        <v>271</v>
      </c>
      <c r="B7" s="255">
        <v>249</v>
      </c>
      <c r="C7" s="256">
        <v>29</v>
      </c>
      <c r="D7" s="257">
        <f t="shared" si="0"/>
        <v>0.11646586345381527</v>
      </c>
      <c r="E7" s="256">
        <v>99</v>
      </c>
      <c r="F7" s="257">
        <f t="shared" si="1"/>
        <v>0.39759036144578314</v>
      </c>
      <c r="G7" s="256">
        <v>119</v>
      </c>
      <c r="H7" s="257">
        <f t="shared" si="2"/>
        <v>0.4779116465863454</v>
      </c>
      <c r="I7" s="258">
        <v>2</v>
      </c>
      <c r="J7" s="251">
        <f>I7/B7</f>
        <v>0.008032128514056224</v>
      </c>
      <c r="K7" s="258">
        <v>0</v>
      </c>
      <c r="L7" s="257">
        <f>K7/B7</f>
        <v>0</v>
      </c>
      <c r="M7" s="259">
        <v>0</v>
      </c>
      <c r="N7" s="260">
        <f t="shared" si="3"/>
        <v>128</v>
      </c>
      <c r="O7" s="261">
        <f t="shared" si="4"/>
        <v>0.5140562248995983</v>
      </c>
      <c r="P7" s="243">
        <f t="shared" si="6"/>
        <v>9.082265457590076</v>
      </c>
      <c r="Q7" s="243"/>
      <c r="R7" s="243">
        <f t="shared" si="5"/>
        <v>9.082265457590076</v>
      </c>
      <c r="S7" s="244"/>
      <c r="T7" s="245">
        <v>5</v>
      </c>
      <c r="U7" s="227"/>
      <c r="V7" s="227"/>
    </row>
    <row r="8" spans="1:22" ht="14.25">
      <c r="A8" s="246" t="s">
        <v>264</v>
      </c>
      <c r="B8" s="247">
        <v>524</v>
      </c>
      <c r="C8" s="248">
        <v>52</v>
      </c>
      <c r="D8" s="249">
        <f t="shared" si="0"/>
        <v>0.09923664122137404</v>
      </c>
      <c r="E8" s="248">
        <v>212</v>
      </c>
      <c r="F8" s="249">
        <f t="shared" si="1"/>
        <v>0.40458015267175573</v>
      </c>
      <c r="G8" s="248">
        <v>260</v>
      </c>
      <c r="H8" s="249">
        <f t="shared" si="2"/>
        <v>0.4961832061068702</v>
      </c>
      <c r="I8" s="250">
        <v>0</v>
      </c>
      <c r="J8" s="251">
        <f>I8/B8</f>
        <v>0</v>
      </c>
      <c r="K8" s="250">
        <v>0</v>
      </c>
      <c r="L8" s="249">
        <v>0</v>
      </c>
      <c r="M8" s="118">
        <v>0</v>
      </c>
      <c r="N8" s="252">
        <f t="shared" si="3"/>
        <v>264</v>
      </c>
      <c r="O8" s="253">
        <f t="shared" si="4"/>
        <v>0.5038167938931297</v>
      </c>
      <c r="P8" s="243">
        <f t="shared" si="6"/>
        <v>8.901356782564129</v>
      </c>
      <c r="Q8" s="243"/>
      <c r="R8" s="243">
        <f t="shared" si="5"/>
        <v>8.901356782564129</v>
      </c>
      <c r="S8" s="244"/>
      <c r="T8" s="245">
        <v>6</v>
      </c>
      <c r="U8" s="227"/>
      <c r="V8" s="227"/>
    </row>
    <row r="9" spans="1:22" ht="14.25">
      <c r="A9" s="254" t="s">
        <v>285</v>
      </c>
      <c r="B9" s="255">
        <v>315</v>
      </c>
      <c r="C9" s="256">
        <v>35</v>
      </c>
      <c r="D9" s="257">
        <f t="shared" si="0"/>
        <v>0.1111111111111111</v>
      </c>
      <c r="E9" s="256">
        <v>121</v>
      </c>
      <c r="F9" s="257">
        <f t="shared" si="1"/>
        <v>0.38412698412698415</v>
      </c>
      <c r="G9" s="256">
        <v>154</v>
      </c>
      <c r="H9" s="257">
        <f t="shared" si="2"/>
        <v>0.4888888888888889</v>
      </c>
      <c r="I9" s="258">
        <v>5</v>
      </c>
      <c r="J9" s="251">
        <f>I9/B9</f>
        <v>0.015873015873015872</v>
      </c>
      <c r="K9" s="258">
        <v>0</v>
      </c>
      <c r="L9" s="257">
        <f>K9/B9</f>
        <v>0</v>
      </c>
      <c r="M9" s="259">
        <v>0</v>
      </c>
      <c r="N9" s="260">
        <f t="shared" si="3"/>
        <v>156</v>
      </c>
      <c r="O9" s="261">
        <f t="shared" si="4"/>
        <v>0.49523809523809526</v>
      </c>
      <c r="P9" s="243">
        <f t="shared" si="6"/>
        <v>8.749789668517584</v>
      </c>
      <c r="Q9" s="243"/>
      <c r="R9" s="243">
        <f t="shared" si="5"/>
        <v>8.749789668517584</v>
      </c>
      <c r="S9" s="244"/>
      <c r="T9" s="245">
        <v>7</v>
      </c>
      <c r="U9" s="227"/>
      <c r="V9" s="227"/>
    </row>
    <row r="10" spans="1:22" ht="14.25">
      <c r="A10" s="246" t="s">
        <v>276</v>
      </c>
      <c r="B10" s="247">
        <v>429</v>
      </c>
      <c r="C10" s="248">
        <v>57</v>
      </c>
      <c r="D10" s="249">
        <f t="shared" si="0"/>
        <v>0.13286713286713286</v>
      </c>
      <c r="E10" s="248">
        <v>152</v>
      </c>
      <c r="F10" s="249">
        <f t="shared" si="1"/>
        <v>0.3543123543123543</v>
      </c>
      <c r="G10" s="248">
        <v>220</v>
      </c>
      <c r="H10" s="249">
        <f t="shared" si="2"/>
        <v>0.5128205128205128</v>
      </c>
      <c r="I10" s="250">
        <v>0</v>
      </c>
      <c r="J10" s="251">
        <v>0</v>
      </c>
      <c r="K10" s="250">
        <v>0</v>
      </c>
      <c r="L10" s="249">
        <v>0</v>
      </c>
      <c r="M10" s="118">
        <v>0</v>
      </c>
      <c r="N10" s="252">
        <f t="shared" si="3"/>
        <v>209</v>
      </c>
      <c r="O10" s="253">
        <f t="shared" si="4"/>
        <v>0.48717948717948717</v>
      </c>
      <c r="P10" s="243">
        <f t="shared" si="6"/>
        <v>8.607411434266558</v>
      </c>
      <c r="Q10" s="243"/>
      <c r="R10" s="243">
        <f t="shared" si="5"/>
        <v>8.607411434266558</v>
      </c>
      <c r="S10" s="244"/>
      <c r="T10" s="263">
        <v>8</v>
      </c>
      <c r="U10" s="227"/>
      <c r="V10" s="227"/>
    </row>
    <row r="11" spans="1:22" ht="14.25">
      <c r="A11" s="254" t="s">
        <v>289</v>
      </c>
      <c r="B11" s="255">
        <v>316</v>
      </c>
      <c r="C11" s="256">
        <v>34</v>
      </c>
      <c r="D11" s="257">
        <f t="shared" si="0"/>
        <v>0.10759493670886076</v>
      </c>
      <c r="E11" s="256">
        <v>120</v>
      </c>
      <c r="F11" s="257">
        <f t="shared" si="1"/>
        <v>0.379746835443038</v>
      </c>
      <c r="G11" s="256">
        <v>162</v>
      </c>
      <c r="H11" s="257">
        <f t="shared" si="2"/>
        <v>0.5126582278481012</v>
      </c>
      <c r="I11" s="258">
        <v>0</v>
      </c>
      <c r="J11" s="251">
        <f aca="true" t="shared" si="7" ref="J11:J40">I11/B11</f>
        <v>0</v>
      </c>
      <c r="K11" s="258">
        <v>0</v>
      </c>
      <c r="L11" s="257">
        <f aca="true" t="shared" si="8" ref="L11:L40">K11/B11</f>
        <v>0</v>
      </c>
      <c r="M11" s="259">
        <v>0</v>
      </c>
      <c r="N11" s="260">
        <f t="shared" si="3"/>
        <v>154</v>
      </c>
      <c r="O11" s="261">
        <f t="shared" si="4"/>
        <v>0.4873417721518987</v>
      </c>
      <c r="P11" s="243">
        <f t="shared" si="6"/>
        <v>8.61027865992754</v>
      </c>
      <c r="Q11" s="262"/>
      <c r="R11" s="262">
        <f t="shared" si="5"/>
        <v>8.61027865992754</v>
      </c>
      <c r="S11" s="244"/>
      <c r="T11" s="245">
        <v>8</v>
      </c>
      <c r="U11" s="227"/>
      <c r="V11" s="227"/>
    </row>
    <row r="12" spans="1:22" ht="14.25">
      <c r="A12" s="246" t="s">
        <v>266</v>
      </c>
      <c r="B12" s="247">
        <v>539</v>
      </c>
      <c r="C12" s="248">
        <v>70</v>
      </c>
      <c r="D12" s="249">
        <f t="shared" si="0"/>
        <v>0.12987012987012986</v>
      </c>
      <c r="E12" s="248">
        <v>187</v>
      </c>
      <c r="F12" s="249">
        <f t="shared" si="1"/>
        <v>0.3469387755102041</v>
      </c>
      <c r="G12" s="248">
        <v>281</v>
      </c>
      <c r="H12" s="249">
        <f t="shared" si="2"/>
        <v>0.5213358070500927</v>
      </c>
      <c r="I12" s="250">
        <v>1</v>
      </c>
      <c r="J12" s="251">
        <f t="shared" si="7"/>
        <v>0.0018552875695732839</v>
      </c>
      <c r="K12" s="250">
        <v>0</v>
      </c>
      <c r="L12" s="249">
        <f t="shared" si="8"/>
        <v>0</v>
      </c>
      <c r="M12" s="118">
        <v>0</v>
      </c>
      <c r="N12" s="252">
        <f t="shared" si="3"/>
        <v>257</v>
      </c>
      <c r="O12" s="253">
        <f t="shared" si="4"/>
        <v>0.47680890538033394</v>
      </c>
      <c r="P12" s="243">
        <f t="shared" si="6"/>
        <v>8.424185607426395</v>
      </c>
      <c r="Q12" s="243"/>
      <c r="R12" s="243">
        <f t="shared" si="5"/>
        <v>8.424185607426395</v>
      </c>
      <c r="S12" s="244"/>
      <c r="T12" s="263">
        <v>9</v>
      </c>
      <c r="U12" s="227"/>
      <c r="V12" s="227"/>
    </row>
    <row r="13" spans="1:22" ht="14.25">
      <c r="A13" s="246" t="s">
        <v>279</v>
      </c>
      <c r="B13" s="247">
        <v>581</v>
      </c>
      <c r="C13" s="248">
        <v>51</v>
      </c>
      <c r="D13" s="249">
        <f t="shared" si="0"/>
        <v>0.08777969018932874</v>
      </c>
      <c r="E13" s="248">
        <v>223</v>
      </c>
      <c r="F13" s="249">
        <f t="shared" si="1"/>
        <v>0.3838209982788296</v>
      </c>
      <c r="G13" s="248">
        <v>297</v>
      </c>
      <c r="H13" s="249">
        <f t="shared" si="2"/>
        <v>0.5111876075731497</v>
      </c>
      <c r="I13" s="250">
        <v>10</v>
      </c>
      <c r="J13" s="251">
        <f t="shared" si="7"/>
        <v>0.01721170395869191</v>
      </c>
      <c r="K13" s="250">
        <v>0</v>
      </c>
      <c r="L13" s="249">
        <f t="shared" si="8"/>
        <v>0</v>
      </c>
      <c r="M13" s="118">
        <v>0</v>
      </c>
      <c r="N13" s="252">
        <f t="shared" si="3"/>
        <v>274</v>
      </c>
      <c r="O13" s="253">
        <f t="shared" si="4"/>
        <v>0.47160068846815834</v>
      </c>
      <c r="P13" s="243">
        <f t="shared" si="6"/>
        <v>8.332167640780183</v>
      </c>
      <c r="Q13" s="243"/>
      <c r="R13" s="243">
        <f t="shared" si="5"/>
        <v>8.332167640780183</v>
      </c>
      <c r="S13" s="244"/>
      <c r="T13" s="263">
        <v>10</v>
      </c>
      <c r="U13" s="227"/>
      <c r="V13" s="227"/>
    </row>
    <row r="14" spans="1:22" ht="14.25">
      <c r="A14" s="246" t="s">
        <v>291</v>
      </c>
      <c r="B14" s="247">
        <v>278</v>
      </c>
      <c r="C14" s="248">
        <v>20</v>
      </c>
      <c r="D14" s="249">
        <f t="shared" si="0"/>
        <v>0.07194244604316546</v>
      </c>
      <c r="E14" s="248">
        <v>111</v>
      </c>
      <c r="F14" s="249">
        <f t="shared" si="1"/>
        <v>0.39928057553956836</v>
      </c>
      <c r="G14" s="248">
        <v>146</v>
      </c>
      <c r="H14" s="249">
        <f t="shared" si="2"/>
        <v>0.5251798561151079</v>
      </c>
      <c r="I14" s="250">
        <v>0</v>
      </c>
      <c r="J14" s="251">
        <f t="shared" si="7"/>
        <v>0</v>
      </c>
      <c r="K14" s="250">
        <v>1</v>
      </c>
      <c r="L14" s="249">
        <f t="shared" si="8"/>
        <v>0.0035971223021582736</v>
      </c>
      <c r="M14" s="118">
        <v>0</v>
      </c>
      <c r="N14" s="252">
        <f t="shared" si="3"/>
        <v>131</v>
      </c>
      <c r="O14" s="253">
        <f t="shared" si="4"/>
        <v>0.4712230215827338</v>
      </c>
      <c r="P14" s="243">
        <f t="shared" si="6"/>
        <v>8.325495080967029</v>
      </c>
      <c r="Q14" s="243"/>
      <c r="R14" s="243">
        <f t="shared" si="5"/>
        <v>8.325495080967029</v>
      </c>
      <c r="S14" s="244"/>
      <c r="T14" s="263">
        <v>10</v>
      </c>
      <c r="U14" s="227"/>
      <c r="V14" s="227"/>
    </row>
    <row r="15" spans="1:22" ht="14.25">
      <c r="A15" s="246" t="s">
        <v>294</v>
      </c>
      <c r="B15" s="247">
        <v>143</v>
      </c>
      <c r="C15" s="248">
        <v>20</v>
      </c>
      <c r="D15" s="249">
        <f t="shared" si="0"/>
        <v>0.13986013986013987</v>
      </c>
      <c r="E15" s="248">
        <v>47</v>
      </c>
      <c r="F15" s="249">
        <f t="shared" si="1"/>
        <v>0.32867132867132864</v>
      </c>
      <c r="G15" s="248">
        <v>76</v>
      </c>
      <c r="H15" s="249">
        <f t="shared" si="2"/>
        <v>0.5314685314685315</v>
      </c>
      <c r="I15" s="250">
        <v>0</v>
      </c>
      <c r="J15" s="251">
        <f t="shared" si="7"/>
        <v>0</v>
      </c>
      <c r="K15" s="250">
        <v>0</v>
      </c>
      <c r="L15" s="249">
        <f t="shared" si="8"/>
        <v>0</v>
      </c>
      <c r="M15" s="118">
        <v>0</v>
      </c>
      <c r="N15" s="252">
        <f t="shared" si="3"/>
        <v>67</v>
      </c>
      <c r="O15" s="253">
        <f t="shared" si="4"/>
        <v>0.46853146853146854</v>
      </c>
      <c r="P15" s="243">
        <f t="shared" si="6"/>
        <v>8.277941140131952</v>
      </c>
      <c r="Q15" s="243"/>
      <c r="R15" s="243">
        <f t="shared" si="5"/>
        <v>8.277941140131952</v>
      </c>
      <c r="S15" s="244"/>
      <c r="T15" s="263">
        <v>11</v>
      </c>
      <c r="U15" s="227"/>
      <c r="V15" s="227"/>
    </row>
    <row r="16" spans="1:22" ht="14.25">
      <c r="A16" s="246" t="s">
        <v>263</v>
      </c>
      <c r="B16" s="247">
        <v>327</v>
      </c>
      <c r="C16" s="248">
        <v>34</v>
      </c>
      <c r="D16" s="249">
        <f t="shared" si="0"/>
        <v>0.10397553516819572</v>
      </c>
      <c r="E16" s="248">
        <v>119</v>
      </c>
      <c r="F16" s="249">
        <f t="shared" si="1"/>
        <v>0.363914373088685</v>
      </c>
      <c r="G16" s="248">
        <v>171</v>
      </c>
      <c r="H16" s="249">
        <f t="shared" si="2"/>
        <v>0.5229357798165137</v>
      </c>
      <c r="I16" s="250">
        <v>3</v>
      </c>
      <c r="J16" s="251">
        <f t="shared" si="7"/>
        <v>0.009174311926605505</v>
      </c>
      <c r="K16" s="250">
        <v>0</v>
      </c>
      <c r="L16" s="249">
        <f t="shared" si="8"/>
        <v>0</v>
      </c>
      <c r="M16" s="118">
        <v>0</v>
      </c>
      <c r="N16" s="252">
        <f t="shared" si="3"/>
        <v>153</v>
      </c>
      <c r="O16" s="253">
        <f t="shared" si="4"/>
        <v>0.46788990825688076</v>
      </c>
      <c r="P16" s="243">
        <f t="shared" si="6"/>
        <v>8.266606152948423</v>
      </c>
      <c r="Q16" s="243"/>
      <c r="R16" s="243">
        <f t="shared" si="5"/>
        <v>8.266606152948423</v>
      </c>
      <c r="S16" s="244"/>
      <c r="T16" s="263">
        <v>12</v>
      </c>
      <c r="U16" s="227"/>
      <c r="V16" s="227"/>
    </row>
    <row r="17" spans="1:22" ht="14.25">
      <c r="A17" s="246" t="s">
        <v>270</v>
      </c>
      <c r="B17" s="264">
        <v>863</v>
      </c>
      <c r="C17" s="265">
        <v>49</v>
      </c>
      <c r="D17" s="266">
        <f t="shared" si="0"/>
        <v>0.056778679026651215</v>
      </c>
      <c r="E17" s="265">
        <v>352</v>
      </c>
      <c r="F17" s="266">
        <f t="shared" si="1"/>
        <v>0.4078794901506373</v>
      </c>
      <c r="G17" s="265">
        <v>459</v>
      </c>
      <c r="H17" s="266">
        <f t="shared" si="2"/>
        <v>0.5318655851680185</v>
      </c>
      <c r="I17" s="267">
        <v>3</v>
      </c>
      <c r="J17" s="268">
        <f t="shared" si="7"/>
        <v>0.0034762456546929316</v>
      </c>
      <c r="K17" s="267">
        <v>0</v>
      </c>
      <c r="L17" s="266">
        <f t="shared" si="8"/>
        <v>0</v>
      </c>
      <c r="M17" s="119">
        <v>0</v>
      </c>
      <c r="N17" s="267">
        <f t="shared" si="3"/>
        <v>401</v>
      </c>
      <c r="O17" s="253">
        <f t="shared" si="4"/>
        <v>0.4646581691772885</v>
      </c>
      <c r="P17" s="243">
        <f t="shared" si="6"/>
        <v>8.209508289351387</v>
      </c>
      <c r="Q17" s="262"/>
      <c r="R17" s="262">
        <f t="shared" si="5"/>
        <v>8.209508289351387</v>
      </c>
      <c r="S17" s="244"/>
      <c r="T17" s="263">
        <v>13</v>
      </c>
      <c r="U17" s="227"/>
      <c r="V17" s="227"/>
    </row>
    <row r="18" spans="1:22" ht="14.25">
      <c r="A18" s="246" t="s">
        <v>282</v>
      </c>
      <c r="B18" s="247">
        <v>174</v>
      </c>
      <c r="C18" s="248">
        <v>18</v>
      </c>
      <c r="D18" s="249">
        <f t="shared" si="0"/>
        <v>0.10344827586206896</v>
      </c>
      <c r="E18" s="248">
        <v>62</v>
      </c>
      <c r="F18" s="249">
        <f t="shared" si="1"/>
        <v>0.3563218390804598</v>
      </c>
      <c r="G18" s="248">
        <v>87</v>
      </c>
      <c r="H18" s="249">
        <f t="shared" si="2"/>
        <v>0.5</v>
      </c>
      <c r="I18" s="250">
        <v>7</v>
      </c>
      <c r="J18" s="251">
        <f t="shared" si="7"/>
        <v>0.040229885057471264</v>
      </c>
      <c r="K18" s="250">
        <v>0</v>
      </c>
      <c r="L18" s="249">
        <f t="shared" si="8"/>
        <v>0</v>
      </c>
      <c r="M18" s="118">
        <v>0</v>
      </c>
      <c r="N18" s="252">
        <f t="shared" si="3"/>
        <v>80</v>
      </c>
      <c r="O18" s="253">
        <f t="shared" si="4"/>
        <v>0.45977011494252873</v>
      </c>
      <c r="P18" s="243">
        <f t="shared" si="6"/>
        <v>8.123146907111815</v>
      </c>
      <c r="Q18" s="243"/>
      <c r="R18" s="243">
        <f t="shared" si="5"/>
        <v>8.123146907111815</v>
      </c>
      <c r="S18" s="244"/>
      <c r="T18" s="263">
        <v>14</v>
      </c>
      <c r="U18" s="227"/>
      <c r="V18" s="227"/>
    </row>
    <row r="19" spans="1:22" ht="14.25">
      <c r="A19" s="246" t="s">
        <v>278</v>
      </c>
      <c r="B19" s="247">
        <v>413</v>
      </c>
      <c r="C19" s="248">
        <v>25</v>
      </c>
      <c r="D19" s="249">
        <f t="shared" si="0"/>
        <v>0.06053268765133172</v>
      </c>
      <c r="E19" s="248">
        <v>164</v>
      </c>
      <c r="F19" s="249">
        <f t="shared" si="1"/>
        <v>0.39709443099273606</v>
      </c>
      <c r="G19" s="248">
        <v>224</v>
      </c>
      <c r="H19" s="249">
        <f t="shared" si="2"/>
        <v>0.5423728813559322</v>
      </c>
      <c r="I19" s="250">
        <v>0</v>
      </c>
      <c r="J19" s="251">
        <f t="shared" si="7"/>
        <v>0</v>
      </c>
      <c r="K19" s="250">
        <v>0</v>
      </c>
      <c r="L19" s="249">
        <f t="shared" si="8"/>
        <v>0</v>
      </c>
      <c r="M19" s="118">
        <v>0</v>
      </c>
      <c r="N19" s="252">
        <f t="shared" si="3"/>
        <v>189</v>
      </c>
      <c r="O19" s="253">
        <f t="shared" si="4"/>
        <v>0.4576271186440678</v>
      </c>
      <c r="P19" s="243">
        <f t="shared" si="6"/>
        <v>8.085284781697311</v>
      </c>
      <c r="Q19" s="243"/>
      <c r="R19" s="243">
        <f t="shared" si="5"/>
        <v>8.085284781697311</v>
      </c>
      <c r="S19" s="244"/>
      <c r="T19" s="263">
        <v>15</v>
      </c>
      <c r="U19" s="227"/>
      <c r="V19" s="227"/>
    </row>
    <row r="20" spans="1:22" ht="14.25">
      <c r="A20" s="246" t="s">
        <v>292</v>
      </c>
      <c r="B20" s="247">
        <v>304</v>
      </c>
      <c r="C20" s="248">
        <v>33</v>
      </c>
      <c r="D20" s="249">
        <f t="shared" si="0"/>
        <v>0.10855263157894737</v>
      </c>
      <c r="E20" s="248">
        <v>105</v>
      </c>
      <c r="F20" s="249">
        <f t="shared" si="1"/>
        <v>0.34539473684210525</v>
      </c>
      <c r="G20" s="248">
        <v>166</v>
      </c>
      <c r="H20" s="249">
        <f t="shared" si="2"/>
        <v>0.5460526315789473</v>
      </c>
      <c r="I20" s="250">
        <v>0</v>
      </c>
      <c r="J20" s="251">
        <f t="shared" si="7"/>
        <v>0</v>
      </c>
      <c r="K20" s="250">
        <v>0</v>
      </c>
      <c r="L20" s="249">
        <f t="shared" si="8"/>
        <v>0</v>
      </c>
      <c r="M20" s="118">
        <v>0</v>
      </c>
      <c r="N20" s="252">
        <f t="shared" si="3"/>
        <v>138</v>
      </c>
      <c r="O20" s="253">
        <f t="shared" si="4"/>
        <v>0.45394736842105265</v>
      </c>
      <c r="P20" s="243">
        <f t="shared" si="6"/>
        <v>8.02027152687372</v>
      </c>
      <c r="Q20" s="243"/>
      <c r="R20" s="243">
        <f t="shared" si="5"/>
        <v>8.02027152687372</v>
      </c>
      <c r="S20" s="244"/>
      <c r="T20" s="263">
        <v>16</v>
      </c>
      <c r="U20" s="227"/>
      <c r="V20" s="227"/>
    </row>
    <row r="21" spans="1:22" ht="14.25">
      <c r="A21" s="246" t="s">
        <v>275</v>
      </c>
      <c r="B21" s="247">
        <v>170</v>
      </c>
      <c r="C21" s="248">
        <v>17</v>
      </c>
      <c r="D21" s="249">
        <f t="shared" si="0"/>
        <v>0.1</v>
      </c>
      <c r="E21" s="248">
        <v>60</v>
      </c>
      <c r="F21" s="249">
        <f t="shared" si="1"/>
        <v>0.35294117647058826</v>
      </c>
      <c r="G21" s="248">
        <v>92</v>
      </c>
      <c r="H21" s="249">
        <f t="shared" si="2"/>
        <v>0.5411764705882353</v>
      </c>
      <c r="I21" s="250">
        <v>0</v>
      </c>
      <c r="J21" s="251">
        <f t="shared" si="7"/>
        <v>0</v>
      </c>
      <c r="K21" s="250">
        <v>1</v>
      </c>
      <c r="L21" s="249">
        <f t="shared" si="8"/>
        <v>0.0058823529411764705</v>
      </c>
      <c r="M21" s="118">
        <v>0</v>
      </c>
      <c r="N21" s="252">
        <f t="shared" si="3"/>
        <v>77</v>
      </c>
      <c r="O21" s="253">
        <f t="shared" si="4"/>
        <v>0.45294117647058824</v>
      </c>
      <c r="P21" s="243">
        <f t="shared" si="6"/>
        <v>8.002494283932654</v>
      </c>
      <c r="Q21" s="243"/>
      <c r="R21" s="243">
        <f t="shared" si="5"/>
        <v>8.002494283932654</v>
      </c>
      <c r="S21" s="244"/>
      <c r="T21" s="263">
        <v>17</v>
      </c>
      <c r="U21" s="227"/>
      <c r="V21" s="227"/>
    </row>
    <row r="22" spans="1:22" ht="14.25">
      <c r="A22" s="246" t="s">
        <v>281</v>
      </c>
      <c r="B22" s="247">
        <v>305</v>
      </c>
      <c r="C22" s="248">
        <v>26</v>
      </c>
      <c r="D22" s="249">
        <f t="shared" si="0"/>
        <v>0.08524590163934426</v>
      </c>
      <c r="E22" s="248">
        <v>112</v>
      </c>
      <c r="F22" s="249">
        <f t="shared" si="1"/>
        <v>0.36721311475409835</v>
      </c>
      <c r="G22" s="248">
        <v>163</v>
      </c>
      <c r="H22" s="249">
        <f t="shared" si="2"/>
        <v>0.5344262295081967</v>
      </c>
      <c r="I22" s="250">
        <v>4</v>
      </c>
      <c r="J22" s="251">
        <f t="shared" si="7"/>
        <v>0.013114754098360656</v>
      </c>
      <c r="K22" s="250">
        <v>0</v>
      </c>
      <c r="L22" s="249">
        <f t="shared" si="8"/>
        <v>0</v>
      </c>
      <c r="M22" s="118">
        <v>0</v>
      </c>
      <c r="N22" s="252">
        <f t="shared" si="3"/>
        <v>138</v>
      </c>
      <c r="O22" s="253">
        <f t="shared" si="4"/>
        <v>0.4524590163934426</v>
      </c>
      <c r="P22" s="243">
        <f t="shared" si="6"/>
        <v>7.993975554654463</v>
      </c>
      <c r="Q22" s="243"/>
      <c r="R22" s="243">
        <f t="shared" si="5"/>
        <v>7.993975554654463</v>
      </c>
      <c r="S22" s="244"/>
      <c r="T22" s="263">
        <v>18</v>
      </c>
      <c r="U22" s="227"/>
      <c r="V22" s="227"/>
    </row>
    <row r="23" spans="1:22" ht="14.25">
      <c r="A23" s="246" t="s">
        <v>286</v>
      </c>
      <c r="B23" s="247">
        <v>261</v>
      </c>
      <c r="C23" s="248">
        <v>34</v>
      </c>
      <c r="D23" s="249">
        <f t="shared" si="0"/>
        <v>0.13026819923371646</v>
      </c>
      <c r="E23" s="248">
        <v>84</v>
      </c>
      <c r="F23" s="249">
        <f t="shared" si="1"/>
        <v>0.3218390804597701</v>
      </c>
      <c r="G23" s="248">
        <v>141</v>
      </c>
      <c r="H23" s="249">
        <f t="shared" si="2"/>
        <v>0.5402298850574713</v>
      </c>
      <c r="I23" s="250">
        <v>2</v>
      </c>
      <c r="J23" s="251">
        <f t="shared" si="7"/>
        <v>0.007662835249042145</v>
      </c>
      <c r="K23" s="250">
        <v>0</v>
      </c>
      <c r="L23" s="249">
        <f t="shared" si="8"/>
        <v>0</v>
      </c>
      <c r="M23" s="118">
        <v>0</v>
      </c>
      <c r="N23" s="252">
        <f t="shared" si="3"/>
        <v>118</v>
      </c>
      <c r="O23" s="253">
        <f t="shared" si="4"/>
        <v>0.4521072796934866</v>
      </c>
      <c r="P23" s="243">
        <f t="shared" si="6"/>
        <v>7.987761125326618</v>
      </c>
      <c r="Q23" s="243"/>
      <c r="R23" s="243">
        <f t="shared" si="5"/>
        <v>7.987761125326618</v>
      </c>
      <c r="S23" s="244"/>
      <c r="T23" s="263">
        <v>18</v>
      </c>
      <c r="U23" s="227"/>
      <c r="V23" s="227"/>
    </row>
    <row r="24" spans="1:22" s="319" customFormat="1" ht="14.25">
      <c r="A24" s="308" t="s">
        <v>272</v>
      </c>
      <c r="B24" s="309">
        <v>379</v>
      </c>
      <c r="C24" s="310">
        <v>31</v>
      </c>
      <c r="D24" s="311">
        <f t="shared" si="0"/>
        <v>0.08179419525065963</v>
      </c>
      <c r="E24" s="310">
        <v>140</v>
      </c>
      <c r="F24" s="311">
        <f t="shared" si="1"/>
        <v>0.36939313984168864</v>
      </c>
      <c r="G24" s="310">
        <v>204</v>
      </c>
      <c r="H24" s="311">
        <f t="shared" si="2"/>
        <v>0.5382585751978892</v>
      </c>
      <c r="I24" s="312">
        <v>4</v>
      </c>
      <c r="J24" s="311">
        <f t="shared" si="7"/>
        <v>0.010554089709762533</v>
      </c>
      <c r="K24" s="312">
        <v>0</v>
      </c>
      <c r="L24" s="311">
        <f t="shared" si="8"/>
        <v>0</v>
      </c>
      <c r="M24" s="313">
        <v>0</v>
      </c>
      <c r="N24" s="314">
        <f t="shared" si="3"/>
        <v>171</v>
      </c>
      <c r="O24" s="315">
        <f t="shared" si="4"/>
        <v>0.45118733509234826</v>
      </c>
      <c r="P24" s="316">
        <f t="shared" si="6"/>
        <v>7.971507687143961</v>
      </c>
      <c r="Q24" s="316"/>
      <c r="R24" s="316">
        <f t="shared" si="5"/>
        <v>7.971507687143961</v>
      </c>
      <c r="S24" s="317"/>
      <c r="T24" s="317">
        <v>19</v>
      </c>
      <c r="U24" s="318"/>
      <c r="V24" s="318"/>
    </row>
    <row r="25" spans="1:22" ht="14.25">
      <c r="A25" s="246" t="s">
        <v>265</v>
      </c>
      <c r="B25" s="247">
        <v>258</v>
      </c>
      <c r="C25" s="248">
        <v>21</v>
      </c>
      <c r="D25" s="249">
        <f t="shared" si="0"/>
        <v>0.08139534883720931</v>
      </c>
      <c r="E25" s="248">
        <v>95</v>
      </c>
      <c r="F25" s="249">
        <f t="shared" si="1"/>
        <v>0.3682170542635659</v>
      </c>
      <c r="G25" s="248">
        <v>142</v>
      </c>
      <c r="H25" s="249">
        <f t="shared" si="2"/>
        <v>0.5503875968992248</v>
      </c>
      <c r="I25" s="250">
        <v>0</v>
      </c>
      <c r="J25" s="251">
        <f t="shared" si="7"/>
        <v>0</v>
      </c>
      <c r="K25" s="250">
        <v>0</v>
      </c>
      <c r="L25" s="249">
        <f t="shared" si="8"/>
        <v>0</v>
      </c>
      <c r="M25" s="118">
        <v>0</v>
      </c>
      <c r="N25" s="252">
        <f t="shared" si="3"/>
        <v>116</v>
      </c>
      <c r="O25" s="253">
        <f t="shared" si="4"/>
        <v>0.4496124031007752</v>
      </c>
      <c r="P25" s="243">
        <f t="shared" si="6"/>
        <v>7.943682033582601</v>
      </c>
      <c r="Q25" s="243"/>
      <c r="R25" s="243">
        <f t="shared" si="5"/>
        <v>7.943682033582601</v>
      </c>
      <c r="S25" s="244"/>
      <c r="T25" s="263">
        <v>20</v>
      </c>
      <c r="U25" s="227"/>
      <c r="V25" s="227"/>
    </row>
    <row r="26" spans="1:22" ht="14.25">
      <c r="A26" s="246" t="s">
        <v>290</v>
      </c>
      <c r="B26" s="247">
        <v>290</v>
      </c>
      <c r="C26" s="248">
        <v>25</v>
      </c>
      <c r="D26" s="249">
        <f t="shared" si="0"/>
        <v>0.08620689655172414</v>
      </c>
      <c r="E26" s="248">
        <v>105</v>
      </c>
      <c r="F26" s="249">
        <f t="shared" si="1"/>
        <v>0.3620689655172414</v>
      </c>
      <c r="G26" s="248">
        <v>159</v>
      </c>
      <c r="H26" s="249">
        <f t="shared" si="2"/>
        <v>0.5482758620689655</v>
      </c>
      <c r="I26" s="250">
        <v>1</v>
      </c>
      <c r="J26" s="251">
        <f t="shared" si="7"/>
        <v>0.0034482758620689655</v>
      </c>
      <c r="K26" s="250">
        <v>0</v>
      </c>
      <c r="L26" s="249">
        <f t="shared" si="8"/>
        <v>0</v>
      </c>
      <c r="M26" s="118">
        <v>0</v>
      </c>
      <c r="N26" s="252">
        <f t="shared" si="3"/>
        <v>130</v>
      </c>
      <c r="O26" s="253">
        <f t="shared" si="4"/>
        <v>0.4482758620689655</v>
      </c>
      <c r="P26" s="243">
        <f t="shared" si="6"/>
        <v>7.920068234434019</v>
      </c>
      <c r="Q26" s="243"/>
      <c r="R26" s="243">
        <f t="shared" si="5"/>
        <v>7.920068234434019</v>
      </c>
      <c r="S26" s="244"/>
      <c r="T26" s="263">
        <v>21</v>
      </c>
      <c r="U26" s="227"/>
      <c r="V26" s="227"/>
    </row>
    <row r="27" spans="1:22" ht="14.25">
      <c r="A27" s="246" t="s">
        <v>287</v>
      </c>
      <c r="B27" s="247">
        <v>163</v>
      </c>
      <c r="C27" s="248">
        <v>14</v>
      </c>
      <c r="D27" s="249">
        <f t="shared" si="0"/>
        <v>0.08588957055214724</v>
      </c>
      <c r="E27" s="248">
        <v>56</v>
      </c>
      <c r="F27" s="249">
        <f t="shared" si="1"/>
        <v>0.34355828220858897</v>
      </c>
      <c r="G27" s="248">
        <v>93</v>
      </c>
      <c r="H27" s="249">
        <f t="shared" si="2"/>
        <v>0.5705521472392638</v>
      </c>
      <c r="I27" s="250">
        <v>0</v>
      </c>
      <c r="J27" s="251">
        <f t="shared" si="7"/>
        <v>0</v>
      </c>
      <c r="K27" s="250">
        <v>0</v>
      </c>
      <c r="L27" s="249">
        <f t="shared" si="8"/>
        <v>0</v>
      </c>
      <c r="M27" s="118">
        <v>0</v>
      </c>
      <c r="N27" s="252">
        <f t="shared" si="3"/>
        <v>70</v>
      </c>
      <c r="O27" s="253">
        <f t="shared" si="4"/>
        <v>0.4294478527607362</v>
      </c>
      <c r="P27" s="243">
        <f t="shared" si="6"/>
        <v>7.587417893299226</v>
      </c>
      <c r="Q27" s="243"/>
      <c r="R27" s="243">
        <f t="shared" si="5"/>
        <v>7.587417893299226</v>
      </c>
      <c r="S27" s="244"/>
      <c r="T27" s="263">
        <v>22</v>
      </c>
      <c r="U27" s="227"/>
      <c r="V27" s="227"/>
    </row>
    <row r="28" spans="1:22" ht="14.25">
      <c r="A28" s="246" t="s">
        <v>297</v>
      </c>
      <c r="B28" s="247">
        <v>133</v>
      </c>
      <c r="C28" s="248">
        <v>5</v>
      </c>
      <c r="D28" s="249">
        <f t="shared" si="0"/>
        <v>0.03759398496240601</v>
      </c>
      <c r="E28" s="248">
        <v>52</v>
      </c>
      <c r="F28" s="249">
        <f t="shared" si="1"/>
        <v>0.39097744360902253</v>
      </c>
      <c r="G28" s="248">
        <v>69</v>
      </c>
      <c r="H28" s="249">
        <f t="shared" si="2"/>
        <v>0.518796992481203</v>
      </c>
      <c r="I28" s="250">
        <v>7</v>
      </c>
      <c r="J28" s="251">
        <f t="shared" si="7"/>
        <v>0.05263157894736842</v>
      </c>
      <c r="K28" s="250">
        <v>0</v>
      </c>
      <c r="L28" s="249">
        <f t="shared" si="8"/>
        <v>0</v>
      </c>
      <c r="M28" s="118">
        <v>0</v>
      </c>
      <c r="N28" s="252">
        <f t="shared" si="3"/>
        <v>57</v>
      </c>
      <c r="O28" s="253">
        <f t="shared" si="4"/>
        <v>0.42857142857142855</v>
      </c>
      <c r="P28" s="243">
        <f t="shared" si="6"/>
        <v>7.57193336698637</v>
      </c>
      <c r="Q28" s="243"/>
      <c r="R28" s="243">
        <f t="shared" si="5"/>
        <v>7.57193336698637</v>
      </c>
      <c r="S28" s="244"/>
      <c r="T28" s="263">
        <v>23</v>
      </c>
      <c r="U28" s="227"/>
      <c r="V28" s="227"/>
    </row>
    <row r="29" spans="1:22" ht="14.25">
      <c r="A29" s="246" t="s">
        <v>283</v>
      </c>
      <c r="B29" s="247">
        <v>340</v>
      </c>
      <c r="C29" s="248">
        <v>33</v>
      </c>
      <c r="D29" s="249">
        <f t="shared" si="0"/>
        <v>0.09705882352941177</v>
      </c>
      <c r="E29" s="248">
        <v>112</v>
      </c>
      <c r="F29" s="249">
        <f t="shared" si="1"/>
        <v>0.32941176470588235</v>
      </c>
      <c r="G29" s="248">
        <v>193</v>
      </c>
      <c r="H29" s="249">
        <f t="shared" si="2"/>
        <v>0.5676470588235294</v>
      </c>
      <c r="I29" s="250">
        <v>2</v>
      </c>
      <c r="J29" s="251">
        <f t="shared" si="7"/>
        <v>0.0058823529411764705</v>
      </c>
      <c r="K29" s="250">
        <v>0</v>
      </c>
      <c r="L29" s="249">
        <f t="shared" si="8"/>
        <v>0</v>
      </c>
      <c r="M29" s="118">
        <v>0</v>
      </c>
      <c r="N29" s="252">
        <f t="shared" si="3"/>
        <v>145</v>
      </c>
      <c r="O29" s="253">
        <f t="shared" si="4"/>
        <v>0.4264705882352941</v>
      </c>
      <c r="P29" s="243">
        <f t="shared" si="6"/>
        <v>7.534816046559966</v>
      </c>
      <c r="Q29" s="243"/>
      <c r="R29" s="243">
        <f t="shared" si="5"/>
        <v>7.534816046559966</v>
      </c>
      <c r="S29" s="244"/>
      <c r="T29" s="263">
        <v>24</v>
      </c>
      <c r="U29" s="227"/>
      <c r="V29" s="227"/>
    </row>
    <row r="30" spans="1:22" ht="27" customHeight="1">
      <c r="A30" s="246" t="s">
        <v>295</v>
      </c>
      <c r="B30" s="247">
        <v>151</v>
      </c>
      <c r="C30" s="248">
        <v>13</v>
      </c>
      <c r="D30" s="249">
        <f t="shared" si="0"/>
        <v>0.08609271523178808</v>
      </c>
      <c r="E30" s="248">
        <v>51</v>
      </c>
      <c r="F30" s="249">
        <f t="shared" si="1"/>
        <v>0.33774834437086093</v>
      </c>
      <c r="G30" s="248">
        <v>86</v>
      </c>
      <c r="H30" s="249">
        <f t="shared" si="2"/>
        <v>0.5695364238410596</v>
      </c>
      <c r="I30" s="250">
        <v>0</v>
      </c>
      <c r="J30" s="251">
        <f t="shared" si="7"/>
        <v>0</v>
      </c>
      <c r="K30" s="250">
        <v>1</v>
      </c>
      <c r="L30" s="249">
        <f t="shared" si="8"/>
        <v>0.006622516556291391</v>
      </c>
      <c r="M30" s="118">
        <v>0</v>
      </c>
      <c r="N30" s="252">
        <f t="shared" si="3"/>
        <v>64</v>
      </c>
      <c r="O30" s="253">
        <f t="shared" si="4"/>
        <v>0.423841059602649</v>
      </c>
      <c r="P30" s="243">
        <f t="shared" si="6"/>
        <v>7.488357943509699</v>
      </c>
      <c r="Q30" s="243"/>
      <c r="R30" s="243">
        <f t="shared" si="5"/>
        <v>7.488357943509699</v>
      </c>
      <c r="S30" s="244"/>
      <c r="T30" s="263">
        <v>25</v>
      </c>
      <c r="U30" s="227"/>
      <c r="V30" s="227"/>
    </row>
    <row r="31" spans="1:22" ht="14.25">
      <c r="A31" s="246" t="s">
        <v>293</v>
      </c>
      <c r="B31" s="247">
        <v>177</v>
      </c>
      <c r="C31" s="248">
        <v>11</v>
      </c>
      <c r="D31" s="249">
        <f t="shared" si="0"/>
        <v>0.062146892655367235</v>
      </c>
      <c r="E31" s="248">
        <v>63</v>
      </c>
      <c r="F31" s="249">
        <f t="shared" si="1"/>
        <v>0.3559322033898305</v>
      </c>
      <c r="G31" s="248">
        <v>101</v>
      </c>
      <c r="H31" s="249">
        <f t="shared" si="2"/>
        <v>0.5706214689265536</v>
      </c>
      <c r="I31" s="250">
        <v>2</v>
      </c>
      <c r="J31" s="251">
        <f t="shared" si="7"/>
        <v>0.011299435028248588</v>
      </c>
      <c r="K31" s="250">
        <v>0</v>
      </c>
      <c r="L31" s="249">
        <f t="shared" si="8"/>
        <v>0</v>
      </c>
      <c r="M31" s="118">
        <v>0</v>
      </c>
      <c r="N31" s="252">
        <f t="shared" si="3"/>
        <v>74</v>
      </c>
      <c r="O31" s="253">
        <f t="shared" si="4"/>
        <v>0.4180790960451977</v>
      </c>
      <c r="P31" s="243">
        <f t="shared" si="6"/>
        <v>7.386556467229641</v>
      </c>
      <c r="Q31" s="243"/>
      <c r="R31" s="243">
        <f t="shared" si="5"/>
        <v>7.386556467229641</v>
      </c>
      <c r="S31" s="244"/>
      <c r="T31" s="263">
        <v>26</v>
      </c>
      <c r="U31" s="227"/>
      <c r="V31" s="227"/>
    </row>
    <row r="32" spans="1:22" ht="14.25">
      <c r="A32" s="246" t="s">
        <v>299</v>
      </c>
      <c r="B32" s="247">
        <v>117</v>
      </c>
      <c r="C32" s="248">
        <v>8</v>
      </c>
      <c r="D32" s="249">
        <f t="shared" si="0"/>
        <v>0.06837606837606838</v>
      </c>
      <c r="E32" s="248">
        <v>40</v>
      </c>
      <c r="F32" s="249">
        <f t="shared" si="1"/>
        <v>0.3418803418803419</v>
      </c>
      <c r="G32" s="248">
        <v>67</v>
      </c>
      <c r="H32" s="249">
        <f t="shared" si="2"/>
        <v>0.5726495726495726</v>
      </c>
      <c r="I32" s="250">
        <v>0</v>
      </c>
      <c r="J32" s="251">
        <f t="shared" si="7"/>
        <v>0</v>
      </c>
      <c r="K32" s="250">
        <v>2</v>
      </c>
      <c r="L32" s="249">
        <f t="shared" si="8"/>
        <v>0.017094017094017096</v>
      </c>
      <c r="M32" s="118">
        <v>0</v>
      </c>
      <c r="N32" s="252">
        <f t="shared" si="3"/>
        <v>48</v>
      </c>
      <c r="O32" s="253">
        <f t="shared" si="4"/>
        <v>0.41025641025641024</v>
      </c>
      <c r="P32" s="243">
        <f t="shared" si="6"/>
        <v>7.2483464709613115</v>
      </c>
      <c r="Q32" s="243"/>
      <c r="R32" s="243">
        <f t="shared" si="5"/>
        <v>7.2483464709613115</v>
      </c>
      <c r="S32" s="244"/>
      <c r="T32" s="263">
        <v>27</v>
      </c>
      <c r="U32" s="227"/>
      <c r="V32" s="227"/>
    </row>
    <row r="33" spans="1:22" ht="14.25">
      <c r="A33" s="246" t="s">
        <v>296</v>
      </c>
      <c r="B33" s="247">
        <v>205</v>
      </c>
      <c r="C33" s="248">
        <v>10</v>
      </c>
      <c r="D33" s="249">
        <f t="shared" si="0"/>
        <v>0.04878048780487805</v>
      </c>
      <c r="E33" s="248">
        <v>73</v>
      </c>
      <c r="F33" s="249">
        <f t="shared" si="1"/>
        <v>0.35609756097560974</v>
      </c>
      <c r="G33" s="248">
        <v>119</v>
      </c>
      <c r="H33" s="249">
        <f t="shared" si="2"/>
        <v>0.5804878048780487</v>
      </c>
      <c r="I33" s="250">
        <v>2</v>
      </c>
      <c r="J33" s="251">
        <f t="shared" si="7"/>
        <v>0.00975609756097561</v>
      </c>
      <c r="K33" s="250">
        <v>1</v>
      </c>
      <c r="L33" s="249">
        <f t="shared" si="8"/>
        <v>0.004878048780487805</v>
      </c>
      <c r="M33" s="118">
        <v>0</v>
      </c>
      <c r="N33" s="252">
        <f t="shared" si="3"/>
        <v>83</v>
      </c>
      <c r="O33" s="253">
        <f t="shared" si="4"/>
        <v>0.40487804878048783</v>
      </c>
      <c r="P33" s="243">
        <f t="shared" si="6"/>
        <v>7.153322416616393</v>
      </c>
      <c r="Q33" s="243"/>
      <c r="R33" s="243">
        <f t="shared" si="5"/>
        <v>7.153322416616393</v>
      </c>
      <c r="S33" s="244"/>
      <c r="T33" s="263">
        <v>28</v>
      </c>
      <c r="U33" s="227"/>
      <c r="V33" s="227"/>
    </row>
    <row r="34" spans="1:22" ht="14.25">
      <c r="A34" s="246" t="s">
        <v>284</v>
      </c>
      <c r="B34" s="247">
        <v>278</v>
      </c>
      <c r="C34" s="248">
        <v>17</v>
      </c>
      <c r="D34" s="249">
        <f t="shared" si="0"/>
        <v>0.06115107913669065</v>
      </c>
      <c r="E34" s="248">
        <v>93</v>
      </c>
      <c r="F34" s="249">
        <f t="shared" si="1"/>
        <v>0.3345323741007194</v>
      </c>
      <c r="G34" s="248">
        <v>168</v>
      </c>
      <c r="H34" s="249">
        <f t="shared" si="2"/>
        <v>0.60431654676259</v>
      </c>
      <c r="I34" s="250">
        <v>0</v>
      </c>
      <c r="J34" s="251">
        <f t="shared" si="7"/>
        <v>0</v>
      </c>
      <c r="K34" s="250">
        <v>0</v>
      </c>
      <c r="L34" s="249">
        <f t="shared" si="8"/>
        <v>0</v>
      </c>
      <c r="M34" s="118">
        <v>0</v>
      </c>
      <c r="N34" s="252">
        <f t="shared" si="3"/>
        <v>110</v>
      </c>
      <c r="O34" s="253">
        <f t="shared" si="4"/>
        <v>0.39568345323741005</v>
      </c>
      <c r="P34" s="243">
        <f t="shared" si="6"/>
        <v>6.990873732109718</v>
      </c>
      <c r="Q34" s="243"/>
      <c r="R34" s="243">
        <f t="shared" si="5"/>
        <v>6.990873732109718</v>
      </c>
      <c r="S34" s="244"/>
      <c r="T34" s="263">
        <v>29</v>
      </c>
      <c r="U34" s="227"/>
      <c r="V34" s="227"/>
    </row>
    <row r="35" spans="1:22" ht="14.25">
      <c r="A35" s="246" t="s">
        <v>280</v>
      </c>
      <c r="B35" s="247">
        <v>221</v>
      </c>
      <c r="C35" s="248">
        <v>8</v>
      </c>
      <c r="D35" s="249">
        <f t="shared" si="0"/>
        <v>0.03619909502262444</v>
      </c>
      <c r="E35" s="248">
        <v>79</v>
      </c>
      <c r="F35" s="249">
        <f t="shared" si="1"/>
        <v>0.3574660633484163</v>
      </c>
      <c r="G35" s="248">
        <v>134</v>
      </c>
      <c r="H35" s="249">
        <f t="shared" si="2"/>
        <v>0.6063348416289592</v>
      </c>
      <c r="I35" s="250">
        <v>0</v>
      </c>
      <c r="J35" s="251">
        <f t="shared" si="7"/>
        <v>0</v>
      </c>
      <c r="K35" s="250">
        <v>0</v>
      </c>
      <c r="L35" s="249">
        <f t="shared" si="8"/>
        <v>0</v>
      </c>
      <c r="M35" s="118">
        <v>0</v>
      </c>
      <c r="N35" s="252">
        <f t="shared" si="3"/>
        <v>87</v>
      </c>
      <c r="O35" s="253">
        <f t="shared" si="4"/>
        <v>0.3936651583710407</v>
      </c>
      <c r="P35" s="243">
        <f t="shared" si="6"/>
        <v>6.9552148122092</v>
      </c>
      <c r="Q35" s="243"/>
      <c r="R35" s="243">
        <f t="shared" si="5"/>
        <v>6.9552148122092</v>
      </c>
      <c r="S35" s="244"/>
      <c r="T35" s="263">
        <v>30</v>
      </c>
      <c r="U35" s="227"/>
      <c r="V35" s="227"/>
    </row>
    <row r="36" spans="1:22" ht="42.75">
      <c r="A36" s="269" t="s">
        <v>315</v>
      </c>
      <c r="B36" s="247">
        <v>880</v>
      </c>
      <c r="C36" s="248">
        <v>48</v>
      </c>
      <c r="D36" s="249">
        <f t="shared" si="0"/>
        <v>0.05454545454545454</v>
      </c>
      <c r="E36" s="248">
        <v>298</v>
      </c>
      <c r="F36" s="249">
        <f t="shared" si="1"/>
        <v>0.3386363636363636</v>
      </c>
      <c r="G36" s="248">
        <v>534</v>
      </c>
      <c r="H36" s="249">
        <f t="shared" si="2"/>
        <v>0.6068181818181818</v>
      </c>
      <c r="I36" s="250">
        <v>0</v>
      </c>
      <c r="J36" s="251">
        <f t="shared" si="7"/>
        <v>0</v>
      </c>
      <c r="K36" s="250">
        <v>0</v>
      </c>
      <c r="L36" s="249">
        <f t="shared" si="8"/>
        <v>0</v>
      </c>
      <c r="M36" s="118">
        <v>0</v>
      </c>
      <c r="N36" s="252">
        <f t="shared" si="3"/>
        <v>346</v>
      </c>
      <c r="O36" s="253">
        <f t="shared" si="4"/>
        <v>0.3931818181818182</v>
      </c>
      <c r="P36" s="243">
        <f t="shared" si="6"/>
        <v>6.946675232894314</v>
      </c>
      <c r="Q36" s="243"/>
      <c r="R36" s="243">
        <f t="shared" si="5"/>
        <v>6.946675232894314</v>
      </c>
      <c r="S36" s="244"/>
      <c r="T36" s="263">
        <v>31</v>
      </c>
      <c r="U36" s="227"/>
      <c r="V36" s="227"/>
    </row>
    <row r="37" spans="1:22" ht="14.25">
      <c r="A37" s="246" t="s">
        <v>298</v>
      </c>
      <c r="B37" s="247">
        <v>75</v>
      </c>
      <c r="C37" s="248">
        <v>2</v>
      </c>
      <c r="D37" s="249">
        <f t="shared" si="0"/>
        <v>0.02666666666666667</v>
      </c>
      <c r="E37" s="248">
        <v>25</v>
      </c>
      <c r="F37" s="249">
        <f t="shared" si="1"/>
        <v>0.3333333333333333</v>
      </c>
      <c r="G37" s="248">
        <v>48</v>
      </c>
      <c r="H37" s="249">
        <f t="shared" si="2"/>
        <v>0.64</v>
      </c>
      <c r="I37" s="250">
        <v>0</v>
      </c>
      <c r="J37" s="251">
        <f t="shared" si="7"/>
        <v>0</v>
      </c>
      <c r="K37" s="250">
        <v>0</v>
      </c>
      <c r="L37" s="249">
        <f t="shared" si="8"/>
        <v>0</v>
      </c>
      <c r="M37" s="118">
        <v>0</v>
      </c>
      <c r="N37" s="252">
        <f t="shared" si="3"/>
        <v>27</v>
      </c>
      <c r="O37" s="253">
        <f t="shared" si="4"/>
        <v>0.36</v>
      </c>
      <c r="P37" s="243">
        <f t="shared" si="6"/>
        <v>6.360424028268551</v>
      </c>
      <c r="Q37" s="243"/>
      <c r="R37" s="243">
        <f t="shared" si="5"/>
        <v>6.360424028268551</v>
      </c>
      <c r="S37" s="244"/>
      <c r="T37" s="263">
        <v>32</v>
      </c>
      <c r="U37" s="227"/>
      <c r="V37" s="227"/>
    </row>
    <row r="38" spans="1:22" ht="14.25">
      <c r="A38" s="246" t="s">
        <v>273</v>
      </c>
      <c r="B38" s="247">
        <v>232</v>
      </c>
      <c r="C38" s="248">
        <v>10</v>
      </c>
      <c r="D38" s="249">
        <f t="shared" si="0"/>
        <v>0.04310344827586207</v>
      </c>
      <c r="E38" s="248">
        <v>73</v>
      </c>
      <c r="F38" s="249">
        <f t="shared" si="1"/>
        <v>0.3146551724137931</v>
      </c>
      <c r="G38" s="248">
        <v>147</v>
      </c>
      <c r="H38" s="249">
        <f t="shared" si="2"/>
        <v>0.6336206896551724</v>
      </c>
      <c r="I38" s="250">
        <v>2</v>
      </c>
      <c r="J38" s="251">
        <f t="shared" si="7"/>
        <v>0.008620689655172414</v>
      </c>
      <c r="K38" s="250">
        <v>0</v>
      </c>
      <c r="L38" s="249">
        <f t="shared" si="8"/>
        <v>0</v>
      </c>
      <c r="M38" s="118">
        <v>0</v>
      </c>
      <c r="N38" s="252">
        <f t="shared" si="3"/>
        <v>83</v>
      </c>
      <c r="O38" s="253">
        <f t="shared" si="4"/>
        <v>0.3577586206896552</v>
      </c>
      <c r="P38" s="243">
        <f t="shared" si="6"/>
        <v>6.320823687096381</v>
      </c>
      <c r="Q38" s="243"/>
      <c r="R38" s="243">
        <f t="shared" si="5"/>
        <v>6.320823687096381</v>
      </c>
      <c r="S38" s="244"/>
      <c r="T38" s="263">
        <v>33</v>
      </c>
      <c r="U38" s="227"/>
      <c r="V38" s="227"/>
    </row>
    <row r="39" spans="1:22" ht="14.25">
      <c r="A39" s="246" t="s">
        <v>269</v>
      </c>
      <c r="B39" s="247">
        <v>224</v>
      </c>
      <c r="C39" s="248">
        <v>5</v>
      </c>
      <c r="D39" s="249">
        <f t="shared" si="0"/>
        <v>0.022321428571428572</v>
      </c>
      <c r="E39" s="248">
        <v>73</v>
      </c>
      <c r="F39" s="249">
        <f t="shared" si="1"/>
        <v>0.32589285714285715</v>
      </c>
      <c r="G39" s="248">
        <v>137</v>
      </c>
      <c r="H39" s="249">
        <f t="shared" si="2"/>
        <v>0.6116071428571429</v>
      </c>
      <c r="I39" s="250">
        <v>9</v>
      </c>
      <c r="J39" s="251">
        <f t="shared" si="7"/>
        <v>0.04017857142857143</v>
      </c>
      <c r="K39" s="250">
        <v>0</v>
      </c>
      <c r="L39" s="249">
        <f t="shared" si="8"/>
        <v>0</v>
      </c>
      <c r="M39" s="118">
        <v>0</v>
      </c>
      <c r="N39" s="252">
        <f t="shared" si="3"/>
        <v>78</v>
      </c>
      <c r="O39" s="253">
        <f t="shared" si="4"/>
        <v>0.3482142857142857</v>
      </c>
      <c r="P39" s="243">
        <f t="shared" si="6"/>
        <v>6.152195860676426</v>
      </c>
      <c r="Q39" s="243"/>
      <c r="R39" s="243">
        <f t="shared" si="5"/>
        <v>6.152195860676426</v>
      </c>
      <c r="S39" s="244"/>
      <c r="T39" s="263">
        <v>34</v>
      </c>
      <c r="U39" s="227"/>
      <c r="V39" s="227"/>
    </row>
    <row r="40" spans="1:22" ht="14.25">
      <c r="A40" s="246" t="s">
        <v>274</v>
      </c>
      <c r="B40" s="247">
        <v>335</v>
      </c>
      <c r="C40" s="248">
        <v>12</v>
      </c>
      <c r="D40" s="249">
        <f t="shared" si="0"/>
        <v>0.03582089552238806</v>
      </c>
      <c r="E40" s="248">
        <v>103</v>
      </c>
      <c r="F40" s="249">
        <f t="shared" si="1"/>
        <v>0.3074626865671642</v>
      </c>
      <c r="G40" s="248">
        <v>220</v>
      </c>
      <c r="H40" s="249">
        <f t="shared" si="2"/>
        <v>0.6567164179104478</v>
      </c>
      <c r="I40" s="250">
        <v>0</v>
      </c>
      <c r="J40" s="251">
        <f t="shared" si="7"/>
        <v>0</v>
      </c>
      <c r="K40" s="250">
        <v>0</v>
      </c>
      <c r="L40" s="249">
        <f t="shared" si="8"/>
        <v>0</v>
      </c>
      <c r="M40" s="118">
        <v>0</v>
      </c>
      <c r="N40" s="252">
        <f t="shared" si="3"/>
        <v>115</v>
      </c>
      <c r="O40" s="253">
        <f t="shared" si="4"/>
        <v>0.34328358208955223</v>
      </c>
      <c r="P40" s="243">
        <f t="shared" si="6"/>
        <v>6.065080955645799</v>
      </c>
      <c r="Q40" s="243"/>
      <c r="R40" s="243">
        <f t="shared" si="5"/>
        <v>6.065080955645799</v>
      </c>
      <c r="S40" s="244"/>
      <c r="T40" s="263">
        <v>35</v>
      </c>
      <c r="U40" s="227"/>
      <c r="V40" s="227"/>
    </row>
    <row r="41" spans="1:22" ht="12.75">
      <c r="A41" s="120"/>
      <c r="B41" s="270">
        <f>SUM(B3:B40)</f>
        <v>12126</v>
      </c>
      <c r="C41" s="270">
        <f>SUM(C3:C40)</f>
        <v>1078</v>
      </c>
      <c r="D41" s="271">
        <f>AVERAGE(D3:D40)</f>
        <v>0.08725543220996054</v>
      </c>
      <c r="E41" s="270">
        <f>SUM(E3:E40)</f>
        <v>4456</v>
      </c>
      <c r="F41" s="271">
        <f>AVERAGE(F3:F40)</f>
        <v>0.3630887511253101</v>
      </c>
      <c r="G41" s="270">
        <f>SUM(G3:G40)</f>
        <v>6511</v>
      </c>
      <c r="H41" s="271">
        <f>AVERAGE(H3:H40)</f>
        <v>0.5405997168520594</v>
      </c>
      <c r="I41" s="270">
        <f>SUM(I3:I40)</f>
        <v>75</v>
      </c>
      <c r="J41" s="272">
        <f>AVERAGE(J3:J40)</f>
        <v>0.008054150926508637</v>
      </c>
      <c r="K41" s="270">
        <f>SUM(K3:K40)</f>
        <v>6</v>
      </c>
      <c r="L41" s="271">
        <f>AVERAGE(L3:L40)</f>
        <v>0.001001948886161343</v>
      </c>
      <c r="M41" s="270">
        <f>SUM(M3:M40)</f>
        <v>0</v>
      </c>
      <c r="N41" s="270">
        <f>SUM(N3:N40)</f>
        <v>5534</v>
      </c>
      <c r="O41" s="271">
        <f>AVERAGE(O3:O40)</f>
        <v>0.4503441833352705</v>
      </c>
      <c r="P41" s="243"/>
      <c r="Q41" s="243"/>
      <c r="R41" s="243"/>
      <c r="S41" s="244"/>
      <c r="T41" s="245"/>
      <c r="U41" s="227"/>
      <c r="V41" s="227"/>
    </row>
    <row r="42" spans="1:22" ht="12.75">
      <c r="A42" s="273"/>
      <c r="B42" s="230"/>
      <c r="C42" s="231"/>
      <c r="D42" s="274"/>
      <c r="E42" s="231"/>
      <c r="F42" s="274"/>
      <c r="G42" s="231"/>
      <c r="H42" s="274"/>
      <c r="I42" s="231"/>
      <c r="J42" s="275"/>
      <c r="K42" s="231"/>
      <c r="L42" s="274"/>
      <c r="M42" s="276"/>
      <c r="N42" s="231"/>
      <c r="O42" s="274"/>
      <c r="P42" s="243"/>
      <c r="Q42" s="243"/>
      <c r="R42" s="243"/>
      <c r="S42" s="244"/>
      <c r="T42" s="263"/>
      <c r="U42" s="227"/>
      <c r="V42" s="227"/>
    </row>
    <row r="43" spans="1:22" ht="12.75">
      <c r="A43" s="277"/>
      <c r="B43" s="277"/>
      <c r="C43" s="277"/>
      <c r="D43" s="277"/>
      <c r="E43" s="277"/>
      <c r="F43" s="277"/>
      <c r="G43" s="277"/>
      <c r="H43" s="277"/>
      <c r="I43" s="277"/>
      <c r="J43" s="278"/>
      <c r="K43" s="277"/>
      <c r="L43" s="279"/>
      <c r="M43" s="280"/>
      <c r="N43" s="277"/>
      <c r="O43" s="277"/>
      <c r="P43" s="281"/>
      <c r="Q43" s="281"/>
      <c r="R43" s="281"/>
      <c r="S43" s="282"/>
      <c r="T43" s="282"/>
      <c r="U43" s="227"/>
      <c r="V43" s="227"/>
    </row>
    <row r="44" spans="1:22" ht="14.25">
      <c r="A44" s="246" t="s">
        <v>465</v>
      </c>
      <c r="B44" s="283">
        <v>43</v>
      </c>
      <c r="C44" s="284">
        <v>16</v>
      </c>
      <c r="D44" s="249">
        <f>C44/B44</f>
        <v>0.37209302325581395</v>
      </c>
      <c r="E44" s="284">
        <v>17</v>
      </c>
      <c r="F44" s="249">
        <f>E44/B44</f>
        <v>0.3953488372093023</v>
      </c>
      <c r="G44" s="284">
        <v>10</v>
      </c>
      <c r="H44" s="249">
        <f>G44/B44</f>
        <v>0.23255813953488372</v>
      </c>
      <c r="I44" s="284">
        <v>0</v>
      </c>
      <c r="J44" s="285">
        <v>0</v>
      </c>
      <c r="K44" s="284">
        <v>0</v>
      </c>
      <c r="L44" s="286">
        <v>0</v>
      </c>
      <c r="M44" s="287">
        <v>0</v>
      </c>
      <c r="N44" s="288">
        <f>C44+E44</f>
        <v>33</v>
      </c>
      <c r="O44" s="253">
        <f>N44/B44</f>
        <v>0.7674418604651163</v>
      </c>
      <c r="P44" s="243">
        <f>(O44*1000)/76.8</f>
        <v>9.992732558139535</v>
      </c>
      <c r="Q44" s="243"/>
      <c r="R44" s="243">
        <f>P44-Q44</f>
        <v>9.992732558139535</v>
      </c>
      <c r="S44" s="244"/>
      <c r="T44" s="263">
        <v>1</v>
      </c>
      <c r="U44" s="227"/>
      <c r="V44" s="227"/>
    </row>
    <row r="45" spans="1:22" ht="14.25">
      <c r="A45" s="246" t="s">
        <v>136</v>
      </c>
      <c r="B45" s="283">
        <v>81</v>
      </c>
      <c r="C45" s="284">
        <v>15</v>
      </c>
      <c r="D45" s="249">
        <f>C45/B45</f>
        <v>0.18518518518518517</v>
      </c>
      <c r="E45" s="284">
        <v>39</v>
      </c>
      <c r="F45" s="249">
        <f>E45/B45</f>
        <v>0.48148148148148145</v>
      </c>
      <c r="G45" s="284">
        <v>27</v>
      </c>
      <c r="H45" s="249">
        <f>G45/B45</f>
        <v>0.3333333333333333</v>
      </c>
      <c r="I45" s="284">
        <v>0</v>
      </c>
      <c r="J45" s="285">
        <v>0</v>
      </c>
      <c r="K45" s="284">
        <v>0</v>
      </c>
      <c r="L45" s="286">
        <v>0</v>
      </c>
      <c r="M45" s="287">
        <v>0</v>
      </c>
      <c r="N45" s="288">
        <f>C45+E45</f>
        <v>54</v>
      </c>
      <c r="O45" s="253">
        <f>N45/B45</f>
        <v>0.6666666666666666</v>
      </c>
      <c r="P45" s="243">
        <f>(O45*1000)/76.8</f>
        <v>8.680555555555555</v>
      </c>
      <c r="Q45" s="243"/>
      <c r="R45" s="243">
        <f>P45-Q45</f>
        <v>8.680555555555555</v>
      </c>
      <c r="S45" s="244"/>
      <c r="T45" s="263">
        <v>2</v>
      </c>
      <c r="U45" s="227"/>
      <c r="V45" s="227"/>
    </row>
    <row r="46" spans="1:22" ht="14.25">
      <c r="A46" s="246" t="s">
        <v>466</v>
      </c>
      <c r="B46" s="283">
        <v>118</v>
      </c>
      <c r="C46" s="284">
        <v>11</v>
      </c>
      <c r="D46" s="249">
        <f>C46/B46</f>
        <v>0.09322033898305085</v>
      </c>
      <c r="E46" s="284">
        <v>58</v>
      </c>
      <c r="F46" s="249">
        <f>E46/B46</f>
        <v>0.4915254237288136</v>
      </c>
      <c r="G46" s="284">
        <v>49</v>
      </c>
      <c r="H46" s="249">
        <f>G46/B46</f>
        <v>0.4152542372881356</v>
      </c>
      <c r="I46" s="284">
        <v>0</v>
      </c>
      <c r="J46" s="285">
        <v>0</v>
      </c>
      <c r="K46" s="284">
        <v>0</v>
      </c>
      <c r="L46" s="286">
        <v>0</v>
      </c>
      <c r="M46" s="287">
        <v>0</v>
      </c>
      <c r="N46" s="288">
        <f>C46+E46</f>
        <v>69</v>
      </c>
      <c r="O46" s="253">
        <f>N46/B46</f>
        <v>0.5847457627118644</v>
      </c>
      <c r="P46" s="243">
        <f>(O46*1000)/76.8</f>
        <v>7.6138771186440675</v>
      </c>
      <c r="Q46" s="243"/>
      <c r="R46" s="243">
        <f>P46-Q46</f>
        <v>7.6138771186440675</v>
      </c>
      <c r="S46" s="244"/>
      <c r="T46" s="245">
        <v>3</v>
      </c>
      <c r="U46" s="227"/>
      <c r="V46" s="227"/>
    </row>
    <row r="47" spans="2:20" ht="12.75">
      <c r="B47" s="270">
        <f>SUM(B44:B46)</f>
        <v>242</v>
      </c>
      <c r="C47" s="270">
        <f>SUM(C44:C46)</f>
        <v>42</v>
      </c>
      <c r="D47" s="271">
        <f>AVERAGE(D44:D46)</f>
        <v>0.21683284914134995</v>
      </c>
      <c r="E47" s="270">
        <f>SUM(E44:E46)</f>
        <v>114</v>
      </c>
      <c r="F47" s="271">
        <f>AVERAGE(F44:F46)</f>
        <v>0.45611858080653245</v>
      </c>
      <c r="G47" s="270">
        <f>SUM(G44:G46)</f>
        <v>86</v>
      </c>
      <c r="H47" s="271">
        <f>AVERAGE(H44:H46)</f>
        <v>0.32704857005211757</v>
      </c>
      <c r="I47" s="270">
        <f>SUM(I44:I46)</f>
        <v>0</v>
      </c>
      <c r="J47" s="272">
        <f>AVERAGE(J44:J46)</f>
        <v>0</v>
      </c>
      <c r="K47" s="270">
        <f>SUM(K44:K46)</f>
        <v>0</v>
      </c>
      <c r="L47" s="271">
        <f>AVERAGE(L44:L46)</f>
        <v>0</v>
      </c>
      <c r="M47" s="270">
        <f>SUM(M10:M46)</f>
        <v>0</v>
      </c>
      <c r="N47" s="270">
        <f>SUM(N44:N46)</f>
        <v>156</v>
      </c>
      <c r="O47" s="271">
        <f>AVERAGE(O44:O46)</f>
        <v>0.6729514299478824</v>
      </c>
      <c r="P47" s="243"/>
      <c r="Q47" s="243"/>
      <c r="R47" s="243"/>
      <c r="S47" s="244"/>
      <c r="T47" s="245"/>
    </row>
  </sheetData>
  <sheetProtection password="CC2B" sheet="1" formatCells="0" formatColumns="0" formatRows="0" insertColumns="0" insertRows="0" insertHyperlinks="0" deleteColumns="0" deleteRows="0" sort="0" autoFilter="0" pivotTables="0"/>
  <printOptions/>
  <pageMargins left="0.25833333333333336" right="0.11666666666666667" top="0.20833333333333334" bottom="0.2" header="0.31496062992125984" footer="0.07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="80" zoomScaleNormal="80" zoomScalePageLayoutView="60" workbookViewId="0" topLeftCell="A1">
      <selection activeCell="AC3" sqref="AC3"/>
    </sheetView>
  </sheetViews>
  <sheetFormatPr defaultColWidth="9.00390625" defaultRowHeight="12.75"/>
  <cols>
    <col min="2" max="2" width="40.375" style="0" bestFit="1" customWidth="1"/>
    <col min="10" max="10" width="9.125" style="54" customWidth="1"/>
    <col min="21" max="21" width="9.125" style="54" customWidth="1"/>
    <col min="28" max="28" width="9.125" style="220" customWidth="1"/>
    <col min="29" max="29" width="9.125" style="157" customWidth="1"/>
    <col min="30" max="30" width="9.125" style="217" customWidth="1"/>
  </cols>
  <sheetData>
    <row r="1" spans="1:31" ht="18.75">
      <c r="A1" s="632" t="s">
        <v>457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290"/>
      <c r="AE1" s="291"/>
    </row>
    <row r="2" spans="1:31" ht="81.75" customHeight="1">
      <c r="A2" s="106" t="s">
        <v>233</v>
      </c>
      <c r="B2" s="107" t="s">
        <v>97</v>
      </c>
      <c r="C2" s="108" t="s">
        <v>234</v>
      </c>
      <c r="D2" s="109" t="s">
        <v>235</v>
      </c>
      <c r="E2" s="108" t="s">
        <v>236</v>
      </c>
      <c r="F2" s="108" t="s">
        <v>237</v>
      </c>
      <c r="G2" s="108" t="s">
        <v>238</v>
      </c>
      <c r="H2" s="108" t="s">
        <v>239</v>
      </c>
      <c r="I2" s="108" t="s">
        <v>240</v>
      </c>
      <c r="J2" s="108" t="s">
        <v>241</v>
      </c>
      <c r="K2" s="110" t="s">
        <v>243</v>
      </c>
      <c r="L2" s="111" t="s">
        <v>244</v>
      </c>
      <c r="M2" s="111" t="s">
        <v>245</v>
      </c>
      <c r="N2" s="111" t="s">
        <v>246</v>
      </c>
      <c r="O2" s="111" t="s">
        <v>247</v>
      </c>
      <c r="P2" s="111" t="s">
        <v>467</v>
      </c>
      <c r="Q2" s="111" t="s">
        <v>248</v>
      </c>
      <c r="R2" s="111" t="s">
        <v>249</v>
      </c>
      <c r="S2" s="111" t="s">
        <v>250</v>
      </c>
      <c r="T2" s="111" t="s">
        <v>251</v>
      </c>
      <c r="U2" s="111" t="s">
        <v>252</v>
      </c>
      <c r="V2" s="111" t="s">
        <v>253</v>
      </c>
      <c r="W2" s="111" t="s">
        <v>254</v>
      </c>
      <c r="X2" s="110" t="s">
        <v>255</v>
      </c>
      <c r="Y2" s="110" t="s">
        <v>242</v>
      </c>
      <c r="Z2" s="110" t="s">
        <v>256</v>
      </c>
      <c r="AA2" s="112" t="s">
        <v>257</v>
      </c>
      <c r="AB2" s="112" t="s">
        <v>258</v>
      </c>
      <c r="AC2" s="218" t="s">
        <v>259</v>
      </c>
      <c r="AD2" s="221" t="s">
        <v>260</v>
      </c>
      <c r="AE2" s="222" t="s">
        <v>261</v>
      </c>
    </row>
    <row r="3" spans="1:31" ht="15.75">
      <c r="A3" s="113">
        <v>1</v>
      </c>
      <c r="B3" s="114" t="s">
        <v>270</v>
      </c>
      <c r="C3" s="113">
        <v>5</v>
      </c>
      <c r="D3" s="113">
        <v>10</v>
      </c>
      <c r="E3" s="113">
        <v>6</v>
      </c>
      <c r="F3" s="113">
        <v>5</v>
      </c>
      <c r="G3" s="113">
        <v>7</v>
      </c>
      <c r="H3" s="113">
        <v>9</v>
      </c>
      <c r="I3" s="113"/>
      <c r="J3" s="113">
        <v>7</v>
      </c>
      <c r="K3" s="113">
        <v>7</v>
      </c>
      <c r="L3" s="113">
        <v>10</v>
      </c>
      <c r="M3" s="113">
        <v>7</v>
      </c>
      <c r="N3" s="113">
        <v>7</v>
      </c>
      <c r="O3" s="113">
        <v>6</v>
      </c>
      <c r="P3" s="113"/>
      <c r="Q3" s="113">
        <v>4</v>
      </c>
      <c r="R3" s="113"/>
      <c r="S3" s="113">
        <v>9</v>
      </c>
      <c r="T3" s="113"/>
      <c r="U3" s="113">
        <v>8</v>
      </c>
      <c r="V3" s="113"/>
      <c r="W3" s="113">
        <v>3</v>
      </c>
      <c r="X3" s="113">
        <v>9</v>
      </c>
      <c r="Y3" s="113">
        <v>5</v>
      </c>
      <c r="Z3" s="113"/>
      <c r="AA3" s="113">
        <f aca="true" t="shared" si="0" ref="AA3:AA40">SUM(C3:Z3)</f>
        <v>124</v>
      </c>
      <c r="AB3" s="113">
        <f aca="true" t="shared" si="1" ref="AB3:AB40">COUNT(C3:Z3)</f>
        <v>18</v>
      </c>
      <c r="AC3" s="219">
        <f aca="true" t="shared" si="2" ref="AC3:AC40">AA3/AB3</f>
        <v>6.888888888888889</v>
      </c>
      <c r="AD3" s="215">
        <v>1</v>
      </c>
      <c r="AE3" s="216">
        <v>10</v>
      </c>
    </row>
    <row r="4" spans="1:31" ht="15.75">
      <c r="A4" s="113">
        <v>2</v>
      </c>
      <c r="B4" s="114" t="s">
        <v>262</v>
      </c>
      <c r="C4" s="113">
        <v>7</v>
      </c>
      <c r="D4" s="113">
        <v>5</v>
      </c>
      <c r="E4" s="113">
        <v>6</v>
      </c>
      <c r="F4" s="113">
        <v>9</v>
      </c>
      <c r="G4" s="113">
        <v>5</v>
      </c>
      <c r="H4" s="113">
        <v>6</v>
      </c>
      <c r="I4" s="113"/>
      <c r="J4" s="113"/>
      <c r="K4" s="113">
        <v>4</v>
      </c>
      <c r="L4" s="113">
        <v>5</v>
      </c>
      <c r="M4" s="113">
        <v>5</v>
      </c>
      <c r="N4" s="113"/>
      <c r="O4" s="113">
        <v>5</v>
      </c>
      <c r="P4" s="113"/>
      <c r="Q4" s="113">
        <v>10</v>
      </c>
      <c r="R4" s="113"/>
      <c r="S4" s="113"/>
      <c r="T4" s="113"/>
      <c r="U4" s="113">
        <v>9</v>
      </c>
      <c r="V4" s="113"/>
      <c r="W4" s="113">
        <v>10</v>
      </c>
      <c r="X4" s="113">
        <v>10</v>
      </c>
      <c r="Y4" s="113">
        <v>5</v>
      </c>
      <c r="Z4" s="113"/>
      <c r="AA4" s="113">
        <f t="shared" si="0"/>
        <v>101</v>
      </c>
      <c r="AB4" s="113">
        <f t="shared" si="1"/>
        <v>15</v>
      </c>
      <c r="AC4" s="219">
        <f t="shared" si="2"/>
        <v>6.733333333333333</v>
      </c>
      <c r="AD4" s="215">
        <v>2</v>
      </c>
      <c r="AE4" s="216">
        <v>9</v>
      </c>
    </row>
    <row r="5" spans="1:31" ht="15.75">
      <c r="A5" s="113">
        <v>3</v>
      </c>
      <c r="B5" s="114" t="s">
        <v>279</v>
      </c>
      <c r="C5" s="113">
        <v>10</v>
      </c>
      <c r="D5" s="113">
        <v>6</v>
      </c>
      <c r="E5" s="113">
        <v>5</v>
      </c>
      <c r="F5" s="113">
        <v>8</v>
      </c>
      <c r="G5" s="113">
        <v>7</v>
      </c>
      <c r="H5" s="113">
        <v>6</v>
      </c>
      <c r="I5" s="113"/>
      <c r="J5" s="113">
        <v>7</v>
      </c>
      <c r="K5" s="113">
        <v>4</v>
      </c>
      <c r="L5" s="113">
        <v>5</v>
      </c>
      <c r="M5" s="113">
        <v>10</v>
      </c>
      <c r="N5" s="113"/>
      <c r="O5" s="113">
        <v>5</v>
      </c>
      <c r="P5" s="113"/>
      <c r="Q5" s="113">
        <v>4</v>
      </c>
      <c r="R5" s="113">
        <v>10</v>
      </c>
      <c r="S5" s="113"/>
      <c r="T5" s="113">
        <v>6</v>
      </c>
      <c r="U5" s="113">
        <v>7</v>
      </c>
      <c r="V5" s="113">
        <v>7</v>
      </c>
      <c r="W5" s="113">
        <v>5</v>
      </c>
      <c r="X5" s="113">
        <v>5</v>
      </c>
      <c r="Y5" s="113"/>
      <c r="Z5" s="113">
        <v>6</v>
      </c>
      <c r="AA5" s="113">
        <f t="shared" si="0"/>
        <v>123</v>
      </c>
      <c r="AB5" s="113">
        <f t="shared" si="1"/>
        <v>19</v>
      </c>
      <c r="AC5" s="219">
        <f t="shared" si="2"/>
        <v>6.473684210526316</v>
      </c>
      <c r="AD5" s="215">
        <v>3</v>
      </c>
      <c r="AE5" s="216">
        <v>8</v>
      </c>
    </row>
    <row r="6" spans="1:31" ht="15.75">
      <c r="A6" s="113">
        <v>4</v>
      </c>
      <c r="B6" s="114" t="s">
        <v>264</v>
      </c>
      <c r="C6" s="113">
        <v>9</v>
      </c>
      <c r="D6" s="113">
        <v>5</v>
      </c>
      <c r="E6" s="113">
        <v>7</v>
      </c>
      <c r="F6" s="113">
        <v>5</v>
      </c>
      <c r="G6" s="113">
        <v>10</v>
      </c>
      <c r="H6" s="113">
        <v>10</v>
      </c>
      <c r="I6" s="113"/>
      <c r="J6" s="113">
        <v>5</v>
      </c>
      <c r="K6" s="113">
        <v>5</v>
      </c>
      <c r="L6" s="113">
        <v>9</v>
      </c>
      <c r="M6" s="113">
        <v>6</v>
      </c>
      <c r="N6" s="113"/>
      <c r="O6" s="113">
        <v>6</v>
      </c>
      <c r="P6" s="113"/>
      <c r="Q6" s="113">
        <v>5</v>
      </c>
      <c r="R6" s="113"/>
      <c r="S6" s="113"/>
      <c r="T6" s="113"/>
      <c r="U6" s="113">
        <v>2</v>
      </c>
      <c r="V6" s="113"/>
      <c r="W6" s="113">
        <v>2</v>
      </c>
      <c r="X6" s="113">
        <v>8</v>
      </c>
      <c r="Y6" s="113"/>
      <c r="Z6" s="113">
        <v>9</v>
      </c>
      <c r="AA6" s="113">
        <f t="shared" si="0"/>
        <v>103</v>
      </c>
      <c r="AB6" s="113">
        <f t="shared" si="1"/>
        <v>16</v>
      </c>
      <c r="AC6" s="219">
        <f t="shared" si="2"/>
        <v>6.4375</v>
      </c>
      <c r="AD6" s="215">
        <v>4</v>
      </c>
      <c r="AE6" s="216">
        <v>7</v>
      </c>
    </row>
    <row r="7" spans="1:31" ht="31.5">
      <c r="A7" s="113">
        <v>5</v>
      </c>
      <c r="B7" s="115" t="s">
        <v>268</v>
      </c>
      <c r="C7" s="113">
        <v>6</v>
      </c>
      <c r="D7" s="113">
        <v>6</v>
      </c>
      <c r="E7" s="113">
        <v>7</v>
      </c>
      <c r="F7" s="113">
        <v>10</v>
      </c>
      <c r="G7" s="113">
        <v>10</v>
      </c>
      <c r="H7" s="113">
        <v>3</v>
      </c>
      <c r="I7" s="113"/>
      <c r="J7" s="113">
        <v>8</v>
      </c>
      <c r="K7" s="113">
        <v>0</v>
      </c>
      <c r="L7" s="113">
        <v>8</v>
      </c>
      <c r="M7" s="113">
        <v>7</v>
      </c>
      <c r="N7" s="113">
        <v>7</v>
      </c>
      <c r="O7" s="113">
        <v>4</v>
      </c>
      <c r="P7" s="113">
        <v>5</v>
      </c>
      <c r="Q7" s="113">
        <v>7</v>
      </c>
      <c r="R7" s="113"/>
      <c r="S7" s="113">
        <v>10</v>
      </c>
      <c r="T7" s="113"/>
      <c r="U7" s="113">
        <v>0</v>
      </c>
      <c r="V7" s="113"/>
      <c r="W7" s="113">
        <v>6</v>
      </c>
      <c r="X7" s="113">
        <v>3</v>
      </c>
      <c r="Y7" s="113"/>
      <c r="Z7" s="113">
        <v>7</v>
      </c>
      <c r="AA7" s="113">
        <f t="shared" si="0"/>
        <v>114</v>
      </c>
      <c r="AB7" s="113">
        <f t="shared" si="1"/>
        <v>19</v>
      </c>
      <c r="AC7" s="219">
        <f t="shared" si="2"/>
        <v>6</v>
      </c>
      <c r="AD7" s="215">
        <v>5</v>
      </c>
      <c r="AE7" s="216">
        <v>7</v>
      </c>
    </row>
    <row r="8" spans="1:31" ht="15.75">
      <c r="A8" s="113">
        <v>6</v>
      </c>
      <c r="B8" s="114" t="s">
        <v>272</v>
      </c>
      <c r="C8" s="113">
        <v>6</v>
      </c>
      <c r="D8" s="113">
        <v>3</v>
      </c>
      <c r="E8" s="113">
        <v>10</v>
      </c>
      <c r="F8" s="113">
        <v>6</v>
      </c>
      <c r="G8" s="113">
        <v>10</v>
      </c>
      <c r="H8" s="113">
        <v>10</v>
      </c>
      <c r="I8" s="113"/>
      <c r="J8" s="113">
        <v>3</v>
      </c>
      <c r="K8" s="113">
        <v>5</v>
      </c>
      <c r="L8" s="113">
        <v>2</v>
      </c>
      <c r="M8" s="113">
        <v>9</v>
      </c>
      <c r="N8" s="113"/>
      <c r="O8" s="113">
        <v>8</v>
      </c>
      <c r="P8" s="113">
        <v>5</v>
      </c>
      <c r="Q8" s="113">
        <v>5</v>
      </c>
      <c r="R8" s="113"/>
      <c r="S8" s="113"/>
      <c r="T8" s="113"/>
      <c r="U8" s="113">
        <v>3</v>
      </c>
      <c r="V8" s="113"/>
      <c r="W8" s="113">
        <v>3</v>
      </c>
      <c r="X8" s="113">
        <v>2</v>
      </c>
      <c r="Y8" s="113">
        <v>5</v>
      </c>
      <c r="Z8" s="113"/>
      <c r="AA8" s="113">
        <f t="shared" si="0"/>
        <v>95</v>
      </c>
      <c r="AB8" s="113">
        <f t="shared" si="1"/>
        <v>17</v>
      </c>
      <c r="AC8" s="219">
        <f t="shared" si="2"/>
        <v>5.588235294117647</v>
      </c>
      <c r="AD8" s="215">
        <v>6</v>
      </c>
      <c r="AE8" s="216">
        <v>7</v>
      </c>
    </row>
    <row r="9" spans="1:31" ht="15.75">
      <c r="A9" s="113">
        <v>7</v>
      </c>
      <c r="B9" s="114" t="s">
        <v>266</v>
      </c>
      <c r="C9" s="113">
        <v>6</v>
      </c>
      <c r="D9" s="113">
        <v>6</v>
      </c>
      <c r="E9" s="113">
        <v>4</v>
      </c>
      <c r="F9" s="113">
        <v>5</v>
      </c>
      <c r="G9" s="113">
        <v>3</v>
      </c>
      <c r="H9" s="113">
        <v>4</v>
      </c>
      <c r="I9" s="113"/>
      <c r="J9" s="113">
        <v>5</v>
      </c>
      <c r="K9" s="113">
        <v>0</v>
      </c>
      <c r="L9" s="113">
        <v>6</v>
      </c>
      <c r="M9" s="113">
        <v>6</v>
      </c>
      <c r="N9" s="113"/>
      <c r="O9" s="113">
        <v>7</v>
      </c>
      <c r="P9" s="113"/>
      <c r="Q9" s="113">
        <v>3</v>
      </c>
      <c r="R9" s="113"/>
      <c r="S9" s="113">
        <v>9</v>
      </c>
      <c r="T9" s="113">
        <v>7</v>
      </c>
      <c r="U9" s="113">
        <v>5</v>
      </c>
      <c r="V9" s="113">
        <v>7</v>
      </c>
      <c r="W9" s="113">
        <v>3</v>
      </c>
      <c r="X9" s="113">
        <v>3</v>
      </c>
      <c r="Y9" s="113">
        <v>7</v>
      </c>
      <c r="Z9" s="113">
        <v>8</v>
      </c>
      <c r="AA9" s="113">
        <f t="shared" si="0"/>
        <v>104</v>
      </c>
      <c r="AB9" s="113">
        <f t="shared" si="1"/>
        <v>20</v>
      </c>
      <c r="AC9" s="219">
        <f t="shared" si="2"/>
        <v>5.2</v>
      </c>
      <c r="AD9" s="215">
        <v>10</v>
      </c>
      <c r="AE9" s="216">
        <v>6</v>
      </c>
    </row>
    <row r="10" spans="1:31" ht="15.75">
      <c r="A10" s="113">
        <v>8</v>
      </c>
      <c r="B10" s="114" t="s">
        <v>276</v>
      </c>
      <c r="C10" s="113">
        <v>1</v>
      </c>
      <c r="D10" s="113">
        <v>3</v>
      </c>
      <c r="E10" s="113">
        <v>8</v>
      </c>
      <c r="F10" s="113">
        <v>4</v>
      </c>
      <c r="G10" s="113">
        <v>8</v>
      </c>
      <c r="H10" s="113">
        <v>7</v>
      </c>
      <c r="I10" s="113">
        <v>7</v>
      </c>
      <c r="J10" s="113">
        <v>4</v>
      </c>
      <c r="K10" s="113">
        <v>5</v>
      </c>
      <c r="L10" s="113">
        <v>2</v>
      </c>
      <c r="M10" s="113">
        <v>5</v>
      </c>
      <c r="N10" s="113"/>
      <c r="O10" s="113">
        <v>3</v>
      </c>
      <c r="P10" s="113"/>
      <c r="Q10" s="113">
        <v>9</v>
      </c>
      <c r="R10" s="113">
        <v>8</v>
      </c>
      <c r="S10" s="113"/>
      <c r="T10" s="113">
        <v>9</v>
      </c>
      <c r="U10" s="113">
        <v>5</v>
      </c>
      <c r="V10" s="113"/>
      <c r="W10" s="113">
        <v>4</v>
      </c>
      <c r="X10" s="113">
        <v>6</v>
      </c>
      <c r="Y10" s="113"/>
      <c r="Z10" s="113"/>
      <c r="AA10" s="113">
        <f t="shared" si="0"/>
        <v>98</v>
      </c>
      <c r="AB10" s="113">
        <f t="shared" si="1"/>
        <v>18</v>
      </c>
      <c r="AC10" s="219">
        <f t="shared" si="2"/>
        <v>5.444444444444445</v>
      </c>
      <c r="AD10" s="215">
        <v>7</v>
      </c>
      <c r="AE10" s="216">
        <v>6</v>
      </c>
    </row>
    <row r="11" spans="1:31" ht="15.75">
      <c r="A11" s="113">
        <v>9</v>
      </c>
      <c r="B11" s="114" t="s">
        <v>278</v>
      </c>
      <c r="C11" s="113">
        <v>7</v>
      </c>
      <c r="D11" s="113">
        <v>0</v>
      </c>
      <c r="E11" s="113">
        <v>5</v>
      </c>
      <c r="F11" s="113">
        <v>4</v>
      </c>
      <c r="G11" s="113">
        <v>4</v>
      </c>
      <c r="H11" s="113">
        <v>8</v>
      </c>
      <c r="I11" s="113"/>
      <c r="J11" s="113">
        <v>9</v>
      </c>
      <c r="K11" s="113">
        <v>7</v>
      </c>
      <c r="L11" s="113">
        <v>4</v>
      </c>
      <c r="M11" s="113">
        <v>5</v>
      </c>
      <c r="N11" s="113"/>
      <c r="O11" s="113">
        <v>6</v>
      </c>
      <c r="P11" s="113"/>
      <c r="Q11" s="113">
        <v>5</v>
      </c>
      <c r="R11" s="113"/>
      <c r="S11" s="113"/>
      <c r="T11" s="113">
        <v>0</v>
      </c>
      <c r="U11" s="113">
        <v>6</v>
      </c>
      <c r="V11" s="113"/>
      <c r="W11" s="113">
        <v>8</v>
      </c>
      <c r="X11" s="113">
        <v>6</v>
      </c>
      <c r="Y11" s="113"/>
      <c r="Z11" s="113"/>
      <c r="AA11" s="113">
        <f t="shared" si="0"/>
        <v>84</v>
      </c>
      <c r="AB11" s="113">
        <f t="shared" si="1"/>
        <v>16</v>
      </c>
      <c r="AC11" s="219">
        <f t="shared" si="2"/>
        <v>5.25</v>
      </c>
      <c r="AD11" s="215">
        <v>9</v>
      </c>
      <c r="AE11" s="216">
        <v>6</v>
      </c>
    </row>
    <row r="12" spans="1:31" ht="15.75">
      <c r="A12" s="113">
        <v>10</v>
      </c>
      <c r="B12" s="114" t="s">
        <v>269</v>
      </c>
      <c r="C12" s="113">
        <v>4</v>
      </c>
      <c r="D12" s="113">
        <v>4</v>
      </c>
      <c r="E12" s="113">
        <v>6</v>
      </c>
      <c r="F12" s="113">
        <v>7</v>
      </c>
      <c r="G12" s="113">
        <v>10</v>
      </c>
      <c r="H12" s="113">
        <v>0</v>
      </c>
      <c r="I12" s="113"/>
      <c r="J12" s="113">
        <v>4</v>
      </c>
      <c r="K12" s="113">
        <v>4</v>
      </c>
      <c r="L12" s="113">
        <v>3</v>
      </c>
      <c r="M12" s="113">
        <v>8</v>
      </c>
      <c r="N12" s="113">
        <v>10</v>
      </c>
      <c r="O12" s="113">
        <v>10</v>
      </c>
      <c r="P12" s="113"/>
      <c r="Q12" s="113">
        <v>3</v>
      </c>
      <c r="R12" s="113">
        <v>9</v>
      </c>
      <c r="S12" s="113">
        <v>7</v>
      </c>
      <c r="T12" s="113">
        <v>6</v>
      </c>
      <c r="U12" s="113">
        <v>0</v>
      </c>
      <c r="V12" s="113"/>
      <c r="W12" s="113">
        <v>5</v>
      </c>
      <c r="X12" s="113">
        <v>1</v>
      </c>
      <c r="Y12" s="113"/>
      <c r="Z12" s="113">
        <v>6</v>
      </c>
      <c r="AA12" s="113">
        <f t="shared" si="0"/>
        <v>107</v>
      </c>
      <c r="AB12" s="113">
        <f t="shared" si="1"/>
        <v>20</v>
      </c>
      <c r="AC12" s="219">
        <f t="shared" si="2"/>
        <v>5.35</v>
      </c>
      <c r="AD12" s="215">
        <v>8</v>
      </c>
      <c r="AE12" s="216">
        <v>6</v>
      </c>
    </row>
    <row r="13" spans="1:31" s="103" customFormat="1" ht="15.75">
      <c r="A13" s="113">
        <v>11</v>
      </c>
      <c r="B13" s="114" t="s">
        <v>265</v>
      </c>
      <c r="C13" s="113">
        <v>1</v>
      </c>
      <c r="D13" s="113">
        <v>8</v>
      </c>
      <c r="E13" s="113">
        <v>4</v>
      </c>
      <c r="F13" s="113">
        <v>5</v>
      </c>
      <c r="G13" s="113">
        <v>6</v>
      </c>
      <c r="H13" s="113">
        <v>4</v>
      </c>
      <c r="I13" s="113"/>
      <c r="J13" s="113"/>
      <c r="K13" s="113">
        <v>4</v>
      </c>
      <c r="L13" s="113">
        <v>4</v>
      </c>
      <c r="M13" s="113">
        <v>0</v>
      </c>
      <c r="N13" s="113">
        <v>6</v>
      </c>
      <c r="O13" s="113">
        <v>7</v>
      </c>
      <c r="P13" s="113"/>
      <c r="Q13" s="113">
        <v>2</v>
      </c>
      <c r="R13" s="113"/>
      <c r="S13" s="113">
        <v>10</v>
      </c>
      <c r="T13" s="113">
        <v>8</v>
      </c>
      <c r="U13" s="113">
        <v>2</v>
      </c>
      <c r="V13" s="113"/>
      <c r="W13" s="113">
        <v>7</v>
      </c>
      <c r="X13" s="113">
        <v>5</v>
      </c>
      <c r="Y13" s="113"/>
      <c r="Z13" s="113"/>
      <c r="AA13" s="113">
        <f t="shared" si="0"/>
        <v>83</v>
      </c>
      <c r="AB13" s="113">
        <f t="shared" si="1"/>
        <v>17</v>
      </c>
      <c r="AC13" s="219">
        <f t="shared" si="2"/>
        <v>4.882352941176471</v>
      </c>
      <c r="AD13" s="215">
        <v>15</v>
      </c>
      <c r="AE13" s="216">
        <v>5</v>
      </c>
    </row>
    <row r="14" spans="1:31" s="103" customFormat="1" ht="15.75">
      <c r="A14" s="113">
        <v>12</v>
      </c>
      <c r="B14" s="114" t="s">
        <v>275</v>
      </c>
      <c r="C14" s="113">
        <v>4</v>
      </c>
      <c r="D14" s="113">
        <v>4</v>
      </c>
      <c r="E14" s="113"/>
      <c r="F14" s="113">
        <v>6</v>
      </c>
      <c r="G14" s="113">
        <v>9</v>
      </c>
      <c r="H14" s="113">
        <v>8</v>
      </c>
      <c r="I14" s="113"/>
      <c r="J14" s="113">
        <v>3</v>
      </c>
      <c r="K14" s="113">
        <v>7</v>
      </c>
      <c r="L14" s="113">
        <v>2</v>
      </c>
      <c r="M14" s="113">
        <v>0</v>
      </c>
      <c r="N14" s="113">
        <v>7</v>
      </c>
      <c r="O14" s="113"/>
      <c r="P14" s="113"/>
      <c r="Q14" s="113">
        <v>3</v>
      </c>
      <c r="R14" s="113"/>
      <c r="S14" s="113"/>
      <c r="T14" s="113">
        <v>10</v>
      </c>
      <c r="U14" s="113">
        <v>4</v>
      </c>
      <c r="V14" s="113"/>
      <c r="W14" s="113">
        <v>7</v>
      </c>
      <c r="X14" s="113">
        <v>1</v>
      </c>
      <c r="Y14" s="113"/>
      <c r="Z14" s="113">
        <v>5</v>
      </c>
      <c r="AA14" s="113">
        <f t="shared" si="0"/>
        <v>80</v>
      </c>
      <c r="AB14" s="113">
        <f t="shared" si="1"/>
        <v>16</v>
      </c>
      <c r="AC14" s="219">
        <f t="shared" si="2"/>
        <v>5</v>
      </c>
      <c r="AD14" s="215">
        <v>12</v>
      </c>
      <c r="AE14" s="216">
        <v>5</v>
      </c>
    </row>
    <row r="15" spans="1:31" s="54" customFormat="1" ht="15.75">
      <c r="A15" s="113">
        <v>13</v>
      </c>
      <c r="B15" s="114" t="s">
        <v>277</v>
      </c>
      <c r="C15" s="113">
        <v>2</v>
      </c>
      <c r="D15" s="113">
        <v>3</v>
      </c>
      <c r="E15" s="113">
        <v>4</v>
      </c>
      <c r="F15" s="113">
        <v>6</v>
      </c>
      <c r="G15" s="113">
        <v>4</v>
      </c>
      <c r="H15" s="113">
        <v>5</v>
      </c>
      <c r="I15" s="113"/>
      <c r="J15" s="113">
        <v>6</v>
      </c>
      <c r="K15" s="113">
        <v>4</v>
      </c>
      <c r="L15" s="113">
        <v>6</v>
      </c>
      <c r="M15" s="113">
        <v>5</v>
      </c>
      <c r="N15" s="113"/>
      <c r="O15" s="113">
        <v>3</v>
      </c>
      <c r="P15" s="113"/>
      <c r="Q15" s="113">
        <v>5</v>
      </c>
      <c r="R15" s="113">
        <v>8</v>
      </c>
      <c r="S15" s="113">
        <v>9</v>
      </c>
      <c r="T15" s="113">
        <v>5</v>
      </c>
      <c r="U15" s="113">
        <v>6</v>
      </c>
      <c r="V15" s="113"/>
      <c r="W15" s="113">
        <v>2</v>
      </c>
      <c r="X15" s="113">
        <v>5</v>
      </c>
      <c r="Y15" s="113"/>
      <c r="Z15" s="113"/>
      <c r="AA15" s="113">
        <f t="shared" si="0"/>
        <v>88</v>
      </c>
      <c r="AB15" s="113">
        <f t="shared" si="1"/>
        <v>18</v>
      </c>
      <c r="AC15" s="219">
        <f t="shared" si="2"/>
        <v>4.888888888888889</v>
      </c>
      <c r="AD15" s="215">
        <v>14</v>
      </c>
      <c r="AE15" s="216">
        <v>5</v>
      </c>
    </row>
    <row r="16" spans="1:31" s="54" customFormat="1" ht="15.75">
      <c r="A16" s="113">
        <v>14</v>
      </c>
      <c r="B16" s="114" t="s">
        <v>288</v>
      </c>
      <c r="C16" s="113">
        <v>1</v>
      </c>
      <c r="D16" s="113">
        <v>2</v>
      </c>
      <c r="E16" s="113">
        <v>4</v>
      </c>
      <c r="F16" s="113">
        <v>4</v>
      </c>
      <c r="G16" s="113">
        <v>3</v>
      </c>
      <c r="H16" s="113">
        <v>10</v>
      </c>
      <c r="I16" s="113"/>
      <c r="J16" s="113">
        <v>5</v>
      </c>
      <c r="K16" s="113">
        <v>4</v>
      </c>
      <c r="L16" s="113">
        <v>6</v>
      </c>
      <c r="M16" s="113">
        <v>7</v>
      </c>
      <c r="N16" s="113"/>
      <c r="O16" s="113">
        <v>3</v>
      </c>
      <c r="P16" s="113"/>
      <c r="Q16" s="113">
        <v>7</v>
      </c>
      <c r="R16" s="113">
        <v>9</v>
      </c>
      <c r="S16" s="113"/>
      <c r="T16" s="113"/>
      <c r="U16" s="113">
        <v>0</v>
      </c>
      <c r="V16" s="113"/>
      <c r="W16" s="113">
        <v>9</v>
      </c>
      <c r="X16" s="113">
        <v>4</v>
      </c>
      <c r="Y16" s="113"/>
      <c r="Z16" s="113">
        <v>6</v>
      </c>
      <c r="AA16" s="113">
        <f t="shared" si="0"/>
        <v>84</v>
      </c>
      <c r="AB16" s="113">
        <f t="shared" si="1"/>
        <v>17</v>
      </c>
      <c r="AC16" s="219">
        <f t="shared" si="2"/>
        <v>4.9411764705882355</v>
      </c>
      <c r="AD16" s="215">
        <v>13</v>
      </c>
      <c r="AE16" s="216">
        <v>5</v>
      </c>
    </row>
    <row r="17" spans="1:31" s="54" customFormat="1" ht="15.75">
      <c r="A17" s="113">
        <v>15</v>
      </c>
      <c r="B17" s="114" t="s">
        <v>282</v>
      </c>
      <c r="C17" s="113">
        <v>7</v>
      </c>
      <c r="D17" s="113">
        <v>3</v>
      </c>
      <c r="E17" s="113">
        <v>5</v>
      </c>
      <c r="F17" s="113">
        <v>6</v>
      </c>
      <c r="G17" s="113">
        <v>6</v>
      </c>
      <c r="H17" s="113">
        <v>6</v>
      </c>
      <c r="I17" s="113"/>
      <c r="J17" s="113">
        <v>3</v>
      </c>
      <c r="K17" s="113">
        <v>4</v>
      </c>
      <c r="L17" s="113">
        <v>4</v>
      </c>
      <c r="M17" s="113">
        <v>4</v>
      </c>
      <c r="N17" s="113">
        <v>6</v>
      </c>
      <c r="O17" s="113"/>
      <c r="P17" s="113"/>
      <c r="Q17" s="113">
        <v>7</v>
      </c>
      <c r="R17" s="113"/>
      <c r="S17" s="113"/>
      <c r="T17" s="113">
        <v>0</v>
      </c>
      <c r="U17" s="113">
        <v>5</v>
      </c>
      <c r="V17" s="113">
        <v>7</v>
      </c>
      <c r="W17" s="113">
        <v>8</v>
      </c>
      <c r="X17" s="113">
        <v>7</v>
      </c>
      <c r="Y17" s="113">
        <v>5</v>
      </c>
      <c r="Z17" s="113"/>
      <c r="AA17" s="113">
        <f t="shared" si="0"/>
        <v>93</v>
      </c>
      <c r="AB17" s="113">
        <f t="shared" si="1"/>
        <v>18</v>
      </c>
      <c r="AC17" s="219">
        <f t="shared" si="2"/>
        <v>5.166666666666667</v>
      </c>
      <c r="AD17" s="215">
        <v>11</v>
      </c>
      <c r="AE17" s="216">
        <v>5</v>
      </c>
    </row>
    <row r="18" spans="1:31" s="54" customFormat="1" ht="15.75">
      <c r="A18" s="113">
        <v>16</v>
      </c>
      <c r="B18" s="114" t="s">
        <v>294</v>
      </c>
      <c r="C18" s="113">
        <v>7</v>
      </c>
      <c r="D18" s="113">
        <v>5</v>
      </c>
      <c r="E18" s="113"/>
      <c r="F18" s="113">
        <v>4</v>
      </c>
      <c r="G18" s="113">
        <v>4</v>
      </c>
      <c r="H18" s="113">
        <v>0</v>
      </c>
      <c r="I18" s="113"/>
      <c r="J18" s="113">
        <v>7</v>
      </c>
      <c r="K18" s="113">
        <v>0</v>
      </c>
      <c r="L18" s="113">
        <v>5</v>
      </c>
      <c r="M18" s="113">
        <v>3</v>
      </c>
      <c r="N18" s="113">
        <v>8</v>
      </c>
      <c r="O18" s="113"/>
      <c r="P18" s="113"/>
      <c r="Q18" s="113">
        <v>8</v>
      </c>
      <c r="R18" s="113"/>
      <c r="S18" s="113"/>
      <c r="T18" s="113">
        <v>5</v>
      </c>
      <c r="U18" s="113">
        <v>3</v>
      </c>
      <c r="V18" s="113"/>
      <c r="W18" s="113">
        <v>6</v>
      </c>
      <c r="X18" s="113">
        <v>6</v>
      </c>
      <c r="Y18" s="113">
        <v>5</v>
      </c>
      <c r="Z18" s="113"/>
      <c r="AA18" s="113">
        <f t="shared" si="0"/>
        <v>76</v>
      </c>
      <c r="AB18" s="113">
        <f t="shared" si="1"/>
        <v>16</v>
      </c>
      <c r="AC18" s="219">
        <f t="shared" si="2"/>
        <v>4.75</v>
      </c>
      <c r="AD18" s="215">
        <v>18</v>
      </c>
      <c r="AE18" s="216">
        <v>4</v>
      </c>
    </row>
    <row r="19" spans="1:31" s="54" customFormat="1" ht="15.75">
      <c r="A19" s="113">
        <v>17</v>
      </c>
      <c r="B19" s="114" t="s">
        <v>267</v>
      </c>
      <c r="C19" s="113">
        <v>7</v>
      </c>
      <c r="D19" s="113">
        <v>2</v>
      </c>
      <c r="E19" s="113">
        <v>6</v>
      </c>
      <c r="F19" s="113">
        <v>0</v>
      </c>
      <c r="G19" s="113">
        <v>5</v>
      </c>
      <c r="H19" s="113">
        <v>7</v>
      </c>
      <c r="I19" s="113"/>
      <c r="J19" s="113">
        <v>4</v>
      </c>
      <c r="K19" s="113">
        <v>4</v>
      </c>
      <c r="L19" s="113">
        <v>7</v>
      </c>
      <c r="M19" s="113">
        <v>4</v>
      </c>
      <c r="N19" s="113"/>
      <c r="O19" s="113">
        <v>4</v>
      </c>
      <c r="P19" s="113"/>
      <c r="Q19" s="113">
        <v>2</v>
      </c>
      <c r="R19" s="113"/>
      <c r="S19" s="113">
        <v>9</v>
      </c>
      <c r="T19" s="113">
        <v>6</v>
      </c>
      <c r="U19" s="113">
        <v>3</v>
      </c>
      <c r="V19" s="113"/>
      <c r="W19" s="113">
        <v>4</v>
      </c>
      <c r="X19" s="113">
        <v>7</v>
      </c>
      <c r="Y19" s="113">
        <v>5</v>
      </c>
      <c r="Z19" s="113">
        <v>6</v>
      </c>
      <c r="AA19" s="113">
        <f t="shared" si="0"/>
        <v>92</v>
      </c>
      <c r="AB19" s="113">
        <f t="shared" si="1"/>
        <v>19</v>
      </c>
      <c r="AC19" s="219">
        <f t="shared" si="2"/>
        <v>4.842105263157895</v>
      </c>
      <c r="AD19" s="215">
        <v>17</v>
      </c>
      <c r="AE19" s="216">
        <v>4</v>
      </c>
    </row>
    <row r="20" spans="1:31" s="54" customFormat="1" ht="15.75">
      <c r="A20" s="113">
        <v>18</v>
      </c>
      <c r="B20" s="114" t="s">
        <v>285</v>
      </c>
      <c r="C20" s="113">
        <v>5</v>
      </c>
      <c r="D20" s="113">
        <v>5</v>
      </c>
      <c r="E20" s="113">
        <v>3</v>
      </c>
      <c r="F20" s="113">
        <v>4</v>
      </c>
      <c r="G20" s="113">
        <v>8</v>
      </c>
      <c r="H20" s="113">
        <v>3</v>
      </c>
      <c r="I20" s="113"/>
      <c r="J20" s="113">
        <v>4</v>
      </c>
      <c r="K20" s="113">
        <v>8</v>
      </c>
      <c r="L20" s="113">
        <v>6</v>
      </c>
      <c r="M20" s="113">
        <v>4</v>
      </c>
      <c r="N20" s="113"/>
      <c r="O20" s="113">
        <v>4</v>
      </c>
      <c r="P20" s="113"/>
      <c r="Q20" s="113">
        <v>6</v>
      </c>
      <c r="R20" s="113"/>
      <c r="S20" s="113">
        <v>7</v>
      </c>
      <c r="T20" s="113">
        <v>6</v>
      </c>
      <c r="U20" s="113">
        <v>0</v>
      </c>
      <c r="V20" s="113"/>
      <c r="W20" s="113">
        <v>5</v>
      </c>
      <c r="X20" s="113">
        <v>1</v>
      </c>
      <c r="Y20" s="113"/>
      <c r="Z20" s="113"/>
      <c r="AA20" s="113">
        <f t="shared" si="0"/>
        <v>79</v>
      </c>
      <c r="AB20" s="113">
        <f t="shared" si="1"/>
        <v>17</v>
      </c>
      <c r="AC20" s="219">
        <f t="shared" si="2"/>
        <v>4.647058823529412</v>
      </c>
      <c r="AD20" s="215">
        <v>19</v>
      </c>
      <c r="AE20" s="216">
        <v>4</v>
      </c>
    </row>
    <row r="21" spans="1:31" s="54" customFormat="1" ht="16.5" customHeight="1">
      <c r="A21" s="113">
        <v>19</v>
      </c>
      <c r="B21" s="114" t="s">
        <v>283</v>
      </c>
      <c r="C21" s="113">
        <v>2</v>
      </c>
      <c r="D21" s="113">
        <v>9</v>
      </c>
      <c r="E21" s="113">
        <v>9</v>
      </c>
      <c r="F21" s="113">
        <v>6</v>
      </c>
      <c r="G21" s="113">
        <v>7</v>
      </c>
      <c r="H21" s="113">
        <v>0</v>
      </c>
      <c r="I21" s="113"/>
      <c r="J21" s="113">
        <v>6</v>
      </c>
      <c r="K21" s="113">
        <v>0</v>
      </c>
      <c r="L21" s="113">
        <v>3</v>
      </c>
      <c r="M21" s="113">
        <v>5</v>
      </c>
      <c r="N21" s="113">
        <v>0</v>
      </c>
      <c r="O21" s="113">
        <v>0</v>
      </c>
      <c r="P21" s="113"/>
      <c r="Q21" s="113">
        <v>1</v>
      </c>
      <c r="R21" s="113">
        <v>10</v>
      </c>
      <c r="S21" s="113">
        <v>8</v>
      </c>
      <c r="T21" s="113">
        <v>5</v>
      </c>
      <c r="U21" s="113">
        <v>10</v>
      </c>
      <c r="V21" s="113"/>
      <c r="W21" s="113">
        <v>4</v>
      </c>
      <c r="X21" s="113">
        <v>3</v>
      </c>
      <c r="Y21" s="113"/>
      <c r="Z21" s="113"/>
      <c r="AA21" s="113">
        <f t="shared" si="0"/>
        <v>88</v>
      </c>
      <c r="AB21" s="113">
        <f t="shared" si="1"/>
        <v>19</v>
      </c>
      <c r="AC21" s="219">
        <f t="shared" si="2"/>
        <v>4.631578947368421</v>
      </c>
      <c r="AD21" s="215">
        <v>20</v>
      </c>
      <c r="AE21" s="216">
        <v>4</v>
      </c>
    </row>
    <row r="22" spans="1:31" s="54" customFormat="1" ht="15.75">
      <c r="A22" s="113">
        <v>20</v>
      </c>
      <c r="B22" s="114" t="s">
        <v>292</v>
      </c>
      <c r="C22" s="113">
        <v>5</v>
      </c>
      <c r="D22" s="113">
        <v>5</v>
      </c>
      <c r="E22" s="113">
        <v>7</v>
      </c>
      <c r="F22" s="113">
        <v>7</v>
      </c>
      <c r="G22" s="113">
        <v>9</v>
      </c>
      <c r="H22" s="113">
        <v>7</v>
      </c>
      <c r="I22" s="113"/>
      <c r="J22" s="113"/>
      <c r="K22" s="113">
        <v>0</v>
      </c>
      <c r="L22" s="113">
        <v>2</v>
      </c>
      <c r="M22" s="113">
        <v>0</v>
      </c>
      <c r="N22" s="113"/>
      <c r="O22" s="113">
        <v>5</v>
      </c>
      <c r="P22" s="113"/>
      <c r="Q22" s="113">
        <v>6</v>
      </c>
      <c r="R22" s="113"/>
      <c r="S22" s="113">
        <v>8</v>
      </c>
      <c r="T22" s="113"/>
      <c r="U22" s="113">
        <v>0</v>
      </c>
      <c r="V22" s="113"/>
      <c r="W22" s="113">
        <v>5</v>
      </c>
      <c r="X22" s="113">
        <v>5</v>
      </c>
      <c r="Y22" s="113"/>
      <c r="Z22" s="113">
        <v>7</v>
      </c>
      <c r="AA22" s="113">
        <f t="shared" si="0"/>
        <v>78</v>
      </c>
      <c r="AB22" s="113">
        <f t="shared" si="1"/>
        <v>16</v>
      </c>
      <c r="AC22" s="219">
        <f t="shared" si="2"/>
        <v>4.875</v>
      </c>
      <c r="AD22" s="215">
        <v>16</v>
      </c>
      <c r="AE22" s="216">
        <v>4</v>
      </c>
    </row>
    <row r="23" spans="1:31" s="54" customFormat="1" ht="15.75">
      <c r="A23" s="113">
        <v>21</v>
      </c>
      <c r="B23" s="114" t="s">
        <v>281</v>
      </c>
      <c r="C23" s="113">
        <v>4</v>
      </c>
      <c r="D23" s="113">
        <v>2</v>
      </c>
      <c r="E23" s="113"/>
      <c r="F23" s="113">
        <v>5</v>
      </c>
      <c r="G23" s="113">
        <v>9</v>
      </c>
      <c r="H23" s="113">
        <v>6</v>
      </c>
      <c r="I23" s="113">
        <v>6</v>
      </c>
      <c r="J23" s="113">
        <v>6</v>
      </c>
      <c r="K23" s="113">
        <v>0</v>
      </c>
      <c r="L23" s="113">
        <v>3</v>
      </c>
      <c r="M23" s="113">
        <v>4</v>
      </c>
      <c r="N23" s="113"/>
      <c r="O23" s="113">
        <v>2</v>
      </c>
      <c r="P23" s="113"/>
      <c r="Q23" s="113">
        <v>5</v>
      </c>
      <c r="R23" s="113"/>
      <c r="S23" s="113"/>
      <c r="T23" s="113">
        <v>5</v>
      </c>
      <c r="U23" s="113">
        <v>5</v>
      </c>
      <c r="V23" s="113"/>
      <c r="W23" s="113">
        <v>4</v>
      </c>
      <c r="X23" s="113">
        <v>6</v>
      </c>
      <c r="Y23" s="113"/>
      <c r="Z23" s="113"/>
      <c r="AA23" s="113">
        <f t="shared" si="0"/>
        <v>72</v>
      </c>
      <c r="AB23" s="113">
        <f t="shared" si="1"/>
        <v>16</v>
      </c>
      <c r="AC23" s="219">
        <f t="shared" si="2"/>
        <v>4.5</v>
      </c>
      <c r="AD23" s="215">
        <v>22</v>
      </c>
      <c r="AE23" s="216">
        <v>3</v>
      </c>
    </row>
    <row r="24" spans="1:31" s="54" customFormat="1" ht="15.75">
      <c r="A24" s="113">
        <v>22</v>
      </c>
      <c r="B24" s="114" t="s">
        <v>271</v>
      </c>
      <c r="C24" s="113">
        <v>3</v>
      </c>
      <c r="D24" s="113">
        <v>1</v>
      </c>
      <c r="E24" s="113">
        <v>4</v>
      </c>
      <c r="F24" s="113">
        <v>0</v>
      </c>
      <c r="G24" s="113">
        <v>5</v>
      </c>
      <c r="H24" s="113">
        <v>8</v>
      </c>
      <c r="I24" s="113"/>
      <c r="J24" s="113"/>
      <c r="K24" s="113">
        <v>7</v>
      </c>
      <c r="L24" s="113">
        <v>7</v>
      </c>
      <c r="M24" s="113">
        <v>4</v>
      </c>
      <c r="N24" s="113"/>
      <c r="O24" s="113">
        <v>5</v>
      </c>
      <c r="P24" s="113"/>
      <c r="Q24" s="113">
        <v>4</v>
      </c>
      <c r="R24" s="113">
        <v>8</v>
      </c>
      <c r="S24" s="113"/>
      <c r="T24" s="113">
        <v>0</v>
      </c>
      <c r="U24" s="113">
        <v>7</v>
      </c>
      <c r="V24" s="113"/>
      <c r="W24" s="113">
        <v>0</v>
      </c>
      <c r="X24" s="113">
        <v>5</v>
      </c>
      <c r="Y24" s="113"/>
      <c r="Z24" s="113"/>
      <c r="AA24" s="113">
        <f t="shared" si="0"/>
        <v>68</v>
      </c>
      <c r="AB24" s="113">
        <f t="shared" si="1"/>
        <v>16</v>
      </c>
      <c r="AC24" s="219">
        <f t="shared" si="2"/>
        <v>4.25</v>
      </c>
      <c r="AD24" s="215">
        <v>25</v>
      </c>
      <c r="AE24" s="216">
        <v>3</v>
      </c>
    </row>
    <row r="25" spans="1:31" s="54" customFormat="1" ht="15.75">
      <c r="A25" s="113">
        <v>23</v>
      </c>
      <c r="B25" s="114" t="s">
        <v>286</v>
      </c>
      <c r="C25" s="113">
        <v>5</v>
      </c>
      <c r="D25" s="113">
        <v>3</v>
      </c>
      <c r="E25" s="113">
        <v>4</v>
      </c>
      <c r="F25" s="113">
        <v>5</v>
      </c>
      <c r="G25" s="113">
        <v>4</v>
      </c>
      <c r="H25" s="113">
        <v>4</v>
      </c>
      <c r="I25" s="113"/>
      <c r="J25" s="113">
        <v>10</v>
      </c>
      <c r="K25" s="113">
        <v>0</v>
      </c>
      <c r="L25" s="113">
        <v>5</v>
      </c>
      <c r="M25" s="113">
        <v>6</v>
      </c>
      <c r="N25" s="113">
        <v>6</v>
      </c>
      <c r="O25" s="113">
        <v>3</v>
      </c>
      <c r="P25" s="113"/>
      <c r="Q25" s="113">
        <v>1</v>
      </c>
      <c r="R25" s="113"/>
      <c r="S25" s="113"/>
      <c r="T25" s="113">
        <v>0</v>
      </c>
      <c r="U25" s="113">
        <v>4</v>
      </c>
      <c r="V25" s="113"/>
      <c r="W25" s="113">
        <v>5</v>
      </c>
      <c r="X25" s="113">
        <v>7</v>
      </c>
      <c r="Y25" s="113">
        <v>5</v>
      </c>
      <c r="Z25" s="113">
        <v>5</v>
      </c>
      <c r="AA25" s="113">
        <f t="shared" si="0"/>
        <v>82</v>
      </c>
      <c r="AB25" s="113">
        <f t="shared" si="1"/>
        <v>19</v>
      </c>
      <c r="AC25" s="219">
        <f t="shared" si="2"/>
        <v>4.315789473684211</v>
      </c>
      <c r="AD25" s="215">
        <v>24</v>
      </c>
      <c r="AE25" s="216">
        <v>3</v>
      </c>
    </row>
    <row r="26" spans="1:31" s="103" customFormat="1" ht="15" customHeight="1">
      <c r="A26" s="113">
        <v>24</v>
      </c>
      <c r="B26" s="114" t="s">
        <v>296</v>
      </c>
      <c r="C26" s="113">
        <v>3</v>
      </c>
      <c r="D26" s="113">
        <v>4</v>
      </c>
      <c r="E26" s="113">
        <v>5</v>
      </c>
      <c r="F26" s="113">
        <v>0</v>
      </c>
      <c r="G26" s="113">
        <v>8</v>
      </c>
      <c r="H26" s="113">
        <v>8</v>
      </c>
      <c r="I26" s="113"/>
      <c r="J26" s="113">
        <v>4</v>
      </c>
      <c r="K26" s="113">
        <v>0</v>
      </c>
      <c r="L26" s="113">
        <v>7</v>
      </c>
      <c r="M26" s="113">
        <v>0</v>
      </c>
      <c r="N26" s="113"/>
      <c r="O26" s="113">
        <v>7</v>
      </c>
      <c r="P26" s="113"/>
      <c r="Q26" s="113">
        <v>4</v>
      </c>
      <c r="R26" s="113"/>
      <c r="S26" s="113">
        <v>9</v>
      </c>
      <c r="T26" s="113">
        <v>0</v>
      </c>
      <c r="U26" s="113">
        <v>6</v>
      </c>
      <c r="V26" s="113">
        <v>8</v>
      </c>
      <c r="W26" s="113">
        <v>0</v>
      </c>
      <c r="X26" s="113">
        <v>2</v>
      </c>
      <c r="Y26" s="113"/>
      <c r="Z26" s="113">
        <v>7</v>
      </c>
      <c r="AA26" s="113">
        <f t="shared" si="0"/>
        <v>82</v>
      </c>
      <c r="AB26" s="113">
        <f t="shared" si="1"/>
        <v>19</v>
      </c>
      <c r="AC26" s="219">
        <f t="shared" si="2"/>
        <v>4.315789473684211</v>
      </c>
      <c r="AD26" s="215">
        <v>24</v>
      </c>
      <c r="AE26" s="216">
        <v>3</v>
      </c>
    </row>
    <row r="27" spans="1:31" s="103" customFormat="1" ht="15.75">
      <c r="A27" s="113">
        <v>25</v>
      </c>
      <c r="B27" s="114" t="s">
        <v>289</v>
      </c>
      <c r="C27" s="113">
        <v>2</v>
      </c>
      <c r="D27" s="113">
        <v>1</v>
      </c>
      <c r="E27" s="113">
        <v>4</v>
      </c>
      <c r="F27" s="113">
        <v>4</v>
      </c>
      <c r="G27" s="113">
        <v>3</v>
      </c>
      <c r="H27" s="113">
        <v>7</v>
      </c>
      <c r="I27" s="113">
        <v>7</v>
      </c>
      <c r="J27" s="113"/>
      <c r="K27" s="113">
        <v>5</v>
      </c>
      <c r="L27" s="113">
        <v>2</v>
      </c>
      <c r="M27" s="113">
        <v>0</v>
      </c>
      <c r="N27" s="113">
        <v>9</v>
      </c>
      <c r="O27" s="113"/>
      <c r="P27" s="113"/>
      <c r="Q27" s="113">
        <v>6</v>
      </c>
      <c r="R27" s="113">
        <v>10</v>
      </c>
      <c r="S27" s="113">
        <v>10</v>
      </c>
      <c r="T27" s="113">
        <v>5</v>
      </c>
      <c r="U27" s="113">
        <v>3</v>
      </c>
      <c r="V27" s="113"/>
      <c r="W27" s="113">
        <v>4</v>
      </c>
      <c r="X27" s="113">
        <v>1</v>
      </c>
      <c r="Y27" s="113"/>
      <c r="Z27" s="113"/>
      <c r="AA27" s="113">
        <f t="shared" si="0"/>
        <v>83</v>
      </c>
      <c r="AB27" s="113">
        <f t="shared" si="1"/>
        <v>18</v>
      </c>
      <c r="AC27" s="219">
        <f t="shared" si="2"/>
        <v>4.611111111111111</v>
      </c>
      <c r="AD27" s="215">
        <v>21</v>
      </c>
      <c r="AE27" s="216">
        <v>3</v>
      </c>
    </row>
    <row r="28" spans="1:31" s="54" customFormat="1" ht="15.75">
      <c r="A28" s="113">
        <v>26</v>
      </c>
      <c r="B28" s="114" t="s">
        <v>295</v>
      </c>
      <c r="C28" s="113">
        <v>5</v>
      </c>
      <c r="D28" s="113">
        <v>7</v>
      </c>
      <c r="E28" s="113">
        <v>5</v>
      </c>
      <c r="F28" s="113">
        <v>5</v>
      </c>
      <c r="G28" s="113">
        <v>2</v>
      </c>
      <c r="H28" s="113">
        <v>2</v>
      </c>
      <c r="I28" s="113"/>
      <c r="J28" s="113">
        <v>3</v>
      </c>
      <c r="K28" s="113">
        <v>4</v>
      </c>
      <c r="L28" s="113">
        <v>3</v>
      </c>
      <c r="M28" s="113">
        <v>5</v>
      </c>
      <c r="N28" s="113"/>
      <c r="O28" s="113">
        <v>0</v>
      </c>
      <c r="P28" s="113"/>
      <c r="Q28" s="113">
        <v>3</v>
      </c>
      <c r="R28" s="113">
        <v>9</v>
      </c>
      <c r="S28" s="113"/>
      <c r="T28" s="113">
        <v>7</v>
      </c>
      <c r="U28" s="113">
        <v>6</v>
      </c>
      <c r="V28" s="113"/>
      <c r="W28" s="113">
        <v>3</v>
      </c>
      <c r="X28" s="113">
        <v>5</v>
      </c>
      <c r="Y28" s="113"/>
      <c r="Z28" s="113"/>
      <c r="AA28" s="113">
        <f t="shared" si="0"/>
        <v>74</v>
      </c>
      <c r="AB28" s="113">
        <f t="shared" si="1"/>
        <v>17</v>
      </c>
      <c r="AC28" s="219">
        <f t="shared" si="2"/>
        <v>4.352941176470588</v>
      </c>
      <c r="AD28" s="215">
        <v>23</v>
      </c>
      <c r="AE28" s="216">
        <v>3</v>
      </c>
    </row>
    <row r="29" spans="1:31" s="54" customFormat="1" ht="15.75">
      <c r="A29" s="113">
        <v>27</v>
      </c>
      <c r="B29" s="114" t="s">
        <v>284</v>
      </c>
      <c r="C29" s="113">
        <v>6</v>
      </c>
      <c r="D29" s="113">
        <v>7</v>
      </c>
      <c r="E29" s="113"/>
      <c r="F29" s="113">
        <v>5</v>
      </c>
      <c r="G29" s="113">
        <v>0</v>
      </c>
      <c r="H29" s="113">
        <v>5</v>
      </c>
      <c r="I29" s="113"/>
      <c r="J29" s="113"/>
      <c r="K29" s="113">
        <v>0</v>
      </c>
      <c r="L29" s="113">
        <v>4</v>
      </c>
      <c r="M29" s="113">
        <v>0</v>
      </c>
      <c r="N29" s="113"/>
      <c r="O29" s="113">
        <v>4</v>
      </c>
      <c r="P29" s="113"/>
      <c r="Q29" s="113">
        <v>2</v>
      </c>
      <c r="R29" s="113"/>
      <c r="S29" s="113">
        <v>7</v>
      </c>
      <c r="T29" s="113"/>
      <c r="U29" s="113">
        <v>5</v>
      </c>
      <c r="V29" s="113">
        <v>9</v>
      </c>
      <c r="W29" s="113">
        <v>2</v>
      </c>
      <c r="X29" s="113">
        <v>3</v>
      </c>
      <c r="Y29" s="113">
        <v>5</v>
      </c>
      <c r="Z29" s="113"/>
      <c r="AA29" s="113">
        <f t="shared" si="0"/>
        <v>64</v>
      </c>
      <c r="AB29" s="113">
        <f t="shared" si="1"/>
        <v>16</v>
      </c>
      <c r="AC29" s="219">
        <f t="shared" si="2"/>
        <v>4</v>
      </c>
      <c r="AD29" s="215">
        <v>26</v>
      </c>
      <c r="AE29" s="216">
        <v>2</v>
      </c>
    </row>
    <row r="30" spans="1:31" s="54" customFormat="1" ht="15.75">
      <c r="A30" s="113">
        <v>28</v>
      </c>
      <c r="B30" s="114" t="s">
        <v>274</v>
      </c>
      <c r="C30" s="113">
        <v>4</v>
      </c>
      <c r="D30" s="113">
        <v>6</v>
      </c>
      <c r="E30" s="113">
        <v>4</v>
      </c>
      <c r="F30" s="113">
        <v>4</v>
      </c>
      <c r="G30" s="113">
        <v>6</v>
      </c>
      <c r="H30" s="113">
        <v>9</v>
      </c>
      <c r="I30" s="113"/>
      <c r="J30" s="113">
        <v>3</v>
      </c>
      <c r="K30" s="113">
        <v>0</v>
      </c>
      <c r="L30" s="113">
        <v>0</v>
      </c>
      <c r="M30" s="113">
        <v>0</v>
      </c>
      <c r="N30" s="113"/>
      <c r="O30" s="113">
        <v>3</v>
      </c>
      <c r="P30" s="113"/>
      <c r="Q30" s="113">
        <v>2</v>
      </c>
      <c r="R30" s="113"/>
      <c r="S30" s="113">
        <v>7</v>
      </c>
      <c r="T30" s="113"/>
      <c r="U30" s="113">
        <v>5</v>
      </c>
      <c r="V30" s="113"/>
      <c r="W30" s="113">
        <v>0</v>
      </c>
      <c r="X30" s="113">
        <v>2</v>
      </c>
      <c r="Y30" s="113"/>
      <c r="Z30" s="113">
        <v>10</v>
      </c>
      <c r="AA30" s="113">
        <f t="shared" si="0"/>
        <v>65</v>
      </c>
      <c r="AB30" s="113">
        <f t="shared" si="1"/>
        <v>17</v>
      </c>
      <c r="AC30" s="219">
        <f t="shared" si="2"/>
        <v>3.823529411764706</v>
      </c>
      <c r="AD30" s="215">
        <v>27</v>
      </c>
      <c r="AE30" s="216">
        <v>2</v>
      </c>
    </row>
    <row r="31" spans="1:31" s="54" customFormat="1" ht="15.75">
      <c r="A31" s="113">
        <v>29</v>
      </c>
      <c r="B31" s="114" t="s">
        <v>263</v>
      </c>
      <c r="C31" s="113">
        <v>3</v>
      </c>
      <c r="D31" s="113">
        <v>4</v>
      </c>
      <c r="E31" s="113">
        <v>5</v>
      </c>
      <c r="F31" s="113">
        <v>7</v>
      </c>
      <c r="G31" s="113">
        <v>7</v>
      </c>
      <c r="H31" s="113">
        <v>5</v>
      </c>
      <c r="I31" s="113"/>
      <c r="J31" s="113"/>
      <c r="K31" s="113">
        <v>4</v>
      </c>
      <c r="L31" s="113">
        <v>3</v>
      </c>
      <c r="M31" s="113">
        <v>0</v>
      </c>
      <c r="N31" s="113"/>
      <c r="O31" s="113">
        <v>0</v>
      </c>
      <c r="P31" s="113"/>
      <c r="Q31" s="113">
        <v>4</v>
      </c>
      <c r="R31" s="113"/>
      <c r="S31" s="113"/>
      <c r="T31" s="113">
        <v>0</v>
      </c>
      <c r="U31" s="113">
        <v>4</v>
      </c>
      <c r="V31" s="113"/>
      <c r="W31" s="113">
        <v>4</v>
      </c>
      <c r="X31" s="113">
        <v>4</v>
      </c>
      <c r="Y31" s="113"/>
      <c r="Z31" s="113"/>
      <c r="AA31" s="113">
        <f t="shared" si="0"/>
        <v>54</v>
      </c>
      <c r="AB31" s="113">
        <f t="shared" si="1"/>
        <v>15</v>
      </c>
      <c r="AC31" s="219">
        <f t="shared" si="2"/>
        <v>3.6</v>
      </c>
      <c r="AD31" s="215">
        <v>30</v>
      </c>
      <c r="AE31" s="216">
        <v>2</v>
      </c>
    </row>
    <row r="32" spans="1:31" s="54" customFormat="1" ht="15.75">
      <c r="A32" s="113">
        <v>30</v>
      </c>
      <c r="B32" s="114" t="s">
        <v>287</v>
      </c>
      <c r="C32" s="113">
        <v>8</v>
      </c>
      <c r="D32" s="113">
        <v>7</v>
      </c>
      <c r="E32" s="113"/>
      <c r="F32" s="113">
        <v>5</v>
      </c>
      <c r="G32" s="113">
        <v>2</v>
      </c>
      <c r="H32" s="113">
        <v>9</v>
      </c>
      <c r="I32" s="113"/>
      <c r="J32" s="113">
        <v>5</v>
      </c>
      <c r="K32" s="113">
        <v>0</v>
      </c>
      <c r="L32" s="113">
        <v>5</v>
      </c>
      <c r="M32" s="113">
        <v>0</v>
      </c>
      <c r="N32" s="113">
        <v>0</v>
      </c>
      <c r="O32" s="113">
        <v>0</v>
      </c>
      <c r="P32" s="113"/>
      <c r="Q32" s="113">
        <v>2</v>
      </c>
      <c r="R32" s="113"/>
      <c r="S32" s="113">
        <v>8</v>
      </c>
      <c r="T32" s="113">
        <v>5</v>
      </c>
      <c r="U32" s="113">
        <v>3</v>
      </c>
      <c r="V32" s="113"/>
      <c r="W32" s="113">
        <v>4</v>
      </c>
      <c r="X32" s="113">
        <v>2</v>
      </c>
      <c r="Y32" s="113"/>
      <c r="Z32" s="113">
        <v>0</v>
      </c>
      <c r="AA32" s="113">
        <f t="shared" si="0"/>
        <v>65</v>
      </c>
      <c r="AB32" s="113">
        <f t="shared" si="1"/>
        <v>18</v>
      </c>
      <c r="AC32" s="219">
        <f t="shared" si="2"/>
        <v>3.611111111111111</v>
      </c>
      <c r="AD32" s="215">
        <v>29</v>
      </c>
      <c r="AE32" s="216">
        <v>2</v>
      </c>
    </row>
    <row r="33" spans="1:31" s="54" customFormat="1" ht="15.75">
      <c r="A33" s="113">
        <v>31</v>
      </c>
      <c r="B33" s="114" t="s">
        <v>290</v>
      </c>
      <c r="C33" s="113">
        <v>3</v>
      </c>
      <c r="D33" s="113">
        <v>4</v>
      </c>
      <c r="E33" s="113">
        <v>9</v>
      </c>
      <c r="F33" s="113">
        <v>5</v>
      </c>
      <c r="G33" s="113">
        <v>2</v>
      </c>
      <c r="H33" s="113">
        <v>0</v>
      </c>
      <c r="I33" s="113"/>
      <c r="J33" s="113"/>
      <c r="K33" s="113"/>
      <c r="L33" s="113">
        <v>3</v>
      </c>
      <c r="M33" s="113">
        <v>5</v>
      </c>
      <c r="N33" s="113"/>
      <c r="O33" s="113">
        <v>0</v>
      </c>
      <c r="P33" s="113"/>
      <c r="Q33" s="113">
        <v>1</v>
      </c>
      <c r="R33" s="113"/>
      <c r="S33" s="113">
        <v>8</v>
      </c>
      <c r="T33" s="113">
        <v>7</v>
      </c>
      <c r="U33" s="113">
        <v>4</v>
      </c>
      <c r="V33" s="113"/>
      <c r="W33" s="113">
        <v>3</v>
      </c>
      <c r="X33" s="113">
        <v>1</v>
      </c>
      <c r="Y33" s="113"/>
      <c r="Z33" s="113"/>
      <c r="AA33" s="113">
        <f t="shared" si="0"/>
        <v>55</v>
      </c>
      <c r="AB33" s="113">
        <f t="shared" si="1"/>
        <v>15</v>
      </c>
      <c r="AC33" s="219">
        <f t="shared" si="2"/>
        <v>3.6666666666666665</v>
      </c>
      <c r="AD33" s="215">
        <v>28</v>
      </c>
      <c r="AE33" s="216">
        <v>2</v>
      </c>
    </row>
    <row r="34" spans="1:31" s="54" customFormat="1" ht="15.75">
      <c r="A34" s="113">
        <v>32</v>
      </c>
      <c r="B34" s="114" t="s">
        <v>280</v>
      </c>
      <c r="C34" s="113">
        <v>3</v>
      </c>
      <c r="D34" s="113">
        <v>0</v>
      </c>
      <c r="E34" s="113">
        <v>4</v>
      </c>
      <c r="F34" s="113">
        <v>0</v>
      </c>
      <c r="G34" s="113">
        <v>8</v>
      </c>
      <c r="H34" s="113">
        <v>3</v>
      </c>
      <c r="I34" s="113"/>
      <c r="J34" s="113">
        <v>6</v>
      </c>
      <c r="K34" s="113">
        <v>0</v>
      </c>
      <c r="L34" s="113">
        <v>5</v>
      </c>
      <c r="M34" s="113">
        <v>0</v>
      </c>
      <c r="N34" s="113">
        <v>0</v>
      </c>
      <c r="O34" s="113">
        <v>0</v>
      </c>
      <c r="P34" s="113"/>
      <c r="Q34" s="113">
        <v>1</v>
      </c>
      <c r="R34" s="113"/>
      <c r="S34" s="113">
        <v>7</v>
      </c>
      <c r="T34" s="113"/>
      <c r="U34" s="113">
        <v>5</v>
      </c>
      <c r="V34" s="113"/>
      <c r="W34" s="113">
        <v>0</v>
      </c>
      <c r="X34" s="113">
        <v>4</v>
      </c>
      <c r="Y34" s="113"/>
      <c r="Z34" s="113"/>
      <c r="AA34" s="113">
        <f t="shared" si="0"/>
        <v>46</v>
      </c>
      <c r="AB34" s="113">
        <f t="shared" si="1"/>
        <v>17</v>
      </c>
      <c r="AC34" s="219">
        <f t="shared" si="2"/>
        <v>2.7058823529411766</v>
      </c>
      <c r="AD34" s="215">
        <v>33</v>
      </c>
      <c r="AE34" s="216">
        <v>1</v>
      </c>
    </row>
    <row r="35" spans="1:31" s="54" customFormat="1" ht="15.75">
      <c r="A35" s="113">
        <v>33</v>
      </c>
      <c r="B35" s="114" t="s">
        <v>273</v>
      </c>
      <c r="C35" s="113">
        <v>4</v>
      </c>
      <c r="D35" s="113">
        <v>0</v>
      </c>
      <c r="E35" s="113"/>
      <c r="F35" s="113">
        <v>7</v>
      </c>
      <c r="G35" s="113">
        <v>0</v>
      </c>
      <c r="H35" s="113">
        <v>0</v>
      </c>
      <c r="I35" s="113">
        <v>7</v>
      </c>
      <c r="J35" s="113">
        <v>5</v>
      </c>
      <c r="K35" s="113">
        <v>0</v>
      </c>
      <c r="L35" s="113">
        <v>0</v>
      </c>
      <c r="M35" s="113">
        <v>0</v>
      </c>
      <c r="N35" s="113"/>
      <c r="O35" s="113">
        <v>9</v>
      </c>
      <c r="P35" s="113"/>
      <c r="Q35" s="113">
        <v>2</v>
      </c>
      <c r="R35" s="113"/>
      <c r="S35" s="113"/>
      <c r="T35" s="113"/>
      <c r="U35" s="113">
        <v>0</v>
      </c>
      <c r="V35" s="113"/>
      <c r="W35" s="113">
        <v>2</v>
      </c>
      <c r="X35" s="113">
        <v>1</v>
      </c>
      <c r="Y35" s="113"/>
      <c r="Z35" s="113"/>
      <c r="AA35" s="113">
        <f t="shared" si="0"/>
        <v>37</v>
      </c>
      <c r="AB35" s="113">
        <f t="shared" si="1"/>
        <v>15</v>
      </c>
      <c r="AC35" s="219">
        <f t="shared" si="2"/>
        <v>2.466666666666667</v>
      </c>
      <c r="AD35" s="215">
        <v>34</v>
      </c>
      <c r="AE35" s="216">
        <v>1</v>
      </c>
    </row>
    <row r="36" spans="1:31" s="54" customFormat="1" ht="15.75">
      <c r="A36" s="113">
        <v>34</v>
      </c>
      <c r="B36" s="114" t="s">
        <v>297</v>
      </c>
      <c r="C36" s="113">
        <v>2</v>
      </c>
      <c r="D36" s="113">
        <v>1</v>
      </c>
      <c r="E36" s="113">
        <v>5</v>
      </c>
      <c r="F36" s="113">
        <v>7</v>
      </c>
      <c r="G36" s="113">
        <v>5</v>
      </c>
      <c r="H36" s="113">
        <v>3</v>
      </c>
      <c r="I36" s="113"/>
      <c r="J36" s="113"/>
      <c r="K36" s="113">
        <v>0</v>
      </c>
      <c r="L36" s="113">
        <v>5</v>
      </c>
      <c r="M36" s="113">
        <v>3</v>
      </c>
      <c r="N36" s="113"/>
      <c r="O36" s="113">
        <v>5</v>
      </c>
      <c r="P36" s="113"/>
      <c r="Q36" s="113">
        <v>0</v>
      </c>
      <c r="R36" s="113"/>
      <c r="S36" s="113"/>
      <c r="T36" s="113">
        <v>0</v>
      </c>
      <c r="U36" s="113">
        <v>7</v>
      </c>
      <c r="V36" s="113"/>
      <c r="W36" s="113">
        <v>6</v>
      </c>
      <c r="X36" s="113">
        <v>1</v>
      </c>
      <c r="Y36" s="113"/>
      <c r="Z36" s="113"/>
      <c r="AA36" s="113">
        <f t="shared" si="0"/>
        <v>50</v>
      </c>
      <c r="AB36" s="113">
        <f t="shared" si="1"/>
        <v>15</v>
      </c>
      <c r="AC36" s="219">
        <f t="shared" si="2"/>
        <v>3.3333333333333335</v>
      </c>
      <c r="AD36" s="215">
        <v>32</v>
      </c>
      <c r="AE36" s="216">
        <v>1</v>
      </c>
    </row>
    <row r="37" spans="1:31" s="54" customFormat="1" ht="15.75">
      <c r="A37" s="113">
        <v>35</v>
      </c>
      <c r="B37" s="114" t="s">
        <v>298</v>
      </c>
      <c r="C37" s="113">
        <v>0</v>
      </c>
      <c r="D37" s="113">
        <v>1</v>
      </c>
      <c r="E37" s="113">
        <v>5</v>
      </c>
      <c r="F37" s="113">
        <v>0</v>
      </c>
      <c r="G37" s="113">
        <v>0</v>
      </c>
      <c r="H37" s="113">
        <v>0</v>
      </c>
      <c r="I37" s="113"/>
      <c r="J37" s="113"/>
      <c r="K37" s="113">
        <v>0</v>
      </c>
      <c r="L37" s="113">
        <v>0</v>
      </c>
      <c r="M37" s="113">
        <v>0</v>
      </c>
      <c r="N37" s="113"/>
      <c r="O37" s="113"/>
      <c r="P37" s="113"/>
      <c r="Q37" s="113">
        <v>0</v>
      </c>
      <c r="R37" s="113"/>
      <c r="S37" s="113"/>
      <c r="T37" s="113"/>
      <c r="U37" s="113">
        <v>0</v>
      </c>
      <c r="V37" s="113"/>
      <c r="W37" s="113">
        <v>6</v>
      </c>
      <c r="X37" s="113">
        <v>3</v>
      </c>
      <c r="Y37" s="113"/>
      <c r="Z37" s="113"/>
      <c r="AA37" s="113">
        <f t="shared" si="0"/>
        <v>15</v>
      </c>
      <c r="AB37" s="113">
        <f t="shared" si="1"/>
        <v>13</v>
      </c>
      <c r="AC37" s="219">
        <f t="shared" si="2"/>
        <v>1.1538461538461537</v>
      </c>
      <c r="AD37" s="215">
        <v>37</v>
      </c>
      <c r="AE37" s="216">
        <v>1</v>
      </c>
    </row>
    <row r="38" spans="1:31" s="54" customFormat="1" ht="15.75">
      <c r="A38" s="113">
        <v>36</v>
      </c>
      <c r="B38" s="114" t="s">
        <v>299</v>
      </c>
      <c r="C38" s="113">
        <v>2</v>
      </c>
      <c r="D38" s="113">
        <v>0</v>
      </c>
      <c r="E38" s="113">
        <v>4</v>
      </c>
      <c r="F38" s="113">
        <v>4</v>
      </c>
      <c r="G38" s="113">
        <v>3</v>
      </c>
      <c r="H38" s="113">
        <v>0</v>
      </c>
      <c r="I38" s="113"/>
      <c r="J38" s="113">
        <v>0</v>
      </c>
      <c r="K38" s="113">
        <v>0</v>
      </c>
      <c r="L38" s="113">
        <v>0</v>
      </c>
      <c r="M38" s="113">
        <v>0</v>
      </c>
      <c r="N38" s="113"/>
      <c r="O38" s="113">
        <v>6</v>
      </c>
      <c r="P38" s="113"/>
      <c r="Q38" s="113">
        <v>1</v>
      </c>
      <c r="R38" s="113"/>
      <c r="S38" s="113"/>
      <c r="T38" s="113"/>
      <c r="U38" s="113">
        <v>0</v>
      </c>
      <c r="V38" s="113"/>
      <c r="W38" s="113">
        <v>0</v>
      </c>
      <c r="X38" s="113">
        <v>1</v>
      </c>
      <c r="Y38" s="113"/>
      <c r="Z38" s="113"/>
      <c r="AA38" s="113">
        <f t="shared" si="0"/>
        <v>21</v>
      </c>
      <c r="AB38" s="113">
        <f t="shared" si="1"/>
        <v>15</v>
      </c>
      <c r="AC38" s="219">
        <f t="shared" si="2"/>
        <v>1.4</v>
      </c>
      <c r="AD38" s="215">
        <v>36</v>
      </c>
      <c r="AE38" s="216">
        <v>1</v>
      </c>
    </row>
    <row r="39" spans="1:31" s="54" customFormat="1" ht="15.75">
      <c r="A39" s="113">
        <v>37</v>
      </c>
      <c r="B39" s="114" t="s">
        <v>291</v>
      </c>
      <c r="C39" s="113">
        <v>5</v>
      </c>
      <c r="D39" s="113">
        <v>0</v>
      </c>
      <c r="E39" s="113">
        <v>5</v>
      </c>
      <c r="F39" s="113">
        <v>0</v>
      </c>
      <c r="G39" s="113">
        <v>6</v>
      </c>
      <c r="H39" s="113">
        <v>4</v>
      </c>
      <c r="I39" s="113"/>
      <c r="J39" s="113">
        <v>4</v>
      </c>
      <c r="K39" s="113">
        <v>0</v>
      </c>
      <c r="L39" s="113">
        <v>2</v>
      </c>
      <c r="M39" s="113">
        <v>6</v>
      </c>
      <c r="N39" s="113">
        <v>6</v>
      </c>
      <c r="O39" s="113">
        <v>4</v>
      </c>
      <c r="P39" s="113"/>
      <c r="Q39" s="113">
        <v>3</v>
      </c>
      <c r="R39" s="113"/>
      <c r="S39" s="113">
        <v>7</v>
      </c>
      <c r="T39" s="113"/>
      <c r="U39" s="113">
        <v>0</v>
      </c>
      <c r="V39" s="113"/>
      <c r="W39" s="113">
        <v>4</v>
      </c>
      <c r="X39" s="113">
        <v>3</v>
      </c>
      <c r="Y39" s="113"/>
      <c r="Z39" s="113"/>
      <c r="AA39" s="113">
        <f t="shared" si="0"/>
        <v>59</v>
      </c>
      <c r="AB39" s="113">
        <f t="shared" si="1"/>
        <v>17</v>
      </c>
      <c r="AC39" s="219">
        <f t="shared" si="2"/>
        <v>3.4705882352941178</v>
      </c>
      <c r="AD39" s="215">
        <v>31</v>
      </c>
      <c r="AE39" s="216">
        <v>1</v>
      </c>
    </row>
    <row r="40" spans="1:31" ht="15.75">
      <c r="A40" s="113">
        <v>38</v>
      </c>
      <c r="B40" s="114" t="s">
        <v>293</v>
      </c>
      <c r="C40" s="113">
        <v>4</v>
      </c>
      <c r="D40" s="113">
        <v>1</v>
      </c>
      <c r="E40" s="113">
        <v>3</v>
      </c>
      <c r="F40" s="113">
        <v>0</v>
      </c>
      <c r="G40" s="113">
        <v>2</v>
      </c>
      <c r="H40" s="113">
        <v>6</v>
      </c>
      <c r="I40" s="113"/>
      <c r="J40" s="113">
        <v>4</v>
      </c>
      <c r="K40" s="113">
        <v>0</v>
      </c>
      <c r="L40" s="113">
        <v>4</v>
      </c>
      <c r="M40" s="113">
        <v>0</v>
      </c>
      <c r="N40" s="113"/>
      <c r="O40" s="113">
        <v>0</v>
      </c>
      <c r="P40" s="113"/>
      <c r="Q40" s="113">
        <v>6</v>
      </c>
      <c r="R40" s="113"/>
      <c r="S40" s="113"/>
      <c r="T40" s="113"/>
      <c r="U40" s="113">
        <v>0</v>
      </c>
      <c r="V40" s="113"/>
      <c r="W40" s="113">
        <v>0</v>
      </c>
      <c r="X40" s="113">
        <v>5</v>
      </c>
      <c r="Y40" s="113"/>
      <c r="Z40" s="113"/>
      <c r="AA40" s="113">
        <f t="shared" si="0"/>
        <v>35</v>
      </c>
      <c r="AB40" s="113">
        <f t="shared" si="1"/>
        <v>15</v>
      </c>
      <c r="AC40" s="219">
        <f t="shared" si="2"/>
        <v>2.3333333333333335</v>
      </c>
      <c r="AD40" s="215">
        <v>35</v>
      </c>
      <c r="AE40" s="216">
        <v>1</v>
      </c>
    </row>
  </sheetData>
  <sheetProtection password="CC2B" sheet="1" formatCells="0" formatColumns="0" formatRows="0" insertColumns="0" insertRows="0" insertHyperlinks="0" deleteColumns="0" deleteRows="0" sort="0" autoFilter="0" pivotTables="0"/>
  <mergeCells count="1">
    <mergeCell ref="A1:AC1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S4" sqref="S4:S44"/>
    </sheetView>
  </sheetViews>
  <sheetFormatPr defaultColWidth="9.00390625" defaultRowHeight="12.75"/>
  <cols>
    <col min="1" max="1" width="3.25390625" style="0" customWidth="1"/>
    <col min="2" max="2" width="9.00390625" style="0" customWidth="1"/>
    <col min="3" max="3" width="22.125" style="0" customWidth="1"/>
  </cols>
  <sheetData>
    <row r="1" spans="1:10" ht="21" thickBot="1">
      <c r="A1" s="165" t="s">
        <v>396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6" ht="21" thickBot="1">
      <c r="A2" s="166" t="s">
        <v>458</v>
      </c>
      <c r="B2" s="166"/>
      <c r="C2" s="166"/>
      <c r="E2" s="633" t="s">
        <v>397</v>
      </c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5"/>
    </row>
    <row r="3" spans="1:20" ht="75">
      <c r="A3" s="169"/>
      <c r="B3" s="320" t="s">
        <v>468</v>
      </c>
      <c r="C3" s="321" t="s">
        <v>469</v>
      </c>
      <c r="D3" s="322" t="s">
        <v>400</v>
      </c>
      <c r="E3" s="322" t="s">
        <v>401</v>
      </c>
      <c r="F3" s="322" t="s">
        <v>402</v>
      </c>
      <c r="G3" s="322" t="s">
        <v>403</v>
      </c>
      <c r="H3" s="322" t="s">
        <v>404</v>
      </c>
      <c r="I3" s="322" t="s">
        <v>470</v>
      </c>
      <c r="J3" s="322" t="s">
        <v>471</v>
      </c>
      <c r="K3" s="322" t="s">
        <v>405</v>
      </c>
      <c r="L3" s="322" t="s">
        <v>406</v>
      </c>
      <c r="M3" s="322" t="s">
        <v>407</v>
      </c>
      <c r="N3" s="322" t="s">
        <v>408</v>
      </c>
      <c r="O3" s="322" t="s">
        <v>409</v>
      </c>
      <c r="P3" s="322" t="s">
        <v>398</v>
      </c>
      <c r="Q3" s="322" t="s">
        <v>207</v>
      </c>
      <c r="R3" s="323" t="s">
        <v>260</v>
      </c>
      <c r="S3" s="320" t="s">
        <v>399</v>
      </c>
      <c r="T3" s="169"/>
    </row>
    <row r="4" spans="1:19" ht="31.5">
      <c r="A4" s="170"/>
      <c r="B4" s="324" t="s">
        <v>472</v>
      </c>
      <c r="C4" s="325" t="s">
        <v>69</v>
      </c>
      <c r="D4" s="326">
        <v>23</v>
      </c>
      <c r="E4" s="326">
        <v>2</v>
      </c>
      <c r="F4" s="326">
        <v>31</v>
      </c>
      <c r="G4" s="326">
        <v>34</v>
      </c>
      <c r="H4" s="326">
        <v>26</v>
      </c>
      <c r="I4" s="326">
        <v>8</v>
      </c>
      <c r="J4" s="326">
        <v>19</v>
      </c>
      <c r="K4" s="326">
        <v>11</v>
      </c>
      <c r="L4" s="326">
        <v>16</v>
      </c>
      <c r="M4" s="326">
        <v>15</v>
      </c>
      <c r="N4" s="326">
        <v>34</v>
      </c>
      <c r="O4" s="326"/>
      <c r="P4" s="327"/>
      <c r="Q4" s="326">
        <f>D4+E4+F4+G4+H4+I4+J4+K4+L4+M4+N4+O4</f>
        <v>219</v>
      </c>
      <c r="R4" s="328">
        <v>9</v>
      </c>
      <c r="S4" s="329">
        <v>8</v>
      </c>
    </row>
    <row r="5" spans="2:19" ht="31.5">
      <c r="B5" s="324" t="s">
        <v>473</v>
      </c>
      <c r="C5" s="330" t="s">
        <v>63</v>
      </c>
      <c r="D5" s="326">
        <v>23</v>
      </c>
      <c r="E5" s="322">
        <v>19</v>
      </c>
      <c r="F5" s="322">
        <v>10</v>
      </c>
      <c r="G5" s="322">
        <v>14</v>
      </c>
      <c r="H5" s="322">
        <v>10</v>
      </c>
      <c r="I5" s="322">
        <v>6</v>
      </c>
      <c r="J5" s="322">
        <v>7</v>
      </c>
      <c r="K5" s="322">
        <v>11</v>
      </c>
      <c r="L5" s="322">
        <v>11</v>
      </c>
      <c r="M5" s="331">
        <v>0</v>
      </c>
      <c r="N5" s="322">
        <v>8</v>
      </c>
      <c r="O5" s="322"/>
      <c r="P5" s="332">
        <v>1</v>
      </c>
      <c r="Q5" s="326">
        <f aca="true" t="shared" si="0" ref="Q5:Q44">D5+E5+F5+G5+H5+I5+J5+K5+L5+M5+N5+O5</f>
        <v>119</v>
      </c>
      <c r="R5" s="323">
        <v>11</v>
      </c>
      <c r="S5" s="333">
        <v>8</v>
      </c>
    </row>
    <row r="6" spans="2:19" ht="31.5">
      <c r="B6" s="324" t="s">
        <v>474</v>
      </c>
      <c r="C6" s="330" t="s">
        <v>49</v>
      </c>
      <c r="D6" s="326">
        <v>23</v>
      </c>
      <c r="E6" s="322">
        <v>16</v>
      </c>
      <c r="F6" s="322">
        <v>1</v>
      </c>
      <c r="G6" s="322">
        <v>2</v>
      </c>
      <c r="H6" s="322">
        <v>1</v>
      </c>
      <c r="I6" s="334">
        <v>12</v>
      </c>
      <c r="J6" s="322">
        <v>25</v>
      </c>
      <c r="K6" s="322">
        <v>11</v>
      </c>
      <c r="L6" s="322">
        <v>9</v>
      </c>
      <c r="M6" s="322"/>
      <c r="N6" s="322">
        <v>2</v>
      </c>
      <c r="O6" s="322"/>
      <c r="P6" s="332"/>
      <c r="Q6" s="326">
        <f t="shared" si="0"/>
        <v>102</v>
      </c>
      <c r="R6" s="335">
        <v>2</v>
      </c>
      <c r="S6" s="333">
        <v>10</v>
      </c>
    </row>
    <row r="7" spans="2:19" ht="31.5">
      <c r="B7" s="324" t="s">
        <v>475</v>
      </c>
      <c r="C7" s="330" t="s">
        <v>410</v>
      </c>
      <c r="D7" s="326">
        <v>23</v>
      </c>
      <c r="E7" s="331">
        <v>0</v>
      </c>
      <c r="F7" s="322">
        <v>6</v>
      </c>
      <c r="G7" s="322">
        <v>3</v>
      </c>
      <c r="H7" s="322">
        <v>12</v>
      </c>
      <c r="I7" s="331">
        <v>0</v>
      </c>
      <c r="J7" s="322">
        <v>6</v>
      </c>
      <c r="K7" s="322">
        <v>2</v>
      </c>
      <c r="L7" s="322">
        <v>3</v>
      </c>
      <c r="M7" s="331">
        <v>0</v>
      </c>
      <c r="N7" s="322">
        <v>11</v>
      </c>
      <c r="O7" s="322"/>
      <c r="P7" s="332">
        <v>3</v>
      </c>
      <c r="Q7" s="326">
        <f t="shared" si="0"/>
        <v>66</v>
      </c>
      <c r="R7" s="323">
        <v>28</v>
      </c>
      <c r="S7" s="333">
        <v>3</v>
      </c>
    </row>
    <row r="8" spans="2:19" ht="31.5">
      <c r="B8" s="324" t="s">
        <v>476</v>
      </c>
      <c r="C8" s="330" t="s">
        <v>71</v>
      </c>
      <c r="D8" s="326">
        <v>23</v>
      </c>
      <c r="E8" s="322">
        <v>1</v>
      </c>
      <c r="F8" s="322">
        <v>28</v>
      </c>
      <c r="G8" s="322">
        <v>29</v>
      </c>
      <c r="H8" s="322">
        <v>33</v>
      </c>
      <c r="I8" s="331">
        <v>0</v>
      </c>
      <c r="J8" s="322">
        <v>17</v>
      </c>
      <c r="K8" s="322">
        <v>0</v>
      </c>
      <c r="L8" s="331">
        <v>0</v>
      </c>
      <c r="M8" s="322">
        <v>11</v>
      </c>
      <c r="N8" s="322">
        <v>25</v>
      </c>
      <c r="O8" s="322"/>
      <c r="P8" s="332">
        <v>2</v>
      </c>
      <c r="Q8" s="326">
        <f t="shared" si="0"/>
        <v>167</v>
      </c>
      <c r="R8" s="323">
        <v>23</v>
      </c>
      <c r="S8" s="333">
        <v>5</v>
      </c>
    </row>
    <row r="9" spans="2:19" ht="31.5">
      <c r="B9" s="324" t="s">
        <v>477</v>
      </c>
      <c r="C9" s="330" t="s">
        <v>59</v>
      </c>
      <c r="D9" s="326">
        <v>23</v>
      </c>
      <c r="E9" s="322">
        <v>11</v>
      </c>
      <c r="F9" s="322">
        <v>3</v>
      </c>
      <c r="G9" s="322">
        <v>26</v>
      </c>
      <c r="H9" s="322">
        <v>3</v>
      </c>
      <c r="I9" s="331">
        <v>0</v>
      </c>
      <c r="J9" s="322">
        <v>22</v>
      </c>
      <c r="K9" s="322">
        <v>11</v>
      </c>
      <c r="L9" s="322">
        <v>11</v>
      </c>
      <c r="M9" s="322">
        <v>8</v>
      </c>
      <c r="N9" s="322">
        <v>4</v>
      </c>
      <c r="O9" s="322"/>
      <c r="P9" s="332">
        <v>1</v>
      </c>
      <c r="Q9" s="326">
        <f t="shared" si="0"/>
        <v>122</v>
      </c>
      <c r="R9" s="323">
        <v>12</v>
      </c>
      <c r="S9" s="333">
        <v>7</v>
      </c>
    </row>
    <row r="10" spans="2:19" ht="31.5">
      <c r="B10" s="324" t="s">
        <v>478</v>
      </c>
      <c r="C10" s="330" t="s">
        <v>54</v>
      </c>
      <c r="D10" s="326">
        <v>23</v>
      </c>
      <c r="E10" s="322">
        <v>13</v>
      </c>
      <c r="F10" s="322">
        <v>7</v>
      </c>
      <c r="G10" s="322">
        <v>30</v>
      </c>
      <c r="H10" s="322">
        <v>32</v>
      </c>
      <c r="I10" s="331">
        <v>0</v>
      </c>
      <c r="J10" s="322">
        <v>24</v>
      </c>
      <c r="K10" s="331">
        <v>0</v>
      </c>
      <c r="L10" s="322">
        <v>16</v>
      </c>
      <c r="M10" s="322"/>
      <c r="N10" s="322">
        <v>34</v>
      </c>
      <c r="O10" s="322"/>
      <c r="P10" s="332">
        <v>2</v>
      </c>
      <c r="Q10" s="326">
        <f t="shared" si="0"/>
        <v>179</v>
      </c>
      <c r="R10" s="323">
        <v>24</v>
      </c>
      <c r="S10" s="333">
        <v>4</v>
      </c>
    </row>
    <row r="11" spans="2:19" ht="47.25">
      <c r="B11" s="324" t="s">
        <v>479</v>
      </c>
      <c r="C11" s="330" t="s">
        <v>81</v>
      </c>
      <c r="D11" s="326">
        <v>23</v>
      </c>
      <c r="E11" s="331">
        <v>0</v>
      </c>
      <c r="F11" s="322">
        <v>24</v>
      </c>
      <c r="G11" s="322">
        <v>21</v>
      </c>
      <c r="H11" s="322">
        <v>28</v>
      </c>
      <c r="I11" s="322">
        <v>1</v>
      </c>
      <c r="J11" s="322">
        <v>3</v>
      </c>
      <c r="K11" s="322">
        <v>11</v>
      </c>
      <c r="L11" s="322">
        <v>16</v>
      </c>
      <c r="M11" s="322"/>
      <c r="N11" s="322">
        <v>16</v>
      </c>
      <c r="O11" s="322"/>
      <c r="P11" s="332">
        <v>1</v>
      </c>
      <c r="Q11" s="326">
        <f t="shared" si="0"/>
        <v>143</v>
      </c>
      <c r="R11" s="323">
        <v>13</v>
      </c>
      <c r="S11" s="333">
        <v>7</v>
      </c>
    </row>
    <row r="12" spans="2:19" ht="31.5">
      <c r="B12" s="324" t="s">
        <v>480</v>
      </c>
      <c r="C12" s="330" t="s">
        <v>89</v>
      </c>
      <c r="D12" s="326">
        <v>23</v>
      </c>
      <c r="E12" s="322">
        <v>25</v>
      </c>
      <c r="F12" s="322">
        <v>22</v>
      </c>
      <c r="G12" s="322">
        <v>34</v>
      </c>
      <c r="H12" s="322">
        <v>40</v>
      </c>
      <c r="I12" s="331">
        <v>0</v>
      </c>
      <c r="J12" s="322">
        <v>23</v>
      </c>
      <c r="K12" s="331">
        <v>0</v>
      </c>
      <c r="L12" s="322">
        <v>9</v>
      </c>
      <c r="M12" s="322"/>
      <c r="N12" s="322">
        <v>21</v>
      </c>
      <c r="O12" s="322">
        <v>11</v>
      </c>
      <c r="P12" s="332">
        <v>2</v>
      </c>
      <c r="Q12" s="326">
        <f t="shared" si="0"/>
        <v>208</v>
      </c>
      <c r="R12" s="323">
        <v>25</v>
      </c>
      <c r="S12" s="333">
        <v>4</v>
      </c>
    </row>
    <row r="13" spans="2:19" ht="47.25">
      <c r="B13" s="324" t="s">
        <v>481</v>
      </c>
      <c r="C13" s="330" t="s">
        <v>57</v>
      </c>
      <c r="D13" s="326">
        <v>23</v>
      </c>
      <c r="E13" s="322">
        <v>6</v>
      </c>
      <c r="F13" s="322">
        <v>8</v>
      </c>
      <c r="G13" s="322">
        <v>20</v>
      </c>
      <c r="H13" s="322">
        <v>11</v>
      </c>
      <c r="I13" s="331">
        <v>0</v>
      </c>
      <c r="J13" s="322">
        <v>2</v>
      </c>
      <c r="K13" s="322">
        <v>1</v>
      </c>
      <c r="L13" s="322">
        <v>6</v>
      </c>
      <c r="M13" s="322"/>
      <c r="N13" s="322">
        <v>15</v>
      </c>
      <c r="O13" s="322">
        <v>8</v>
      </c>
      <c r="P13" s="332">
        <v>1</v>
      </c>
      <c r="Q13" s="326">
        <f t="shared" si="0"/>
        <v>100</v>
      </c>
      <c r="R13" s="335">
        <v>10</v>
      </c>
      <c r="S13" s="333">
        <v>8</v>
      </c>
    </row>
    <row r="14" spans="2:19" ht="47.25">
      <c r="B14" s="324" t="s">
        <v>482</v>
      </c>
      <c r="C14" s="330" t="s">
        <v>52</v>
      </c>
      <c r="D14" s="326">
        <v>23</v>
      </c>
      <c r="E14" s="322">
        <v>5</v>
      </c>
      <c r="F14" s="322">
        <v>19</v>
      </c>
      <c r="G14" s="322">
        <v>12</v>
      </c>
      <c r="H14" s="322">
        <v>36</v>
      </c>
      <c r="I14" s="322">
        <v>12</v>
      </c>
      <c r="J14" s="322">
        <v>18</v>
      </c>
      <c r="K14" s="322">
        <v>4</v>
      </c>
      <c r="L14" s="322">
        <v>16</v>
      </c>
      <c r="M14" s="322">
        <v>1</v>
      </c>
      <c r="N14" s="322">
        <v>30</v>
      </c>
      <c r="O14" s="322"/>
      <c r="P14" s="332"/>
      <c r="Q14" s="326">
        <f t="shared" si="0"/>
        <v>176</v>
      </c>
      <c r="R14" s="335">
        <v>7</v>
      </c>
      <c r="S14" s="333">
        <v>9</v>
      </c>
    </row>
    <row r="15" spans="2:19" ht="47.25">
      <c r="B15" s="324" t="s">
        <v>483</v>
      </c>
      <c r="C15" s="330" t="s">
        <v>74</v>
      </c>
      <c r="D15" s="326">
        <v>23</v>
      </c>
      <c r="E15" s="322">
        <v>29</v>
      </c>
      <c r="F15" s="322">
        <v>32</v>
      </c>
      <c r="G15" s="322">
        <v>23</v>
      </c>
      <c r="H15" s="322">
        <v>21</v>
      </c>
      <c r="I15" s="331">
        <v>0</v>
      </c>
      <c r="J15" s="322">
        <v>9</v>
      </c>
      <c r="K15" s="331">
        <v>0</v>
      </c>
      <c r="L15" s="331">
        <v>0</v>
      </c>
      <c r="M15" s="322"/>
      <c r="N15" s="322">
        <v>3</v>
      </c>
      <c r="O15" s="322"/>
      <c r="P15" s="332">
        <v>3</v>
      </c>
      <c r="Q15" s="326">
        <f t="shared" si="0"/>
        <v>140</v>
      </c>
      <c r="R15" s="323">
        <v>31</v>
      </c>
      <c r="S15" s="333">
        <v>3</v>
      </c>
    </row>
    <row r="16" spans="2:19" ht="31.5">
      <c r="B16" s="324" t="s">
        <v>484</v>
      </c>
      <c r="C16" s="330" t="s">
        <v>55</v>
      </c>
      <c r="D16" s="326">
        <v>23</v>
      </c>
      <c r="E16" s="331">
        <v>0</v>
      </c>
      <c r="F16" s="322">
        <v>14</v>
      </c>
      <c r="G16" s="322">
        <v>34</v>
      </c>
      <c r="H16" s="322">
        <v>19</v>
      </c>
      <c r="I16" s="331">
        <v>0</v>
      </c>
      <c r="J16" s="322">
        <v>26</v>
      </c>
      <c r="K16" s="331">
        <v>0</v>
      </c>
      <c r="L16" s="331">
        <v>0</v>
      </c>
      <c r="M16" s="322">
        <v>4</v>
      </c>
      <c r="N16" s="322">
        <v>7</v>
      </c>
      <c r="O16" s="322">
        <v>5</v>
      </c>
      <c r="P16" s="332">
        <v>4</v>
      </c>
      <c r="Q16" s="326">
        <f t="shared" si="0"/>
        <v>132</v>
      </c>
      <c r="R16" s="323">
        <v>34</v>
      </c>
      <c r="S16" s="333">
        <v>2</v>
      </c>
    </row>
    <row r="17" spans="2:19" ht="31.5">
      <c r="B17" s="324" t="s">
        <v>485</v>
      </c>
      <c r="C17" s="330" t="s">
        <v>78</v>
      </c>
      <c r="D17" s="326">
        <v>23</v>
      </c>
      <c r="E17" s="331">
        <v>0</v>
      </c>
      <c r="F17" s="322">
        <v>25</v>
      </c>
      <c r="G17" s="322">
        <v>9</v>
      </c>
      <c r="H17" s="322">
        <v>31</v>
      </c>
      <c r="I17" s="331">
        <v>0</v>
      </c>
      <c r="J17" s="322">
        <v>8</v>
      </c>
      <c r="K17" s="331">
        <v>0</v>
      </c>
      <c r="L17" s="331">
        <v>0</v>
      </c>
      <c r="M17" s="322">
        <v>15</v>
      </c>
      <c r="N17" s="322">
        <v>31</v>
      </c>
      <c r="O17" s="322"/>
      <c r="P17" s="332">
        <v>4</v>
      </c>
      <c r="Q17" s="326">
        <f t="shared" si="0"/>
        <v>142</v>
      </c>
      <c r="R17" s="323">
        <v>35</v>
      </c>
      <c r="S17" s="333">
        <v>2</v>
      </c>
    </row>
    <row r="18" spans="2:19" ht="31.5">
      <c r="B18" s="324" t="s">
        <v>486</v>
      </c>
      <c r="C18" s="330" t="s">
        <v>67</v>
      </c>
      <c r="D18" s="326">
        <v>23</v>
      </c>
      <c r="E18" s="322">
        <v>23</v>
      </c>
      <c r="F18" s="322">
        <v>33</v>
      </c>
      <c r="G18" s="322">
        <v>1</v>
      </c>
      <c r="H18" s="322">
        <v>8</v>
      </c>
      <c r="I18" s="331">
        <v>0</v>
      </c>
      <c r="J18" s="322">
        <v>25</v>
      </c>
      <c r="K18" s="331">
        <v>0</v>
      </c>
      <c r="L18" s="331">
        <v>0</v>
      </c>
      <c r="M18" s="331">
        <v>0</v>
      </c>
      <c r="N18" s="322">
        <v>9</v>
      </c>
      <c r="O18" s="322"/>
      <c r="P18" s="332">
        <v>4</v>
      </c>
      <c r="Q18" s="326">
        <f t="shared" si="0"/>
        <v>122</v>
      </c>
      <c r="R18" s="323">
        <v>33</v>
      </c>
      <c r="S18" s="333">
        <v>2</v>
      </c>
    </row>
    <row r="19" spans="2:19" ht="31.5">
      <c r="B19" s="324" t="s">
        <v>487</v>
      </c>
      <c r="C19" s="330" t="s">
        <v>64</v>
      </c>
      <c r="D19" s="326">
        <v>23</v>
      </c>
      <c r="E19" s="322">
        <v>20</v>
      </c>
      <c r="F19" s="322">
        <v>9</v>
      </c>
      <c r="G19" s="322">
        <v>30</v>
      </c>
      <c r="H19" s="322">
        <v>35</v>
      </c>
      <c r="I19" s="331">
        <v>0</v>
      </c>
      <c r="J19" s="322">
        <v>22</v>
      </c>
      <c r="K19" s="322">
        <v>11</v>
      </c>
      <c r="L19" s="322">
        <v>16</v>
      </c>
      <c r="M19" s="322"/>
      <c r="N19" s="322">
        <v>19</v>
      </c>
      <c r="O19" s="322"/>
      <c r="P19" s="332">
        <v>1</v>
      </c>
      <c r="Q19" s="326">
        <f t="shared" si="0"/>
        <v>185</v>
      </c>
      <c r="R19" s="323">
        <v>19</v>
      </c>
      <c r="S19" s="333">
        <v>6</v>
      </c>
    </row>
    <row r="20" spans="2:19" ht="31.5">
      <c r="B20" s="324" t="s">
        <v>488</v>
      </c>
      <c r="C20" s="330" t="s">
        <v>61</v>
      </c>
      <c r="D20" s="326">
        <v>23</v>
      </c>
      <c r="E20" s="322">
        <v>9</v>
      </c>
      <c r="F20" s="322">
        <v>4</v>
      </c>
      <c r="G20" s="322">
        <v>14</v>
      </c>
      <c r="H20" s="322">
        <v>30</v>
      </c>
      <c r="I20" s="322">
        <v>12</v>
      </c>
      <c r="J20" s="322">
        <v>22</v>
      </c>
      <c r="K20" s="322">
        <v>4</v>
      </c>
      <c r="L20" s="322">
        <v>16</v>
      </c>
      <c r="M20" s="331">
        <v>0</v>
      </c>
      <c r="N20" s="322">
        <v>24</v>
      </c>
      <c r="O20" s="322">
        <v>2</v>
      </c>
      <c r="P20" s="332">
        <v>1</v>
      </c>
      <c r="Q20" s="326">
        <f t="shared" si="0"/>
        <v>160</v>
      </c>
      <c r="R20" s="323">
        <v>17</v>
      </c>
      <c r="S20" s="333">
        <v>6</v>
      </c>
    </row>
    <row r="21" spans="2:19" ht="47.25">
      <c r="B21" s="324" t="s">
        <v>489</v>
      </c>
      <c r="C21" s="330" t="s">
        <v>65</v>
      </c>
      <c r="D21" s="326">
        <v>23</v>
      </c>
      <c r="E21" s="331">
        <v>0</v>
      </c>
      <c r="F21" s="322">
        <v>2</v>
      </c>
      <c r="G21" s="322">
        <v>4</v>
      </c>
      <c r="H21" s="322">
        <v>3</v>
      </c>
      <c r="I21" s="331">
        <v>0</v>
      </c>
      <c r="J21" s="322">
        <v>12</v>
      </c>
      <c r="K21" s="322">
        <v>11</v>
      </c>
      <c r="L21" s="322">
        <v>16</v>
      </c>
      <c r="M21" s="331">
        <v>0</v>
      </c>
      <c r="N21" s="322">
        <v>12</v>
      </c>
      <c r="O21" s="322">
        <v>1</v>
      </c>
      <c r="P21" s="332">
        <v>3</v>
      </c>
      <c r="Q21" s="326">
        <f t="shared" si="0"/>
        <v>84</v>
      </c>
      <c r="R21" s="323">
        <v>29</v>
      </c>
      <c r="S21" s="333">
        <v>3</v>
      </c>
    </row>
    <row r="22" spans="2:19" ht="47.25">
      <c r="B22" s="324" t="s">
        <v>490</v>
      </c>
      <c r="C22" s="330" t="s">
        <v>66</v>
      </c>
      <c r="D22" s="322">
        <v>16</v>
      </c>
      <c r="E22" s="322">
        <v>12</v>
      </c>
      <c r="F22" s="322">
        <v>26</v>
      </c>
      <c r="G22" s="322">
        <v>5</v>
      </c>
      <c r="H22" s="322">
        <v>25</v>
      </c>
      <c r="I22" s="322">
        <v>4</v>
      </c>
      <c r="J22" s="322">
        <v>4</v>
      </c>
      <c r="K22" s="322">
        <v>3</v>
      </c>
      <c r="L22" s="322">
        <v>11</v>
      </c>
      <c r="M22" s="322"/>
      <c r="N22" s="322">
        <v>22</v>
      </c>
      <c r="O22" s="322">
        <v>4</v>
      </c>
      <c r="P22" s="332"/>
      <c r="Q22" s="326">
        <f t="shared" si="0"/>
        <v>132</v>
      </c>
      <c r="R22" s="335">
        <v>3</v>
      </c>
      <c r="S22" s="333">
        <v>10</v>
      </c>
    </row>
    <row r="23" spans="2:19" ht="47.25">
      <c r="B23" s="324" t="s">
        <v>491</v>
      </c>
      <c r="C23" s="330" t="s">
        <v>80</v>
      </c>
      <c r="D23" s="322">
        <v>25</v>
      </c>
      <c r="E23" s="322">
        <v>29</v>
      </c>
      <c r="F23" s="322">
        <v>11</v>
      </c>
      <c r="G23" s="322">
        <v>22</v>
      </c>
      <c r="H23" s="322">
        <v>9</v>
      </c>
      <c r="I23" s="331">
        <v>0</v>
      </c>
      <c r="J23" s="322">
        <v>16</v>
      </c>
      <c r="K23" s="331">
        <v>0</v>
      </c>
      <c r="L23" s="322">
        <v>16</v>
      </c>
      <c r="M23" s="322"/>
      <c r="N23" s="322">
        <v>25</v>
      </c>
      <c r="O23" s="322"/>
      <c r="P23" s="332">
        <v>2</v>
      </c>
      <c r="Q23" s="326">
        <f t="shared" si="0"/>
        <v>153</v>
      </c>
      <c r="R23" s="323">
        <v>20</v>
      </c>
      <c r="S23" s="333">
        <v>5</v>
      </c>
    </row>
    <row r="24" spans="2:19" ht="47.25">
      <c r="B24" s="324" t="s">
        <v>492</v>
      </c>
      <c r="C24" s="330" t="s">
        <v>72</v>
      </c>
      <c r="D24" s="322">
        <v>37</v>
      </c>
      <c r="E24" s="322">
        <v>22</v>
      </c>
      <c r="F24" s="322">
        <v>36</v>
      </c>
      <c r="G24" s="322">
        <v>11</v>
      </c>
      <c r="H24" s="322">
        <v>21</v>
      </c>
      <c r="I24" s="331">
        <v>0</v>
      </c>
      <c r="J24" s="322">
        <v>10</v>
      </c>
      <c r="K24" s="331">
        <v>0</v>
      </c>
      <c r="L24" s="331">
        <v>0</v>
      </c>
      <c r="M24" s="322">
        <v>11</v>
      </c>
      <c r="N24" s="322">
        <v>20</v>
      </c>
      <c r="O24" s="322"/>
      <c r="P24" s="332">
        <v>3</v>
      </c>
      <c r="Q24" s="326">
        <f t="shared" si="0"/>
        <v>168</v>
      </c>
      <c r="R24" s="323">
        <v>32</v>
      </c>
      <c r="S24" s="333">
        <v>2</v>
      </c>
    </row>
    <row r="25" spans="2:19" ht="47.25">
      <c r="B25" s="324" t="s">
        <v>493</v>
      </c>
      <c r="C25" s="330" t="s">
        <v>70</v>
      </c>
      <c r="D25" s="322">
        <v>5</v>
      </c>
      <c r="E25" s="322">
        <v>21</v>
      </c>
      <c r="F25" s="322">
        <v>38</v>
      </c>
      <c r="G25" s="322">
        <v>7</v>
      </c>
      <c r="H25" s="322">
        <v>15</v>
      </c>
      <c r="I25" s="331">
        <v>0</v>
      </c>
      <c r="J25" s="322">
        <v>20</v>
      </c>
      <c r="K25" s="322">
        <v>11</v>
      </c>
      <c r="L25" s="322">
        <v>16</v>
      </c>
      <c r="M25" s="322">
        <v>13</v>
      </c>
      <c r="N25" s="322">
        <v>10</v>
      </c>
      <c r="O25" s="322"/>
      <c r="P25" s="332">
        <v>1</v>
      </c>
      <c r="Q25" s="326">
        <f t="shared" si="0"/>
        <v>156</v>
      </c>
      <c r="R25" s="323">
        <v>15</v>
      </c>
      <c r="S25" s="333">
        <v>7</v>
      </c>
    </row>
    <row r="26" spans="2:19" ht="47.25">
      <c r="B26" s="324" t="s">
        <v>494</v>
      </c>
      <c r="C26" s="330" t="s">
        <v>58</v>
      </c>
      <c r="D26" s="322">
        <v>3</v>
      </c>
      <c r="E26" s="322">
        <v>3</v>
      </c>
      <c r="F26" s="322">
        <v>14</v>
      </c>
      <c r="G26" s="322">
        <v>30</v>
      </c>
      <c r="H26" s="322">
        <v>13</v>
      </c>
      <c r="I26" s="322">
        <v>10</v>
      </c>
      <c r="J26" s="322">
        <v>15</v>
      </c>
      <c r="K26" s="322">
        <v>9</v>
      </c>
      <c r="L26" s="322">
        <v>2</v>
      </c>
      <c r="M26" s="322">
        <v>15</v>
      </c>
      <c r="N26" s="322">
        <v>18</v>
      </c>
      <c r="O26" s="322"/>
      <c r="P26" s="332"/>
      <c r="Q26" s="326">
        <f t="shared" si="0"/>
        <v>132</v>
      </c>
      <c r="R26" s="335">
        <v>3</v>
      </c>
      <c r="S26" s="333">
        <v>10</v>
      </c>
    </row>
    <row r="27" spans="2:19" ht="47.25">
      <c r="B27" s="324" t="s">
        <v>495</v>
      </c>
      <c r="C27" s="330" t="s">
        <v>60</v>
      </c>
      <c r="D27" s="322">
        <v>34</v>
      </c>
      <c r="E27" s="322">
        <v>7</v>
      </c>
      <c r="F27" s="322">
        <v>16</v>
      </c>
      <c r="G27" s="322">
        <v>12</v>
      </c>
      <c r="H27" s="322">
        <v>38</v>
      </c>
      <c r="I27" s="322">
        <v>9</v>
      </c>
      <c r="J27" s="322">
        <v>14</v>
      </c>
      <c r="K27" s="322">
        <v>11</v>
      </c>
      <c r="L27" s="322">
        <v>16</v>
      </c>
      <c r="M27" s="322">
        <v>10</v>
      </c>
      <c r="N27" s="322">
        <v>12</v>
      </c>
      <c r="O27" s="322">
        <v>3</v>
      </c>
      <c r="P27" s="332"/>
      <c r="Q27" s="326">
        <f t="shared" si="0"/>
        <v>182</v>
      </c>
      <c r="R27" s="335">
        <v>8</v>
      </c>
      <c r="S27" s="333">
        <v>8</v>
      </c>
    </row>
    <row r="28" spans="2:19" ht="31.5">
      <c r="B28" s="324" t="s">
        <v>496</v>
      </c>
      <c r="C28" s="330" t="s">
        <v>53</v>
      </c>
      <c r="D28" s="322">
        <v>28</v>
      </c>
      <c r="E28" s="322">
        <v>28</v>
      </c>
      <c r="F28" s="322">
        <v>36</v>
      </c>
      <c r="G28" s="322">
        <v>18</v>
      </c>
      <c r="H28" s="322">
        <v>5</v>
      </c>
      <c r="I28" s="322">
        <v>5</v>
      </c>
      <c r="J28" s="322">
        <v>28</v>
      </c>
      <c r="K28" s="331">
        <v>0</v>
      </c>
      <c r="L28" s="322">
        <v>11</v>
      </c>
      <c r="M28" s="322"/>
      <c r="N28" s="322">
        <v>16</v>
      </c>
      <c r="O28" s="322"/>
      <c r="P28" s="332">
        <v>1</v>
      </c>
      <c r="Q28" s="326">
        <f t="shared" si="0"/>
        <v>175</v>
      </c>
      <c r="R28" s="323">
        <v>18</v>
      </c>
      <c r="S28" s="333">
        <v>6</v>
      </c>
    </row>
    <row r="29" spans="2:19" ht="31.5">
      <c r="B29" s="324" t="s">
        <v>497</v>
      </c>
      <c r="C29" s="330" t="s">
        <v>77</v>
      </c>
      <c r="D29" s="322">
        <v>33</v>
      </c>
      <c r="E29" s="331">
        <v>0</v>
      </c>
      <c r="F29" s="322">
        <v>34</v>
      </c>
      <c r="G29" s="322">
        <v>18</v>
      </c>
      <c r="H29" s="322">
        <v>36</v>
      </c>
      <c r="I29" s="331">
        <v>0</v>
      </c>
      <c r="J29" s="322">
        <v>13</v>
      </c>
      <c r="K29" s="331">
        <v>0</v>
      </c>
      <c r="L29" s="331">
        <v>0</v>
      </c>
      <c r="M29" s="322">
        <v>15</v>
      </c>
      <c r="N29" s="322">
        <v>34</v>
      </c>
      <c r="O29" s="322"/>
      <c r="P29" s="332">
        <v>4</v>
      </c>
      <c r="Q29" s="326">
        <f t="shared" si="0"/>
        <v>183</v>
      </c>
      <c r="R29" s="323">
        <v>37</v>
      </c>
      <c r="S29" s="333">
        <v>1</v>
      </c>
    </row>
    <row r="30" spans="2:19" ht="47.25">
      <c r="B30" s="324" t="s">
        <v>498</v>
      </c>
      <c r="C30" s="330" t="s">
        <v>51</v>
      </c>
      <c r="D30" s="322">
        <v>20</v>
      </c>
      <c r="E30" s="322">
        <v>8</v>
      </c>
      <c r="F30" s="322">
        <v>21</v>
      </c>
      <c r="G30" s="322">
        <v>5</v>
      </c>
      <c r="H30" s="322">
        <v>23</v>
      </c>
      <c r="I30" s="322">
        <v>10</v>
      </c>
      <c r="J30" s="322">
        <v>23</v>
      </c>
      <c r="K30" s="322">
        <v>6</v>
      </c>
      <c r="L30" s="322">
        <v>3</v>
      </c>
      <c r="M30" s="322">
        <v>5</v>
      </c>
      <c r="N30" s="322">
        <v>1</v>
      </c>
      <c r="O30" s="322">
        <v>8</v>
      </c>
      <c r="P30" s="332"/>
      <c r="Q30" s="326">
        <f t="shared" si="0"/>
        <v>133</v>
      </c>
      <c r="R30" s="335">
        <v>5</v>
      </c>
      <c r="S30" s="333">
        <v>9</v>
      </c>
    </row>
    <row r="31" spans="2:19" ht="47.25">
      <c r="B31" s="324" t="s">
        <v>499</v>
      </c>
      <c r="C31" s="330" t="s">
        <v>62</v>
      </c>
      <c r="D31" s="322">
        <v>11</v>
      </c>
      <c r="E31" s="322">
        <v>10</v>
      </c>
      <c r="F31" s="322">
        <v>29</v>
      </c>
      <c r="G31" s="322">
        <v>10</v>
      </c>
      <c r="H31" s="322">
        <v>27</v>
      </c>
      <c r="I31" s="331">
        <v>0</v>
      </c>
      <c r="J31" s="322">
        <v>21</v>
      </c>
      <c r="K31" s="322">
        <v>6</v>
      </c>
      <c r="L31" s="322">
        <v>6</v>
      </c>
      <c r="M31" s="322">
        <v>14</v>
      </c>
      <c r="N31" s="322">
        <v>12</v>
      </c>
      <c r="O31" s="322"/>
      <c r="P31" s="332">
        <v>1</v>
      </c>
      <c r="Q31" s="326">
        <f t="shared" si="0"/>
        <v>146</v>
      </c>
      <c r="R31" s="323">
        <v>14</v>
      </c>
      <c r="S31" s="333">
        <v>7</v>
      </c>
    </row>
    <row r="32" spans="2:19" ht="31.5">
      <c r="B32" s="324" t="s">
        <v>500</v>
      </c>
      <c r="C32" s="330" t="s">
        <v>73</v>
      </c>
      <c r="D32" s="322">
        <v>31</v>
      </c>
      <c r="E32" s="322">
        <v>15</v>
      </c>
      <c r="F32" s="322">
        <v>20</v>
      </c>
      <c r="G32" s="322">
        <v>26</v>
      </c>
      <c r="H32" s="322">
        <v>7</v>
      </c>
      <c r="I32" s="331">
        <v>0</v>
      </c>
      <c r="J32" s="322">
        <v>21</v>
      </c>
      <c r="K32" s="331">
        <v>0</v>
      </c>
      <c r="L32" s="322">
        <v>6</v>
      </c>
      <c r="M32" s="322">
        <v>5</v>
      </c>
      <c r="N32" s="322">
        <v>23</v>
      </c>
      <c r="O32" s="322">
        <v>8</v>
      </c>
      <c r="P32" s="332">
        <v>2</v>
      </c>
      <c r="Q32" s="326">
        <f t="shared" si="0"/>
        <v>162</v>
      </c>
      <c r="R32" s="323">
        <v>22</v>
      </c>
      <c r="S32" s="333">
        <v>5</v>
      </c>
    </row>
    <row r="33" spans="2:19" ht="31.5">
      <c r="B33" s="324" t="s">
        <v>501</v>
      </c>
      <c r="C33" s="330" t="s">
        <v>56</v>
      </c>
      <c r="D33" s="322">
        <v>21</v>
      </c>
      <c r="E33" s="322">
        <v>23</v>
      </c>
      <c r="F33" s="322">
        <v>18</v>
      </c>
      <c r="G33" s="322">
        <v>14</v>
      </c>
      <c r="H33" s="322">
        <v>33</v>
      </c>
      <c r="I33" s="331">
        <v>0</v>
      </c>
      <c r="J33" s="322">
        <v>27</v>
      </c>
      <c r="K33" s="322">
        <v>9</v>
      </c>
      <c r="L33" s="322">
        <v>3</v>
      </c>
      <c r="M33" s="322"/>
      <c r="N33" s="322">
        <v>5</v>
      </c>
      <c r="O33" s="322">
        <v>5</v>
      </c>
      <c r="P33" s="332">
        <v>1</v>
      </c>
      <c r="Q33" s="326">
        <f t="shared" si="0"/>
        <v>158</v>
      </c>
      <c r="R33" s="323">
        <v>16</v>
      </c>
      <c r="S33" s="333">
        <v>6</v>
      </c>
    </row>
    <row r="34" spans="2:19" ht="31.5">
      <c r="B34" s="324" t="s">
        <v>502</v>
      </c>
      <c r="C34" s="330" t="s">
        <v>82</v>
      </c>
      <c r="D34" s="322">
        <v>37</v>
      </c>
      <c r="E34" s="322">
        <v>25</v>
      </c>
      <c r="F34" s="322">
        <v>34</v>
      </c>
      <c r="G34" s="322">
        <v>24</v>
      </c>
      <c r="H34" s="322">
        <v>20</v>
      </c>
      <c r="I34" s="331">
        <v>0</v>
      </c>
      <c r="J34" s="322">
        <v>28</v>
      </c>
      <c r="K34" s="322">
        <v>11</v>
      </c>
      <c r="L34" s="322">
        <v>11</v>
      </c>
      <c r="M34" s="331">
        <v>0</v>
      </c>
      <c r="N34" s="322">
        <v>31</v>
      </c>
      <c r="O34" s="322"/>
      <c r="P34" s="332">
        <v>2</v>
      </c>
      <c r="Q34" s="326">
        <f t="shared" si="0"/>
        <v>221</v>
      </c>
      <c r="R34" s="323">
        <v>27</v>
      </c>
      <c r="S34" s="333">
        <v>4</v>
      </c>
    </row>
    <row r="35" spans="2:19" ht="47.25">
      <c r="B35" s="324" t="s">
        <v>503</v>
      </c>
      <c r="C35" s="330" t="s">
        <v>68</v>
      </c>
      <c r="D35" s="322">
        <v>6</v>
      </c>
      <c r="E35" s="322">
        <v>29</v>
      </c>
      <c r="F35" s="322">
        <v>16</v>
      </c>
      <c r="G35" s="322">
        <v>26</v>
      </c>
      <c r="H35" s="322">
        <v>8</v>
      </c>
      <c r="I35" s="331">
        <v>0</v>
      </c>
      <c r="J35" s="322">
        <v>11</v>
      </c>
      <c r="K35" s="331">
        <v>0</v>
      </c>
      <c r="L35" s="331">
        <v>0</v>
      </c>
      <c r="M35" s="322">
        <v>2</v>
      </c>
      <c r="N35" s="322">
        <v>25</v>
      </c>
      <c r="O35" s="322"/>
      <c r="P35" s="332">
        <v>3</v>
      </c>
      <c r="Q35" s="326">
        <f t="shared" si="0"/>
        <v>123</v>
      </c>
      <c r="R35" s="323">
        <v>29</v>
      </c>
      <c r="S35" s="333">
        <v>3</v>
      </c>
    </row>
    <row r="36" spans="2:19" ht="47.25">
      <c r="B36" s="324" t="s">
        <v>504</v>
      </c>
      <c r="C36" s="330" t="s">
        <v>76</v>
      </c>
      <c r="D36" s="322">
        <v>7</v>
      </c>
      <c r="E36" s="331">
        <v>0</v>
      </c>
      <c r="F36" s="322">
        <v>30</v>
      </c>
      <c r="G36" s="322">
        <v>17</v>
      </c>
      <c r="H36" s="322">
        <v>17</v>
      </c>
      <c r="I36" s="322">
        <v>12</v>
      </c>
      <c r="J36" s="322">
        <v>19</v>
      </c>
      <c r="K36" s="331">
        <v>0</v>
      </c>
      <c r="L36" s="322">
        <v>16</v>
      </c>
      <c r="M36" s="322">
        <v>7</v>
      </c>
      <c r="N36" s="322">
        <v>31</v>
      </c>
      <c r="O36" s="322"/>
      <c r="P36" s="332">
        <v>2</v>
      </c>
      <c r="Q36" s="326">
        <f t="shared" si="0"/>
        <v>156</v>
      </c>
      <c r="R36" s="323">
        <v>21</v>
      </c>
      <c r="S36" s="333">
        <v>5</v>
      </c>
    </row>
    <row r="37" spans="2:19" ht="31.5">
      <c r="B37" s="324" t="s">
        <v>505</v>
      </c>
      <c r="C37" s="330" t="s">
        <v>79</v>
      </c>
      <c r="D37" s="322">
        <v>37</v>
      </c>
      <c r="E37" s="322">
        <v>16</v>
      </c>
      <c r="F37" s="322">
        <v>27</v>
      </c>
      <c r="G37" s="322">
        <v>34</v>
      </c>
      <c r="H37" s="322">
        <v>23</v>
      </c>
      <c r="I37" s="331">
        <v>0</v>
      </c>
      <c r="J37" s="322">
        <v>21</v>
      </c>
      <c r="K37" s="331">
        <v>0</v>
      </c>
      <c r="L37" s="322">
        <v>16</v>
      </c>
      <c r="M37" s="331"/>
      <c r="N37" s="322">
        <v>34</v>
      </c>
      <c r="O37" s="322"/>
      <c r="P37" s="332">
        <v>2</v>
      </c>
      <c r="Q37" s="326">
        <f t="shared" si="0"/>
        <v>208</v>
      </c>
      <c r="R37" s="323">
        <v>25</v>
      </c>
      <c r="S37" s="333">
        <v>4</v>
      </c>
    </row>
    <row r="38" spans="2:19" ht="31.5">
      <c r="B38" s="324" t="s">
        <v>506</v>
      </c>
      <c r="C38" s="330" t="s">
        <v>50</v>
      </c>
      <c r="D38" s="322">
        <v>15</v>
      </c>
      <c r="E38" s="322">
        <v>13</v>
      </c>
      <c r="F38" s="322">
        <v>5</v>
      </c>
      <c r="G38" s="322">
        <v>7</v>
      </c>
      <c r="H38" s="322">
        <v>2</v>
      </c>
      <c r="I38" s="322">
        <v>3</v>
      </c>
      <c r="J38" s="322">
        <v>1</v>
      </c>
      <c r="K38" s="322">
        <v>8</v>
      </c>
      <c r="L38" s="322">
        <v>1</v>
      </c>
      <c r="M38" s="322">
        <v>3</v>
      </c>
      <c r="N38" s="322">
        <v>6</v>
      </c>
      <c r="O38" s="322">
        <v>5</v>
      </c>
      <c r="P38" s="332"/>
      <c r="Q38" s="326">
        <f t="shared" si="0"/>
        <v>69</v>
      </c>
      <c r="R38" s="335">
        <v>1</v>
      </c>
      <c r="S38" s="333">
        <v>10</v>
      </c>
    </row>
    <row r="39" spans="2:19" ht="47.25">
      <c r="B39" s="324" t="s">
        <v>507</v>
      </c>
      <c r="C39" s="330" t="s">
        <v>75</v>
      </c>
      <c r="D39" s="322">
        <v>14</v>
      </c>
      <c r="E39" s="322">
        <v>25</v>
      </c>
      <c r="F39" s="322">
        <v>12</v>
      </c>
      <c r="G39" s="322">
        <v>24</v>
      </c>
      <c r="H39" s="322">
        <v>6</v>
      </c>
      <c r="I39" s="322">
        <v>7</v>
      </c>
      <c r="J39" s="322">
        <v>5</v>
      </c>
      <c r="K39" s="322">
        <v>11</v>
      </c>
      <c r="L39" s="322">
        <v>16</v>
      </c>
      <c r="M39" s="322"/>
      <c r="N39" s="322">
        <v>29</v>
      </c>
      <c r="O39" s="322"/>
      <c r="P39" s="332"/>
      <c r="Q39" s="326">
        <f t="shared" si="0"/>
        <v>149</v>
      </c>
      <c r="R39" s="335">
        <v>6</v>
      </c>
      <c r="S39" s="333">
        <v>9</v>
      </c>
    </row>
    <row r="40" spans="2:19" ht="47.25">
      <c r="B40" s="324" t="s">
        <v>508</v>
      </c>
      <c r="C40" s="330" t="s">
        <v>83</v>
      </c>
      <c r="D40" s="322">
        <v>29</v>
      </c>
      <c r="E40" s="322">
        <v>4</v>
      </c>
      <c r="F40" s="322">
        <v>13</v>
      </c>
      <c r="G40" s="331">
        <v>0</v>
      </c>
      <c r="H40" s="322">
        <v>14</v>
      </c>
      <c r="I40" s="331">
        <v>0</v>
      </c>
      <c r="J40" s="331">
        <v>0</v>
      </c>
      <c r="K40" s="331">
        <v>0</v>
      </c>
      <c r="L40" s="331">
        <v>0</v>
      </c>
      <c r="M40" s="331"/>
      <c r="N40" s="331">
        <v>0</v>
      </c>
      <c r="O40" s="322"/>
      <c r="P40" s="332">
        <v>6</v>
      </c>
      <c r="Q40" s="326">
        <f t="shared" si="0"/>
        <v>60</v>
      </c>
      <c r="R40" s="323">
        <v>38</v>
      </c>
      <c r="S40" s="333">
        <v>1</v>
      </c>
    </row>
    <row r="41" spans="2:19" ht="31.5">
      <c r="B41" s="324" t="s">
        <v>509</v>
      </c>
      <c r="C41" s="330" t="s">
        <v>84</v>
      </c>
      <c r="D41" s="322">
        <v>27</v>
      </c>
      <c r="E41" s="322">
        <v>18</v>
      </c>
      <c r="F41" s="322">
        <v>23</v>
      </c>
      <c r="G41" s="322">
        <v>34</v>
      </c>
      <c r="H41" s="322">
        <v>40</v>
      </c>
      <c r="I41" s="331">
        <v>0</v>
      </c>
      <c r="J41" s="331">
        <v>0</v>
      </c>
      <c r="K41" s="331">
        <v>0</v>
      </c>
      <c r="L41" s="331">
        <v>0</v>
      </c>
      <c r="M41" s="322"/>
      <c r="N41" s="322">
        <v>25</v>
      </c>
      <c r="O41" s="322"/>
      <c r="P41" s="332">
        <v>4</v>
      </c>
      <c r="Q41" s="326">
        <f t="shared" si="0"/>
        <v>167</v>
      </c>
      <c r="R41" s="323">
        <v>36</v>
      </c>
      <c r="S41" s="333">
        <v>1</v>
      </c>
    </row>
    <row r="42" spans="2:19" ht="47.25">
      <c r="B42" s="336" t="s">
        <v>472</v>
      </c>
      <c r="C42" s="330" t="s">
        <v>85</v>
      </c>
      <c r="D42" s="322">
        <v>1</v>
      </c>
      <c r="E42" s="322"/>
      <c r="F42" s="322">
        <v>2</v>
      </c>
      <c r="G42" s="322">
        <v>1</v>
      </c>
      <c r="H42" s="322">
        <v>18</v>
      </c>
      <c r="I42" s="331"/>
      <c r="J42" s="322"/>
      <c r="K42" s="322"/>
      <c r="L42" s="322"/>
      <c r="M42" s="322"/>
      <c r="N42" s="322"/>
      <c r="O42" s="322"/>
      <c r="P42" s="332"/>
      <c r="Q42" s="326">
        <f t="shared" si="0"/>
        <v>22</v>
      </c>
      <c r="R42" s="323">
        <v>1</v>
      </c>
      <c r="S42" s="333">
        <v>10</v>
      </c>
    </row>
    <row r="43" spans="2:19" ht="63">
      <c r="B43" s="324" t="s">
        <v>473</v>
      </c>
      <c r="C43" s="330" t="s">
        <v>86</v>
      </c>
      <c r="D43" s="322">
        <v>3</v>
      </c>
      <c r="E43" s="337"/>
      <c r="F43" s="337">
        <v>1</v>
      </c>
      <c r="G43" s="337">
        <v>3</v>
      </c>
      <c r="H43" s="337">
        <v>38</v>
      </c>
      <c r="I43" s="331"/>
      <c r="J43" s="337"/>
      <c r="K43" s="337"/>
      <c r="L43" s="337"/>
      <c r="M43" s="337"/>
      <c r="N43" s="337"/>
      <c r="O43" s="337"/>
      <c r="P43" s="338"/>
      <c r="Q43" s="326">
        <f t="shared" si="0"/>
        <v>45</v>
      </c>
      <c r="R43" s="339">
        <v>3</v>
      </c>
      <c r="S43" s="333">
        <v>8</v>
      </c>
    </row>
    <row r="44" spans="2:19" ht="47.25">
      <c r="B44" s="324" t="s">
        <v>474</v>
      </c>
      <c r="C44" s="330" t="s">
        <v>87</v>
      </c>
      <c r="D44" s="322">
        <v>2</v>
      </c>
      <c r="E44" s="322"/>
      <c r="F44" s="322">
        <v>3</v>
      </c>
      <c r="G44" s="322">
        <v>2</v>
      </c>
      <c r="H44" s="322">
        <v>16</v>
      </c>
      <c r="I44" s="331"/>
      <c r="J44" s="322"/>
      <c r="K44" s="322"/>
      <c r="L44" s="322"/>
      <c r="M44" s="322"/>
      <c r="N44" s="322"/>
      <c r="O44" s="322"/>
      <c r="P44" s="332"/>
      <c r="Q44" s="326">
        <f t="shared" si="0"/>
        <v>23</v>
      </c>
      <c r="R44" s="323">
        <v>2</v>
      </c>
      <c r="S44" s="333">
        <v>9</v>
      </c>
    </row>
  </sheetData>
  <sheetProtection/>
  <mergeCells count="1">
    <mergeCell ref="E2:P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3"/>
  <sheetViews>
    <sheetView zoomScalePageLayoutView="0" workbookViewId="0" topLeftCell="A1">
      <selection activeCell="K12" sqref="K12:L12"/>
    </sheetView>
  </sheetViews>
  <sheetFormatPr defaultColWidth="9.00390625" defaultRowHeight="12.75"/>
  <cols>
    <col min="1" max="1" width="3.75390625" style="0" customWidth="1"/>
    <col min="2" max="2" width="4.875" style="0" customWidth="1"/>
  </cols>
  <sheetData>
    <row r="1" spans="1:7" ht="15.75">
      <c r="A1" s="228" t="s">
        <v>459</v>
      </c>
      <c r="B1" s="228"/>
      <c r="C1" s="228"/>
      <c r="D1" s="228"/>
      <c r="E1" s="228"/>
      <c r="F1" s="228"/>
      <c r="G1" s="228"/>
    </row>
    <row r="2" ht="16.5" thickBot="1">
      <c r="A2" s="171"/>
    </row>
    <row r="3" spans="1:34" ht="15.75" customHeight="1">
      <c r="A3" s="644" t="s">
        <v>336</v>
      </c>
      <c r="B3" s="719"/>
      <c r="C3" s="644" t="s">
        <v>411</v>
      </c>
      <c r="D3" s="719"/>
      <c r="E3" s="722" t="s">
        <v>412</v>
      </c>
      <c r="F3" s="723"/>
      <c r="G3" s="723"/>
      <c r="H3" s="723"/>
      <c r="I3" s="724"/>
      <c r="J3" s="722" t="s">
        <v>413</v>
      </c>
      <c r="K3" s="723"/>
      <c r="L3" s="723"/>
      <c r="M3" s="723"/>
      <c r="N3" s="724"/>
      <c r="O3" s="722" t="s">
        <v>414</v>
      </c>
      <c r="P3" s="723"/>
      <c r="Q3" s="723"/>
      <c r="R3" s="723"/>
      <c r="S3" s="723"/>
      <c r="T3" s="724"/>
      <c r="U3" s="681" t="s">
        <v>415</v>
      </c>
      <c r="V3" s="682"/>
      <c r="W3" s="687" t="s">
        <v>416</v>
      </c>
      <c r="X3" s="688"/>
      <c r="Y3" s="689"/>
      <c r="Z3" s="694" t="s">
        <v>417</v>
      </c>
      <c r="AA3" s="695"/>
      <c r="AB3" s="710" t="s">
        <v>418</v>
      </c>
      <c r="AC3" s="711"/>
      <c r="AD3" s="716" t="s">
        <v>419</v>
      </c>
      <c r="AE3" s="696" t="s">
        <v>420</v>
      </c>
      <c r="AF3" s="696" t="s">
        <v>421</v>
      </c>
      <c r="AG3" s="696" t="s">
        <v>422</v>
      </c>
      <c r="AH3" s="696" t="s">
        <v>423</v>
      </c>
    </row>
    <row r="4" spans="1:34" ht="15.75">
      <c r="A4" s="639"/>
      <c r="B4" s="699"/>
      <c r="C4" s="639"/>
      <c r="D4" s="699"/>
      <c r="E4" s="725"/>
      <c r="F4" s="726"/>
      <c r="G4" s="726"/>
      <c r="H4" s="726"/>
      <c r="I4" s="727"/>
      <c r="J4" s="725"/>
      <c r="K4" s="726"/>
      <c r="L4" s="726"/>
      <c r="M4" s="726"/>
      <c r="N4" s="727"/>
      <c r="O4" s="725"/>
      <c r="P4" s="726"/>
      <c r="Q4" s="726"/>
      <c r="R4" s="726"/>
      <c r="S4" s="726"/>
      <c r="T4" s="727"/>
      <c r="U4" s="683"/>
      <c r="V4" s="684"/>
      <c r="W4" s="700"/>
      <c r="X4" s="701"/>
      <c r="Y4" s="702"/>
      <c r="Z4" s="703" t="s">
        <v>424</v>
      </c>
      <c r="AA4" s="704"/>
      <c r="AB4" s="712"/>
      <c r="AC4" s="713"/>
      <c r="AD4" s="717"/>
      <c r="AE4" s="697"/>
      <c r="AF4" s="697"/>
      <c r="AG4" s="697"/>
      <c r="AH4" s="697"/>
    </row>
    <row r="5" spans="1:34" ht="16.5" thickBot="1">
      <c r="A5" s="639"/>
      <c r="B5" s="699"/>
      <c r="C5" s="639" t="s">
        <v>5</v>
      </c>
      <c r="D5" s="699"/>
      <c r="E5" s="728"/>
      <c r="F5" s="729"/>
      <c r="G5" s="729"/>
      <c r="H5" s="729"/>
      <c r="I5" s="730"/>
      <c r="J5" s="728"/>
      <c r="K5" s="729"/>
      <c r="L5" s="729"/>
      <c r="M5" s="729"/>
      <c r="N5" s="730"/>
      <c r="O5" s="728"/>
      <c r="P5" s="729"/>
      <c r="Q5" s="729"/>
      <c r="R5" s="729"/>
      <c r="S5" s="729"/>
      <c r="T5" s="730"/>
      <c r="U5" s="683"/>
      <c r="V5" s="684"/>
      <c r="W5" s="705" t="s">
        <v>425</v>
      </c>
      <c r="X5" s="706"/>
      <c r="Y5" s="707"/>
      <c r="Z5" s="708"/>
      <c r="AA5" s="709"/>
      <c r="AB5" s="712"/>
      <c r="AC5" s="713"/>
      <c r="AD5" s="717"/>
      <c r="AE5" s="697"/>
      <c r="AF5" s="697"/>
      <c r="AG5" s="697"/>
      <c r="AH5" s="697"/>
    </row>
    <row r="6" spans="1:34" ht="13.5" thickBot="1">
      <c r="A6" s="639"/>
      <c r="B6" s="699"/>
      <c r="C6" s="708"/>
      <c r="D6" s="709"/>
      <c r="E6" s="650" t="s">
        <v>426</v>
      </c>
      <c r="F6" s="674"/>
      <c r="G6" s="651"/>
      <c r="H6" s="650" t="s">
        <v>427</v>
      </c>
      <c r="I6" s="651"/>
      <c r="J6" s="650" t="s">
        <v>426</v>
      </c>
      <c r="K6" s="674"/>
      <c r="L6" s="651"/>
      <c r="M6" s="650" t="s">
        <v>427</v>
      </c>
      <c r="N6" s="651"/>
      <c r="O6" s="650" t="s">
        <v>426</v>
      </c>
      <c r="P6" s="674"/>
      <c r="Q6" s="651"/>
      <c r="R6" s="650" t="s">
        <v>427</v>
      </c>
      <c r="S6" s="674"/>
      <c r="T6" s="651"/>
      <c r="U6" s="685"/>
      <c r="V6" s="686"/>
      <c r="W6" s="731"/>
      <c r="X6" s="732"/>
      <c r="Y6" s="733"/>
      <c r="Z6" s="675"/>
      <c r="AA6" s="676"/>
      <c r="AB6" s="714"/>
      <c r="AC6" s="715"/>
      <c r="AD6" s="717"/>
      <c r="AE6" s="697"/>
      <c r="AF6" s="697"/>
      <c r="AG6" s="697"/>
      <c r="AH6" s="697"/>
    </row>
    <row r="7" spans="1:34" ht="13.5" thickBot="1">
      <c r="A7" s="720"/>
      <c r="B7" s="721"/>
      <c r="C7" s="675"/>
      <c r="D7" s="676"/>
      <c r="E7" s="176" t="s">
        <v>428</v>
      </c>
      <c r="F7" s="677" t="s">
        <v>429</v>
      </c>
      <c r="G7" s="678"/>
      <c r="H7" s="176" t="s">
        <v>428</v>
      </c>
      <c r="I7" s="177" t="s">
        <v>429</v>
      </c>
      <c r="J7" s="176" t="s">
        <v>428</v>
      </c>
      <c r="K7" s="677" t="s">
        <v>429</v>
      </c>
      <c r="L7" s="678"/>
      <c r="M7" s="176" t="s">
        <v>428</v>
      </c>
      <c r="N7" s="177" t="s">
        <v>429</v>
      </c>
      <c r="O7" s="692" t="s">
        <v>428</v>
      </c>
      <c r="P7" s="693"/>
      <c r="Q7" s="177" t="s">
        <v>429</v>
      </c>
      <c r="R7" s="176" t="s">
        <v>428</v>
      </c>
      <c r="S7" s="677" t="s">
        <v>429</v>
      </c>
      <c r="T7" s="678"/>
      <c r="U7" s="176" t="s">
        <v>428</v>
      </c>
      <c r="V7" s="177" t="s">
        <v>429</v>
      </c>
      <c r="W7" s="679" t="s">
        <v>428</v>
      </c>
      <c r="X7" s="680"/>
      <c r="Y7" s="178" t="s">
        <v>429</v>
      </c>
      <c r="Z7" s="179" t="s">
        <v>428</v>
      </c>
      <c r="AA7" s="179" t="s">
        <v>429</v>
      </c>
      <c r="AB7" s="179" t="s">
        <v>428</v>
      </c>
      <c r="AC7" s="179" t="s">
        <v>429</v>
      </c>
      <c r="AD7" s="718"/>
      <c r="AE7" s="698"/>
      <c r="AF7" s="698"/>
      <c r="AG7" s="698"/>
      <c r="AH7" s="698"/>
    </row>
    <row r="8" spans="1:34" ht="14.25" thickBot="1">
      <c r="A8" s="650">
        <v>1</v>
      </c>
      <c r="B8" s="651"/>
      <c r="C8" s="652" t="s">
        <v>430</v>
      </c>
      <c r="D8" s="653"/>
      <c r="E8" s="180"/>
      <c r="F8" s="656"/>
      <c r="G8" s="657"/>
      <c r="H8" s="180"/>
      <c r="I8" s="181"/>
      <c r="J8" s="180"/>
      <c r="K8" s="646"/>
      <c r="L8" s="647"/>
      <c r="M8" s="180"/>
      <c r="N8" s="181"/>
      <c r="O8" s="654"/>
      <c r="P8" s="655"/>
      <c r="Q8" s="181"/>
      <c r="R8" s="180"/>
      <c r="S8" s="656"/>
      <c r="T8" s="657"/>
      <c r="U8" s="182"/>
      <c r="V8" s="183"/>
      <c r="W8" s="670"/>
      <c r="X8" s="671"/>
      <c r="Y8" s="184"/>
      <c r="Z8" s="185"/>
      <c r="AA8" s="185"/>
      <c r="AB8" s="175"/>
      <c r="AC8" s="175"/>
      <c r="AD8" s="172"/>
      <c r="AE8" s="186"/>
      <c r="AF8" s="187"/>
      <c r="AG8" s="173"/>
      <c r="AH8" s="188"/>
    </row>
    <row r="9" spans="1:34" ht="14.25" thickBot="1">
      <c r="A9" s="660">
        <v>2</v>
      </c>
      <c r="B9" s="661"/>
      <c r="C9" s="662" t="s">
        <v>431</v>
      </c>
      <c r="D9" s="663"/>
      <c r="E9" s="189"/>
      <c r="F9" s="666"/>
      <c r="G9" s="667"/>
      <c r="H9" s="189"/>
      <c r="I9" s="190"/>
      <c r="J9" s="189"/>
      <c r="K9" s="668"/>
      <c r="L9" s="669"/>
      <c r="M9" s="189"/>
      <c r="N9" s="190"/>
      <c r="O9" s="660"/>
      <c r="P9" s="661"/>
      <c r="Q9" s="190"/>
      <c r="R9" s="189"/>
      <c r="S9" s="666"/>
      <c r="T9" s="667"/>
      <c r="U9" s="189"/>
      <c r="V9" s="191"/>
      <c r="W9" s="690"/>
      <c r="X9" s="691"/>
      <c r="Y9" s="191"/>
      <c r="Z9" s="189"/>
      <c r="AA9" s="192"/>
      <c r="AB9" s="193"/>
      <c r="AC9" s="194"/>
      <c r="AD9" s="195"/>
      <c r="AE9" s="194"/>
      <c r="AF9" s="196"/>
      <c r="AG9" s="191"/>
      <c r="AH9" s="197"/>
    </row>
    <row r="10" spans="1:34" ht="14.25" thickBot="1">
      <c r="A10" s="650">
        <v>3</v>
      </c>
      <c r="B10" s="651"/>
      <c r="C10" s="652" t="s">
        <v>432</v>
      </c>
      <c r="D10" s="653"/>
      <c r="E10" s="180"/>
      <c r="F10" s="656"/>
      <c r="G10" s="657"/>
      <c r="H10" s="180"/>
      <c r="I10" s="181"/>
      <c r="J10" s="180"/>
      <c r="K10" s="646"/>
      <c r="L10" s="647"/>
      <c r="M10" s="180"/>
      <c r="N10" s="181"/>
      <c r="O10" s="654"/>
      <c r="P10" s="655"/>
      <c r="Q10" s="181"/>
      <c r="R10" s="180"/>
      <c r="S10" s="656"/>
      <c r="T10" s="657"/>
      <c r="U10" s="180"/>
      <c r="V10" s="183"/>
      <c r="W10" s="670"/>
      <c r="X10" s="671"/>
      <c r="Y10" s="184"/>
      <c r="Z10" s="185"/>
      <c r="AA10" s="198"/>
      <c r="AB10" s="175"/>
      <c r="AC10" s="186"/>
      <c r="AD10" s="198"/>
      <c r="AE10" s="186"/>
      <c r="AF10" s="187"/>
      <c r="AG10" s="173"/>
      <c r="AH10" s="188"/>
    </row>
    <row r="11" spans="1:34" ht="14.25" thickBot="1">
      <c r="A11" s="650">
        <v>4</v>
      </c>
      <c r="B11" s="651"/>
      <c r="C11" s="652" t="s">
        <v>433</v>
      </c>
      <c r="D11" s="653"/>
      <c r="E11" s="180"/>
      <c r="F11" s="656"/>
      <c r="G11" s="657"/>
      <c r="H11" s="180"/>
      <c r="I11" s="181"/>
      <c r="J11" s="180"/>
      <c r="K11" s="646"/>
      <c r="L11" s="647"/>
      <c r="M11" s="180"/>
      <c r="N11" s="181"/>
      <c r="O11" s="654"/>
      <c r="P11" s="655"/>
      <c r="Q11" s="181"/>
      <c r="R11" s="180"/>
      <c r="S11" s="656"/>
      <c r="T11" s="657"/>
      <c r="U11" s="180"/>
      <c r="V11" s="183"/>
      <c r="W11" s="670"/>
      <c r="X11" s="671"/>
      <c r="Y11" s="184"/>
      <c r="Z11" s="185"/>
      <c r="AA11" s="198"/>
      <c r="AB11" s="175"/>
      <c r="AC11" s="186"/>
      <c r="AD11" s="198"/>
      <c r="AE11" s="186"/>
      <c r="AF11" s="187"/>
      <c r="AG11" s="173"/>
      <c r="AH11" s="188"/>
    </row>
    <row r="12" spans="1:34" ht="14.25" thickBot="1">
      <c r="A12" s="650">
        <v>5</v>
      </c>
      <c r="B12" s="651"/>
      <c r="C12" s="652" t="s">
        <v>434</v>
      </c>
      <c r="D12" s="653"/>
      <c r="E12" s="180"/>
      <c r="F12" s="656"/>
      <c r="G12" s="657"/>
      <c r="H12" s="180"/>
      <c r="I12" s="181"/>
      <c r="J12" s="180"/>
      <c r="K12" s="646"/>
      <c r="L12" s="647"/>
      <c r="M12" s="176"/>
      <c r="N12" s="181"/>
      <c r="O12" s="654"/>
      <c r="P12" s="655"/>
      <c r="Q12" s="181"/>
      <c r="R12" s="180"/>
      <c r="S12" s="656"/>
      <c r="T12" s="657"/>
      <c r="U12" s="180"/>
      <c r="V12" s="183"/>
      <c r="W12" s="670"/>
      <c r="X12" s="671"/>
      <c r="Y12" s="184"/>
      <c r="Z12" s="185"/>
      <c r="AA12" s="198"/>
      <c r="AB12" s="175"/>
      <c r="AC12" s="186"/>
      <c r="AD12" s="185"/>
      <c r="AE12" s="186"/>
      <c r="AF12" s="187"/>
      <c r="AG12" s="173"/>
      <c r="AH12" s="188"/>
    </row>
    <row r="13" spans="1:34" ht="14.25" thickBot="1">
      <c r="A13" s="650">
        <v>6</v>
      </c>
      <c r="B13" s="651"/>
      <c r="C13" s="652" t="s">
        <v>105</v>
      </c>
      <c r="D13" s="653"/>
      <c r="E13" s="180"/>
      <c r="F13" s="656"/>
      <c r="G13" s="657"/>
      <c r="H13" s="180"/>
      <c r="I13" s="181"/>
      <c r="J13" s="180"/>
      <c r="K13" s="646"/>
      <c r="L13" s="647"/>
      <c r="M13" s="180"/>
      <c r="N13" s="181"/>
      <c r="O13" s="654"/>
      <c r="P13" s="655"/>
      <c r="Q13" s="181"/>
      <c r="R13" s="180"/>
      <c r="S13" s="656"/>
      <c r="T13" s="657"/>
      <c r="U13" s="180"/>
      <c r="V13" s="183"/>
      <c r="W13" s="648"/>
      <c r="X13" s="649"/>
      <c r="Y13" s="184"/>
      <c r="Z13" s="185"/>
      <c r="AA13" s="198"/>
      <c r="AB13" s="175"/>
      <c r="AC13" s="186"/>
      <c r="AD13" s="198"/>
      <c r="AE13" s="186"/>
      <c r="AF13" s="187"/>
      <c r="AG13" s="173"/>
      <c r="AH13" s="188"/>
    </row>
    <row r="14" spans="1:34" ht="14.25" thickBot="1">
      <c r="A14" s="650">
        <v>7</v>
      </c>
      <c r="B14" s="651"/>
      <c r="C14" s="652" t="s">
        <v>435</v>
      </c>
      <c r="D14" s="653"/>
      <c r="E14" s="180"/>
      <c r="F14" s="656"/>
      <c r="G14" s="657"/>
      <c r="H14" s="180"/>
      <c r="I14" s="181"/>
      <c r="J14" s="180"/>
      <c r="K14" s="646"/>
      <c r="L14" s="647"/>
      <c r="M14" s="180"/>
      <c r="N14" s="181"/>
      <c r="O14" s="654"/>
      <c r="P14" s="655"/>
      <c r="Q14" s="181"/>
      <c r="R14" s="180"/>
      <c r="S14" s="656"/>
      <c r="T14" s="657"/>
      <c r="U14" s="180"/>
      <c r="V14" s="183"/>
      <c r="W14" s="648"/>
      <c r="X14" s="649"/>
      <c r="Y14" s="184"/>
      <c r="Z14" s="185"/>
      <c r="AA14" s="198"/>
      <c r="AB14" s="175"/>
      <c r="AC14" s="186"/>
      <c r="AD14" s="198"/>
      <c r="AE14" s="186"/>
      <c r="AF14" s="187"/>
      <c r="AG14" s="173"/>
      <c r="AH14" s="188"/>
    </row>
    <row r="15" spans="1:34" ht="14.25" thickBot="1">
      <c r="A15" s="650">
        <v>8</v>
      </c>
      <c r="B15" s="651"/>
      <c r="C15" s="652" t="s">
        <v>107</v>
      </c>
      <c r="D15" s="653"/>
      <c r="E15" s="180"/>
      <c r="F15" s="656"/>
      <c r="G15" s="657"/>
      <c r="H15" s="180"/>
      <c r="I15" s="181"/>
      <c r="J15" s="180"/>
      <c r="K15" s="646"/>
      <c r="L15" s="647"/>
      <c r="M15" s="180"/>
      <c r="N15" s="181"/>
      <c r="O15" s="654"/>
      <c r="P15" s="655"/>
      <c r="Q15" s="181"/>
      <c r="R15" s="180"/>
      <c r="S15" s="656"/>
      <c r="T15" s="657"/>
      <c r="U15" s="180"/>
      <c r="V15" s="183"/>
      <c r="W15" s="648"/>
      <c r="X15" s="649"/>
      <c r="Y15" s="184"/>
      <c r="Z15" s="185"/>
      <c r="AA15" s="198"/>
      <c r="AB15" s="175"/>
      <c r="AC15" s="186"/>
      <c r="AD15" s="198"/>
      <c r="AE15" s="186"/>
      <c r="AF15" s="187"/>
      <c r="AG15" s="173"/>
      <c r="AH15" s="188"/>
    </row>
    <row r="16" spans="1:34" ht="14.25" thickBot="1">
      <c r="A16" s="650">
        <v>9</v>
      </c>
      <c r="B16" s="651"/>
      <c r="C16" s="652" t="s">
        <v>436</v>
      </c>
      <c r="D16" s="653"/>
      <c r="E16" s="180"/>
      <c r="F16" s="656"/>
      <c r="G16" s="657"/>
      <c r="H16" s="180"/>
      <c r="I16" s="181"/>
      <c r="J16" s="180"/>
      <c r="K16" s="646"/>
      <c r="L16" s="647"/>
      <c r="M16" s="180"/>
      <c r="N16" s="181"/>
      <c r="O16" s="654"/>
      <c r="P16" s="655"/>
      <c r="Q16" s="181"/>
      <c r="R16" s="180"/>
      <c r="S16" s="656"/>
      <c r="T16" s="657"/>
      <c r="U16" s="180"/>
      <c r="V16" s="183"/>
      <c r="W16" s="670"/>
      <c r="X16" s="671"/>
      <c r="Y16" s="184"/>
      <c r="Z16" s="185"/>
      <c r="AA16" s="198"/>
      <c r="AB16" s="175"/>
      <c r="AC16" s="186"/>
      <c r="AD16" s="198"/>
      <c r="AE16" s="186"/>
      <c r="AF16" s="187"/>
      <c r="AG16" s="173"/>
      <c r="AH16" s="188"/>
    </row>
    <row r="17" spans="1:34" ht="14.25" thickBot="1">
      <c r="A17" s="650">
        <v>10</v>
      </c>
      <c r="B17" s="651"/>
      <c r="C17" s="652" t="s">
        <v>437</v>
      </c>
      <c r="D17" s="653"/>
      <c r="E17" s="180"/>
      <c r="F17" s="656"/>
      <c r="G17" s="657"/>
      <c r="H17" s="180"/>
      <c r="I17" s="181"/>
      <c r="J17" s="180"/>
      <c r="K17" s="646"/>
      <c r="L17" s="647"/>
      <c r="M17" s="180"/>
      <c r="N17" s="181"/>
      <c r="O17" s="654"/>
      <c r="P17" s="655"/>
      <c r="Q17" s="181"/>
      <c r="R17" s="180"/>
      <c r="S17" s="656"/>
      <c r="T17" s="657"/>
      <c r="U17" s="180"/>
      <c r="V17" s="183"/>
      <c r="W17" s="648"/>
      <c r="X17" s="649"/>
      <c r="Y17" s="184"/>
      <c r="Z17" s="185"/>
      <c r="AA17" s="198"/>
      <c r="AB17" s="175"/>
      <c r="AC17" s="186"/>
      <c r="AD17" s="198"/>
      <c r="AE17" s="186"/>
      <c r="AF17" s="187"/>
      <c r="AG17" s="173"/>
      <c r="AH17" s="188"/>
    </row>
    <row r="18" spans="1:34" ht="14.25" thickBot="1">
      <c r="A18" s="650">
        <v>11</v>
      </c>
      <c r="B18" s="651"/>
      <c r="C18" s="652" t="s">
        <v>438</v>
      </c>
      <c r="D18" s="653"/>
      <c r="E18" s="180"/>
      <c r="F18" s="656"/>
      <c r="G18" s="657"/>
      <c r="H18" s="180"/>
      <c r="I18" s="181"/>
      <c r="J18" s="180"/>
      <c r="K18" s="646"/>
      <c r="L18" s="647"/>
      <c r="M18" s="176"/>
      <c r="N18" s="181"/>
      <c r="O18" s="654"/>
      <c r="P18" s="655"/>
      <c r="Q18" s="181"/>
      <c r="R18" s="180"/>
      <c r="S18" s="656"/>
      <c r="T18" s="657"/>
      <c r="U18" s="180"/>
      <c r="V18" s="183"/>
      <c r="W18" s="648"/>
      <c r="X18" s="649"/>
      <c r="Y18" s="184"/>
      <c r="Z18" s="185"/>
      <c r="AA18" s="198"/>
      <c r="AB18" s="175"/>
      <c r="AC18" s="186"/>
      <c r="AD18" s="198"/>
      <c r="AE18" s="186"/>
      <c r="AF18" s="187"/>
      <c r="AG18" s="173"/>
      <c r="AH18" s="188"/>
    </row>
    <row r="19" spans="1:34" ht="14.25" thickBot="1">
      <c r="A19" s="650">
        <v>12</v>
      </c>
      <c r="B19" s="651"/>
      <c r="C19" s="652" t="s">
        <v>112</v>
      </c>
      <c r="D19" s="653"/>
      <c r="E19" s="180"/>
      <c r="F19" s="656"/>
      <c r="G19" s="657"/>
      <c r="H19" s="180"/>
      <c r="I19" s="181"/>
      <c r="J19" s="180"/>
      <c r="K19" s="646"/>
      <c r="L19" s="647"/>
      <c r="M19" s="180"/>
      <c r="N19" s="181"/>
      <c r="O19" s="654"/>
      <c r="P19" s="655"/>
      <c r="Q19" s="181"/>
      <c r="R19" s="180"/>
      <c r="S19" s="656"/>
      <c r="T19" s="657"/>
      <c r="U19" s="180"/>
      <c r="V19" s="183"/>
      <c r="W19" s="648"/>
      <c r="X19" s="649"/>
      <c r="Y19" s="184"/>
      <c r="Z19" s="185"/>
      <c r="AA19" s="198"/>
      <c r="AB19" s="175"/>
      <c r="AC19" s="186"/>
      <c r="AD19" s="198"/>
      <c r="AE19" s="186"/>
      <c r="AF19" s="187"/>
      <c r="AG19" s="173"/>
      <c r="AH19" s="188"/>
    </row>
    <row r="20" spans="1:34" ht="14.25" thickBot="1">
      <c r="A20" s="650">
        <v>13</v>
      </c>
      <c r="B20" s="651"/>
      <c r="C20" s="652" t="s">
        <v>439</v>
      </c>
      <c r="D20" s="653"/>
      <c r="E20" s="180"/>
      <c r="F20" s="656"/>
      <c r="G20" s="657"/>
      <c r="H20" s="180"/>
      <c r="I20" s="181"/>
      <c r="J20" s="180"/>
      <c r="K20" s="646"/>
      <c r="L20" s="647"/>
      <c r="M20" s="180"/>
      <c r="N20" s="181"/>
      <c r="O20" s="654"/>
      <c r="P20" s="655"/>
      <c r="Q20" s="181"/>
      <c r="R20" s="180"/>
      <c r="S20" s="656"/>
      <c r="T20" s="657"/>
      <c r="U20" s="176"/>
      <c r="V20" s="183"/>
      <c r="W20" s="670"/>
      <c r="X20" s="671"/>
      <c r="Y20" s="184"/>
      <c r="Z20" s="185"/>
      <c r="AA20" s="198"/>
      <c r="AB20" s="175"/>
      <c r="AC20" s="186"/>
      <c r="AD20" s="198"/>
      <c r="AE20" s="186"/>
      <c r="AF20" s="187"/>
      <c r="AG20" s="173"/>
      <c r="AH20" s="188"/>
    </row>
    <row r="21" spans="1:34" ht="14.25" thickBot="1">
      <c r="A21" s="660">
        <v>14</v>
      </c>
      <c r="B21" s="661"/>
      <c r="C21" s="662" t="s">
        <v>114</v>
      </c>
      <c r="D21" s="663"/>
      <c r="E21" s="189"/>
      <c r="F21" s="666"/>
      <c r="G21" s="667"/>
      <c r="H21" s="189"/>
      <c r="I21" s="190"/>
      <c r="J21" s="189"/>
      <c r="K21" s="668"/>
      <c r="L21" s="669"/>
      <c r="M21" s="189"/>
      <c r="N21" s="190"/>
      <c r="O21" s="660"/>
      <c r="P21" s="661"/>
      <c r="Q21" s="190"/>
      <c r="R21" s="189"/>
      <c r="S21" s="666"/>
      <c r="T21" s="667"/>
      <c r="U21" s="189"/>
      <c r="V21" s="191"/>
      <c r="W21" s="672"/>
      <c r="X21" s="673"/>
      <c r="Y21" s="199"/>
      <c r="Z21" s="189"/>
      <c r="AA21" s="192"/>
      <c r="AB21" s="193"/>
      <c r="AC21" s="194"/>
      <c r="AD21" s="195"/>
      <c r="AE21" s="194"/>
      <c r="AF21" s="196"/>
      <c r="AG21" s="191"/>
      <c r="AH21" s="197"/>
    </row>
    <row r="22" spans="1:34" ht="14.25" thickBot="1">
      <c r="A22" s="650">
        <v>15</v>
      </c>
      <c r="B22" s="651"/>
      <c r="C22" s="652" t="s">
        <v>440</v>
      </c>
      <c r="D22" s="653"/>
      <c r="E22" s="180"/>
      <c r="F22" s="656"/>
      <c r="G22" s="657"/>
      <c r="H22" s="180"/>
      <c r="I22" s="181"/>
      <c r="J22" s="180"/>
      <c r="K22" s="646"/>
      <c r="L22" s="647"/>
      <c r="M22" s="180"/>
      <c r="N22" s="181"/>
      <c r="O22" s="654"/>
      <c r="P22" s="655"/>
      <c r="Q22" s="181"/>
      <c r="R22" s="180"/>
      <c r="S22" s="656"/>
      <c r="T22" s="657"/>
      <c r="U22" s="180"/>
      <c r="V22" s="183"/>
      <c r="W22" s="648"/>
      <c r="X22" s="649"/>
      <c r="Y22" s="184"/>
      <c r="Z22" s="185"/>
      <c r="AA22" s="198"/>
      <c r="AB22" s="175"/>
      <c r="AC22" s="186"/>
      <c r="AD22" s="174"/>
      <c r="AE22" s="186"/>
      <c r="AF22" s="187"/>
      <c r="AG22" s="173"/>
      <c r="AH22" s="188"/>
    </row>
    <row r="23" spans="1:34" ht="14.25" thickBot="1">
      <c r="A23" s="650">
        <v>16</v>
      </c>
      <c r="B23" s="651"/>
      <c r="C23" s="652" t="s">
        <v>441</v>
      </c>
      <c r="D23" s="653"/>
      <c r="E23" s="180"/>
      <c r="F23" s="656"/>
      <c r="G23" s="657"/>
      <c r="H23" s="180"/>
      <c r="I23" s="181"/>
      <c r="J23" s="180"/>
      <c r="K23" s="646"/>
      <c r="L23" s="647"/>
      <c r="M23" s="180"/>
      <c r="N23" s="181"/>
      <c r="O23" s="654"/>
      <c r="P23" s="655"/>
      <c r="Q23" s="181"/>
      <c r="R23" s="180"/>
      <c r="S23" s="656"/>
      <c r="T23" s="657"/>
      <c r="U23" s="180"/>
      <c r="V23" s="183"/>
      <c r="W23" s="670"/>
      <c r="X23" s="671"/>
      <c r="Y23" s="184"/>
      <c r="Z23" s="185"/>
      <c r="AA23" s="198"/>
      <c r="AB23" s="175"/>
      <c r="AC23" s="186"/>
      <c r="AD23" s="174"/>
      <c r="AE23" s="186"/>
      <c r="AF23" s="187"/>
      <c r="AG23" s="173"/>
      <c r="AH23" s="188"/>
    </row>
    <row r="24" spans="1:34" ht="14.25" thickBot="1">
      <c r="A24" s="650">
        <v>17</v>
      </c>
      <c r="B24" s="651"/>
      <c r="C24" s="652" t="s">
        <v>442</v>
      </c>
      <c r="D24" s="653"/>
      <c r="E24" s="180"/>
      <c r="F24" s="656"/>
      <c r="G24" s="657"/>
      <c r="H24" s="180"/>
      <c r="I24" s="181"/>
      <c r="J24" s="180"/>
      <c r="K24" s="646"/>
      <c r="L24" s="647"/>
      <c r="M24" s="180"/>
      <c r="N24" s="181"/>
      <c r="O24" s="654"/>
      <c r="P24" s="655"/>
      <c r="Q24" s="181"/>
      <c r="R24" s="180"/>
      <c r="S24" s="656"/>
      <c r="T24" s="657"/>
      <c r="U24" s="180"/>
      <c r="V24" s="183"/>
      <c r="W24" s="670"/>
      <c r="X24" s="671"/>
      <c r="Y24" s="184"/>
      <c r="Z24" s="185"/>
      <c r="AA24" s="198"/>
      <c r="AB24" s="175"/>
      <c r="AC24" s="186"/>
      <c r="AD24" s="174"/>
      <c r="AE24" s="186"/>
      <c r="AF24" s="187"/>
      <c r="AG24" s="173"/>
      <c r="AH24" s="188"/>
    </row>
    <row r="25" spans="1:34" ht="14.25" thickBot="1">
      <c r="A25" s="650">
        <v>18</v>
      </c>
      <c r="B25" s="651"/>
      <c r="C25" s="652" t="s">
        <v>102</v>
      </c>
      <c r="D25" s="653"/>
      <c r="E25" s="180"/>
      <c r="F25" s="656"/>
      <c r="G25" s="657"/>
      <c r="H25" s="180"/>
      <c r="I25" s="181"/>
      <c r="J25" s="180"/>
      <c r="K25" s="646"/>
      <c r="L25" s="647"/>
      <c r="M25" s="180"/>
      <c r="N25" s="181"/>
      <c r="O25" s="654"/>
      <c r="P25" s="655"/>
      <c r="Q25" s="181"/>
      <c r="R25" s="180"/>
      <c r="S25" s="656"/>
      <c r="T25" s="657"/>
      <c r="U25" s="180"/>
      <c r="V25" s="183"/>
      <c r="W25" s="648"/>
      <c r="X25" s="649"/>
      <c r="Y25" s="184"/>
      <c r="Z25" s="185"/>
      <c r="AA25" s="198"/>
      <c r="AB25" s="175"/>
      <c r="AC25" s="186"/>
      <c r="AD25" s="174"/>
      <c r="AE25" s="186"/>
      <c r="AF25" s="187"/>
      <c r="AG25" s="173"/>
      <c r="AH25" s="188"/>
    </row>
    <row r="26" spans="1:34" ht="14.25" thickBot="1">
      <c r="A26" s="650">
        <v>19</v>
      </c>
      <c r="B26" s="651"/>
      <c r="C26" s="652" t="s">
        <v>117</v>
      </c>
      <c r="D26" s="653"/>
      <c r="E26" s="180"/>
      <c r="F26" s="656"/>
      <c r="G26" s="657"/>
      <c r="H26" s="180"/>
      <c r="I26" s="181"/>
      <c r="J26" s="180"/>
      <c r="K26" s="646"/>
      <c r="L26" s="647"/>
      <c r="M26" s="180"/>
      <c r="N26" s="181"/>
      <c r="O26" s="654"/>
      <c r="P26" s="655"/>
      <c r="Q26" s="181"/>
      <c r="R26" s="180"/>
      <c r="S26" s="656"/>
      <c r="T26" s="657"/>
      <c r="U26" s="180"/>
      <c r="V26" s="183"/>
      <c r="W26" s="648"/>
      <c r="X26" s="649"/>
      <c r="Y26" s="184"/>
      <c r="Z26" s="185"/>
      <c r="AA26" s="198"/>
      <c r="AB26" s="175"/>
      <c r="AC26" s="186"/>
      <c r="AD26" s="174"/>
      <c r="AE26" s="186"/>
      <c r="AF26" s="187"/>
      <c r="AG26" s="173"/>
      <c r="AH26" s="188"/>
    </row>
    <row r="27" spans="1:34" ht="14.25" thickBot="1">
      <c r="A27" s="650">
        <v>20</v>
      </c>
      <c r="B27" s="651"/>
      <c r="C27" s="652" t="s">
        <v>118</v>
      </c>
      <c r="D27" s="653"/>
      <c r="E27" s="180"/>
      <c r="F27" s="656"/>
      <c r="G27" s="657"/>
      <c r="H27" s="180"/>
      <c r="I27" s="181"/>
      <c r="J27" s="180"/>
      <c r="K27" s="646"/>
      <c r="L27" s="647"/>
      <c r="M27" s="180"/>
      <c r="N27" s="181"/>
      <c r="O27" s="654"/>
      <c r="P27" s="655"/>
      <c r="Q27" s="181"/>
      <c r="R27" s="180"/>
      <c r="S27" s="656"/>
      <c r="T27" s="657"/>
      <c r="U27" s="180"/>
      <c r="V27" s="183"/>
      <c r="W27" s="648"/>
      <c r="X27" s="649"/>
      <c r="Y27" s="184"/>
      <c r="Z27" s="185"/>
      <c r="AA27" s="198"/>
      <c r="AB27" s="175"/>
      <c r="AC27" s="186"/>
      <c r="AD27" s="174"/>
      <c r="AE27" s="186"/>
      <c r="AF27" s="187"/>
      <c r="AG27" s="173"/>
      <c r="AH27" s="188"/>
    </row>
    <row r="28" spans="1:34" ht="14.25" thickBot="1">
      <c r="A28" s="650">
        <v>21</v>
      </c>
      <c r="B28" s="651"/>
      <c r="C28" s="652" t="s">
        <v>119</v>
      </c>
      <c r="D28" s="653"/>
      <c r="E28" s="180"/>
      <c r="F28" s="656"/>
      <c r="G28" s="657"/>
      <c r="H28" s="180"/>
      <c r="I28" s="181"/>
      <c r="J28" s="180"/>
      <c r="K28" s="646"/>
      <c r="L28" s="647"/>
      <c r="M28" s="180"/>
      <c r="N28" s="181"/>
      <c r="O28" s="654"/>
      <c r="P28" s="655"/>
      <c r="Q28" s="181"/>
      <c r="R28" s="180"/>
      <c r="S28" s="656"/>
      <c r="T28" s="657"/>
      <c r="U28" s="180"/>
      <c r="V28" s="183"/>
      <c r="W28" s="670"/>
      <c r="X28" s="671"/>
      <c r="Y28" s="184"/>
      <c r="Z28" s="185"/>
      <c r="AA28" s="198"/>
      <c r="AB28" s="175"/>
      <c r="AC28" s="186"/>
      <c r="AD28" s="174"/>
      <c r="AE28" s="186"/>
      <c r="AF28" s="187"/>
      <c r="AG28" s="173"/>
      <c r="AH28" s="188"/>
    </row>
    <row r="29" spans="1:34" ht="14.25" thickBot="1">
      <c r="A29" s="650">
        <v>22</v>
      </c>
      <c r="B29" s="651"/>
      <c r="C29" s="652" t="s">
        <v>443</v>
      </c>
      <c r="D29" s="653"/>
      <c r="E29" s="180"/>
      <c r="F29" s="656"/>
      <c r="G29" s="657"/>
      <c r="H29" s="180"/>
      <c r="I29" s="181"/>
      <c r="J29" s="180"/>
      <c r="K29" s="646"/>
      <c r="L29" s="647"/>
      <c r="M29" s="180"/>
      <c r="N29" s="181"/>
      <c r="O29" s="654"/>
      <c r="P29" s="655"/>
      <c r="Q29" s="181"/>
      <c r="R29" s="180"/>
      <c r="S29" s="656"/>
      <c r="T29" s="657"/>
      <c r="U29" s="180"/>
      <c r="V29" s="183"/>
      <c r="W29" s="670"/>
      <c r="X29" s="671"/>
      <c r="Y29" s="184"/>
      <c r="Z29" s="185"/>
      <c r="AA29" s="198"/>
      <c r="AB29" s="175"/>
      <c r="AC29" s="186"/>
      <c r="AD29" s="174"/>
      <c r="AE29" s="186"/>
      <c r="AF29" s="187"/>
      <c r="AG29" s="173"/>
      <c r="AH29" s="188"/>
    </row>
    <row r="30" spans="1:34" ht="14.25" thickBot="1">
      <c r="A30" s="650">
        <v>23</v>
      </c>
      <c r="B30" s="651"/>
      <c r="C30" s="652" t="s">
        <v>121</v>
      </c>
      <c r="D30" s="653"/>
      <c r="E30" s="180"/>
      <c r="F30" s="656"/>
      <c r="G30" s="657"/>
      <c r="H30" s="180"/>
      <c r="I30" s="181"/>
      <c r="J30" s="180"/>
      <c r="K30" s="646"/>
      <c r="L30" s="647"/>
      <c r="M30" s="180"/>
      <c r="N30" s="181"/>
      <c r="O30" s="654"/>
      <c r="P30" s="655"/>
      <c r="Q30" s="181"/>
      <c r="R30" s="180"/>
      <c r="S30" s="656"/>
      <c r="T30" s="657"/>
      <c r="U30" s="180"/>
      <c r="V30" s="183"/>
      <c r="W30" s="648"/>
      <c r="X30" s="649"/>
      <c r="Y30" s="184"/>
      <c r="Z30" s="185"/>
      <c r="AA30" s="198"/>
      <c r="AB30" s="175"/>
      <c r="AC30" s="186"/>
      <c r="AD30" s="174"/>
      <c r="AE30" s="186"/>
      <c r="AF30" s="187"/>
      <c r="AG30" s="173"/>
      <c r="AH30" s="188"/>
    </row>
    <row r="31" spans="1:34" ht="14.25" thickBot="1">
      <c r="A31" s="650">
        <v>24</v>
      </c>
      <c r="B31" s="651"/>
      <c r="C31" s="652" t="s">
        <v>123</v>
      </c>
      <c r="D31" s="653"/>
      <c r="E31" s="180"/>
      <c r="F31" s="656"/>
      <c r="G31" s="657"/>
      <c r="H31" s="180"/>
      <c r="I31" s="181"/>
      <c r="J31" s="180"/>
      <c r="K31" s="646"/>
      <c r="L31" s="647"/>
      <c r="M31" s="180"/>
      <c r="N31" s="181"/>
      <c r="O31" s="654"/>
      <c r="P31" s="655"/>
      <c r="Q31" s="181"/>
      <c r="R31" s="180"/>
      <c r="S31" s="656"/>
      <c r="T31" s="657"/>
      <c r="U31" s="180"/>
      <c r="V31" s="183"/>
      <c r="W31" s="670"/>
      <c r="X31" s="671"/>
      <c r="Y31" s="184"/>
      <c r="Z31" s="185"/>
      <c r="AA31" s="198"/>
      <c r="AB31" s="175"/>
      <c r="AC31" s="186"/>
      <c r="AD31" s="174"/>
      <c r="AE31" s="186"/>
      <c r="AF31" s="187"/>
      <c r="AG31" s="173"/>
      <c r="AH31" s="188"/>
    </row>
    <row r="32" spans="1:34" ht="14.25" thickBot="1">
      <c r="A32" s="650">
        <v>25</v>
      </c>
      <c r="B32" s="651"/>
      <c r="C32" s="652" t="s">
        <v>122</v>
      </c>
      <c r="D32" s="653"/>
      <c r="E32" s="180"/>
      <c r="F32" s="656"/>
      <c r="G32" s="657"/>
      <c r="H32" s="180"/>
      <c r="I32" s="181"/>
      <c r="J32" s="180"/>
      <c r="K32" s="646"/>
      <c r="L32" s="647"/>
      <c r="M32" s="180"/>
      <c r="N32" s="181"/>
      <c r="O32" s="654"/>
      <c r="P32" s="655"/>
      <c r="Q32" s="181"/>
      <c r="R32" s="180"/>
      <c r="S32" s="656"/>
      <c r="T32" s="657"/>
      <c r="U32" s="180"/>
      <c r="V32" s="183"/>
      <c r="W32" s="670"/>
      <c r="X32" s="671"/>
      <c r="Y32" s="184"/>
      <c r="Z32" s="185"/>
      <c r="AA32" s="198"/>
      <c r="AB32" s="175"/>
      <c r="AC32" s="186"/>
      <c r="AD32" s="200"/>
      <c r="AE32" s="186"/>
      <c r="AF32" s="187"/>
      <c r="AG32" s="173"/>
      <c r="AH32" s="188"/>
    </row>
    <row r="33" spans="1:34" ht="14.25" thickBot="1">
      <c r="A33" s="650">
        <v>26</v>
      </c>
      <c r="B33" s="651"/>
      <c r="C33" s="652" t="s">
        <v>124</v>
      </c>
      <c r="D33" s="653"/>
      <c r="E33" s="180"/>
      <c r="F33" s="656"/>
      <c r="G33" s="657"/>
      <c r="H33" s="180"/>
      <c r="I33" s="181"/>
      <c r="J33" s="180"/>
      <c r="K33" s="646"/>
      <c r="L33" s="647"/>
      <c r="M33" s="180"/>
      <c r="N33" s="181"/>
      <c r="O33" s="654"/>
      <c r="P33" s="655"/>
      <c r="Q33" s="181"/>
      <c r="R33" s="180"/>
      <c r="S33" s="656"/>
      <c r="T33" s="657"/>
      <c r="U33" s="180"/>
      <c r="V33" s="183"/>
      <c r="W33" s="670"/>
      <c r="X33" s="671"/>
      <c r="Y33" s="184"/>
      <c r="Z33" s="185"/>
      <c r="AA33" s="198"/>
      <c r="AB33" s="175"/>
      <c r="AC33" s="186"/>
      <c r="AD33" s="200"/>
      <c r="AE33" s="186"/>
      <c r="AF33" s="187"/>
      <c r="AG33" s="173"/>
      <c r="AH33" s="188"/>
    </row>
    <row r="34" spans="1:34" ht="14.25" thickBot="1">
      <c r="A34" s="650">
        <v>27</v>
      </c>
      <c r="B34" s="651"/>
      <c r="C34" s="652" t="s">
        <v>125</v>
      </c>
      <c r="D34" s="653"/>
      <c r="E34" s="180"/>
      <c r="F34" s="656"/>
      <c r="G34" s="657"/>
      <c r="H34" s="180"/>
      <c r="I34" s="181"/>
      <c r="J34" s="180"/>
      <c r="K34" s="646"/>
      <c r="L34" s="647"/>
      <c r="M34" s="180"/>
      <c r="N34" s="181"/>
      <c r="O34" s="654"/>
      <c r="P34" s="655"/>
      <c r="Q34" s="181"/>
      <c r="R34" s="180"/>
      <c r="S34" s="656"/>
      <c r="T34" s="657"/>
      <c r="U34" s="180"/>
      <c r="V34" s="183"/>
      <c r="W34" s="648"/>
      <c r="X34" s="649"/>
      <c r="Y34" s="184"/>
      <c r="Z34" s="185"/>
      <c r="AA34" s="198"/>
      <c r="AB34" s="175"/>
      <c r="AC34" s="186"/>
      <c r="AD34" s="200"/>
      <c r="AE34" s="186"/>
      <c r="AF34" s="187"/>
      <c r="AG34" s="173"/>
      <c r="AH34" s="188"/>
    </row>
    <row r="35" spans="1:34" ht="14.25" thickBot="1">
      <c r="A35" s="650">
        <v>28</v>
      </c>
      <c r="B35" s="651"/>
      <c r="C35" s="652" t="s">
        <v>126</v>
      </c>
      <c r="D35" s="653"/>
      <c r="E35" s="180"/>
      <c r="F35" s="656"/>
      <c r="G35" s="657"/>
      <c r="H35" s="180"/>
      <c r="I35" s="181"/>
      <c r="J35" s="180"/>
      <c r="K35" s="646"/>
      <c r="L35" s="647"/>
      <c r="M35" s="180"/>
      <c r="N35" s="181"/>
      <c r="O35" s="654"/>
      <c r="P35" s="655"/>
      <c r="Q35" s="181"/>
      <c r="R35" s="180"/>
      <c r="S35" s="656"/>
      <c r="T35" s="657"/>
      <c r="U35" s="180"/>
      <c r="V35" s="183"/>
      <c r="W35" s="648"/>
      <c r="X35" s="649"/>
      <c r="Y35" s="184"/>
      <c r="Z35" s="185"/>
      <c r="AA35" s="198"/>
      <c r="AB35" s="175"/>
      <c r="AC35" s="186"/>
      <c r="AD35" s="200"/>
      <c r="AE35" s="186"/>
      <c r="AF35" s="187"/>
      <c r="AG35" s="173"/>
      <c r="AH35" s="188"/>
    </row>
    <row r="36" spans="1:34" ht="14.25" thickBot="1">
      <c r="A36" s="650">
        <v>29</v>
      </c>
      <c r="B36" s="651"/>
      <c r="C36" s="652" t="s">
        <v>444</v>
      </c>
      <c r="D36" s="653"/>
      <c r="E36" s="180"/>
      <c r="F36" s="656"/>
      <c r="G36" s="657"/>
      <c r="H36" s="180"/>
      <c r="I36" s="181"/>
      <c r="J36" s="180"/>
      <c r="K36" s="646"/>
      <c r="L36" s="647"/>
      <c r="M36" s="180"/>
      <c r="N36" s="181"/>
      <c r="O36" s="654"/>
      <c r="P36" s="655"/>
      <c r="Q36" s="181"/>
      <c r="R36" s="180"/>
      <c r="S36" s="656"/>
      <c r="T36" s="657"/>
      <c r="U36" s="180"/>
      <c r="V36" s="183"/>
      <c r="W36" s="648"/>
      <c r="X36" s="649"/>
      <c r="Y36" s="184"/>
      <c r="Z36" s="185"/>
      <c r="AA36" s="198"/>
      <c r="AB36" s="175"/>
      <c r="AC36" s="186"/>
      <c r="AD36" s="200"/>
      <c r="AE36" s="186"/>
      <c r="AF36" s="187"/>
      <c r="AG36" s="173"/>
      <c r="AH36" s="188"/>
    </row>
    <row r="37" spans="1:34" ht="14.25" thickBot="1">
      <c r="A37" s="650">
        <v>30</v>
      </c>
      <c r="B37" s="651"/>
      <c r="C37" s="652" t="s">
        <v>128</v>
      </c>
      <c r="D37" s="653"/>
      <c r="E37" s="180"/>
      <c r="F37" s="656"/>
      <c r="G37" s="657"/>
      <c r="H37" s="180"/>
      <c r="I37" s="181"/>
      <c r="J37" s="180"/>
      <c r="K37" s="646"/>
      <c r="L37" s="647"/>
      <c r="M37" s="180"/>
      <c r="N37" s="181"/>
      <c r="O37" s="654"/>
      <c r="P37" s="655"/>
      <c r="Q37" s="181"/>
      <c r="R37" s="180"/>
      <c r="S37" s="656"/>
      <c r="T37" s="657"/>
      <c r="U37" s="180"/>
      <c r="V37" s="183"/>
      <c r="W37" s="648"/>
      <c r="X37" s="649"/>
      <c r="Y37" s="184"/>
      <c r="Z37" s="185"/>
      <c r="AA37" s="198"/>
      <c r="AB37" s="175"/>
      <c r="AC37" s="186"/>
      <c r="AD37" s="200"/>
      <c r="AE37" s="186"/>
      <c r="AF37" s="187"/>
      <c r="AG37" s="173"/>
      <c r="AH37" s="188"/>
    </row>
    <row r="38" spans="1:34" ht="14.25" thickBot="1">
      <c r="A38" s="650">
        <v>31</v>
      </c>
      <c r="B38" s="651"/>
      <c r="C38" s="652" t="s">
        <v>130</v>
      </c>
      <c r="D38" s="653"/>
      <c r="E38" s="176"/>
      <c r="F38" s="656"/>
      <c r="G38" s="657"/>
      <c r="H38" s="180"/>
      <c r="I38" s="181"/>
      <c r="J38" s="180"/>
      <c r="K38" s="646"/>
      <c r="L38" s="647"/>
      <c r="M38" s="180"/>
      <c r="N38" s="181"/>
      <c r="O38" s="654"/>
      <c r="P38" s="655"/>
      <c r="Q38" s="181"/>
      <c r="R38" s="180"/>
      <c r="S38" s="656"/>
      <c r="T38" s="657"/>
      <c r="U38" s="182"/>
      <c r="V38" s="183"/>
      <c r="W38" s="670"/>
      <c r="X38" s="671"/>
      <c r="Y38" s="184"/>
      <c r="Z38" s="185"/>
      <c r="AA38" s="198"/>
      <c r="AB38" s="175"/>
      <c r="AC38" s="186"/>
      <c r="AD38" s="200"/>
      <c r="AE38" s="186"/>
      <c r="AF38" s="187"/>
      <c r="AG38" s="173"/>
      <c r="AH38" s="188"/>
    </row>
    <row r="39" spans="1:34" ht="14.25" thickBot="1">
      <c r="A39" s="650">
        <v>32</v>
      </c>
      <c r="B39" s="651"/>
      <c r="C39" s="652" t="s">
        <v>131</v>
      </c>
      <c r="D39" s="653"/>
      <c r="E39" s="180"/>
      <c r="F39" s="656"/>
      <c r="G39" s="657"/>
      <c r="H39" s="180"/>
      <c r="I39" s="181"/>
      <c r="J39" s="180"/>
      <c r="K39" s="646"/>
      <c r="L39" s="647"/>
      <c r="M39" s="180"/>
      <c r="N39" s="181"/>
      <c r="O39" s="654"/>
      <c r="P39" s="655"/>
      <c r="Q39" s="181"/>
      <c r="R39" s="180"/>
      <c r="S39" s="656"/>
      <c r="T39" s="657"/>
      <c r="U39" s="180"/>
      <c r="V39" s="183"/>
      <c r="W39" s="648"/>
      <c r="X39" s="649"/>
      <c r="Y39" s="184"/>
      <c r="Z39" s="185"/>
      <c r="AA39" s="198"/>
      <c r="AB39" s="175"/>
      <c r="AC39" s="186"/>
      <c r="AD39" s="200"/>
      <c r="AE39" s="186"/>
      <c r="AF39" s="187"/>
      <c r="AG39" s="173"/>
      <c r="AH39" s="188"/>
    </row>
    <row r="40" spans="1:34" ht="14.25" thickBot="1">
      <c r="A40" s="660">
        <v>33</v>
      </c>
      <c r="B40" s="661"/>
      <c r="C40" s="662" t="s">
        <v>132</v>
      </c>
      <c r="D40" s="663"/>
      <c r="E40" s="189"/>
      <c r="F40" s="666"/>
      <c r="G40" s="667"/>
      <c r="H40" s="189"/>
      <c r="I40" s="190"/>
      <c r="J40" s="189"/>
      <c r="K40" s="668"/>
      <c r="L40" s="669"/>
      <c r="M40" s="189"/>
      <c r="N40" s="190"/>
      <c r="O40" s="660"/>
      <c r="P40" s="661"/>
      <c r="Q40" s="190"/>
      <c r="R40" s="189"/>
      <c r="S40" s="666"/>
      <c r="T40" s="667"/>
      <c r="U40" s="189"/>
      <c r="V40" s="191"/>
      <c r="W40" s="664"/>
      <c r="X40" s="665"/>
      <c r="Y40" s="191"/>
      <c r="Z40" s="189"/>
      <c r="AA40" s="192"/>
      <c r="AB40" s="193"/>
      <c r="AC40" s="194"/>
      <c r="AD40" s="201"/>
      <c r="AE40" s="194"/>
      <c r="AF40" s="196"/>
      <c r="AG40" s="191"/>
      <c r="AH40" s="197"/>
    </row>
    <row r="41" spans="1:34" ht="14.25" thickBot="1">
      <c r="A41" s="650">
        <v>34</v>
      </c>
      <c r="B41" s="651"/>
      <c r="C41" s="652" t="s">
        <v>445</v>
      </c>
      <c r="D41" s="653"/>
      <c r="E41" s="180"/>
      <c r="F41" s="656"/>
      <c r="G41" s="657"/>
      <c r="H41" s="180"/>
      <c r="I41" s="181"/>
      <c r="J41" s="180"/>
      <c r="K41" s="646"/>
      <c r="L41" s="647"/>
      <c r="M41" s="180"/>
      <c r="N41" s="181"/>
      <c r="O41" s="654"/>
      <c r="P41" s="655"/>
      <c r="Q41" s="181"/>
      <c r="R41" s="180"/>
      <c r="S41" s="656"/>
      <c r="T41" s="657"/>
      <c r="U41" s="180"/>
      <c r="V41" s="183"/>
      <c r="W41" s="648"/>
      <c r="X41" s="649"/>
      <c r="Y41" s="184"/>
      <c r="Z41" s="185"/>
      <c r="AA41" s="198"/>
      <c r="AB41" s="175"/>
      <c r="AC41" s="186"/>
      <c r="AD41" s="172"/>
      <c r="AE41" s="186"/>
      <c r="AF41" s="187"/>
      <c r="AG41" s="173"/>
      <c r="AH41" s="188"/>
    </row>
    <row r="42" spans="1:34" ht="14.25" thickBot="1">
      <c r="A42" s="650">
        <v>35</v>
      </c>
      <c r="B42" s="651"/>
      <c r="C42" s="652" t="s">
        <v>129</v>
      </c>
      <c r="D42" s="653"/>
      <c r="E42" s="180"/>
      <c r="F42" s="656"/>
      <c r="G42" s="657"/>
      <c r="H42" s="180"/>
      <c r="I42" s="181"/>
      <c r="J42" s="180"/>
      <c r="K42" s="646"/>
      <c r="L42" s="647"/>
      <c r="M42" s="180"/>
      <c r="N42" s="181"/>
      <c r="O42" s="654"/>
      <c r="P42" s="655"/>
      <c r="Q42" s="181"/>
      <c r="R42" s="180"/>
      <c r="S42" s="656"/>
      <c r="T42" s="657"/>
      <c r="U42" s="180"/>
      <c r="V42" s="183"/>
      <c r="W42" s="648"/>
      <c r="X42" s="649"/>
      <c r="Y42" s="184"/>
      <c r="Z42" s="185"/>
      <c r="AA42" s="198"/>
      <c r="AB42" s="175"/>
      <c r="AC42" s="186"/>
      <c r="AD42" s="172"/>
      <c r="AE42" s="186"/>
      <c r="AF42" s="187"/>
      <c r="AG42" s="173"/>
      <c r="AH42" s="188"/>
    </row>
    <row r="43" spans="1:34" ht="14.25" thickBot="1">
      <c r="A43" s="650">
        <v>36</v>
      </c>
      <c r="B43" s="651"/>
      <c r="C43" s="652" t="s">
        <v>108</v>
      </c>
      <c r="D43" s="653"/>
      <c r="E43" s="176"/>
      <c r="F43" s="658"/>
      <c r="G43" s="659"/>
      <c r="H43" s="180"/>
      <c r="I43" s="181"/>
      <c r="J43" s="180"/>
      <c r="K43" s="646"/>
      <c r="L43" s="647"/>
      <c r="M43" s="180"/>
      <c r="N43" s="181"/>
      <c r="O43" s="654"/>
      <c r="P43" s="655"/>
      <c r="Q43" s="181"/>
      <c r="R43" s="180"/>
      <c r="S43" s="656"/>
      <c r="T43" s="657"/>
      <c r="U43" s="180"/>
      <c r="V43" s="183"/>
      <c r="W43" s="648"/>
      <c r="X43" s="649"/>
      <c r="Y43" s="184"/>
      <c r="Z43" s="185"/>
      <c r="AA43" s="198"/>
      <c r="AB43" s="175"/>
      <c r="AC43" s="186"/>
      <c r="AD43" s="172"/>
      <c r="AE43" s="186"/>
      <c r="AF43" s="187"/>
      <c r="AG43" s="173"/>
      <c r="AH43" s="188"/>
    </row>
    <row r="44" spans="1:34" ht="14.25" thickBot="1">
      <c r="A44" s="650" t="s">
        <v>446</v>
      </c>
      <c r="B44" s="651"/>
      <c r="C44" s="652" t="s">
        <v>135</v>
      </c>
      <c r="D44" s="653"/>
      <c r="E44" s="180"/>
      <c r="F44" s="658"/>
      <c r="G44" s="659"/>
      <c r="H44" s="180"/>
      <c r="I44" s="181"/>
      <c r="J44" s="180"/>
      <c r="K44" s="646"/>
      <c r="L44" s="647"/>
      <c r="M44" s="180"/>
      <c r="N44" s="181"/>
      <c r="O44" s="654"/>
      <c r="P44" s="655"/>
      <c r="Q44" s="181"/>
      <c r="R44" s="180"/>
      <c r="S44" s="656"/>
      <c r="T44" s="657"/>
      <c r="U44" s="182"/>
      <c r="V44" s="183"/>
      <c r="W44" s="648"/>
      <c r="X44" s="649"/>
      <c r="Y44" s="184"/>
      <c r="Z44" s="185"/>
      <c r="AA44" s="198"/>
      <c r="AB44" s="175"/>
      <c r="AC44" s="186"/>
      <c r="AD44" s="172"/>
      <c r="AE44" s="186"/>
      <c r="AF44" s="187"/>
      <c r="AG44" s="173"/>
      <c r="AH44" s="188"/>
    </row>
    <row r="45" spans="1:34" ht="14.25" thickBot="1">
      <c r="A45" s="650" t="s">
        <v>447</v>
      </c>
      <c r="B45" s="651"/>
      <c r="C45" s="652" t="s">
        <v>134</v>
      </c>
      <c r="D45" s="653"/>
      <c r="E45" s="180"/>
      <c r="F45" s="656"/>
      <c r="G45" s="657"/>
      <c r="H45" s="180"/>
      <c r="I45" s="181"/>
      <c r="J45" s="180"/>
      <c r="K45" s="646"/>
      <c r="L45" s="647"/>
      <c r="M45" s="180"/>
      <c r="N45" s="181"/>
      <c r="O45" s="654"/>
      <c r="P45" s="655"/>
      <c r="Q45" s="181"/>
      <c r="R45" s="180"/>
      <c r="S45" s="656"/>
      <c r="T45" s="657"/>
      <c r="U45" s="180"/>
      <c r="V45" s="183"/>
      <c r="W45" s="648"/>
      <c r="X45" s="649"/>
      <c r="Y45" s="184"/>
      <c r="Z45" s="185"/>
      <c r="AA45" s="198"/>
      <c r="AB45" s="175"/>
      <c r="AC45" s="175"/>
      <c r="AD45" s="172"/>
      <c r="AE45" s="186"/>
      <c r="AF45" s="187"/>
      <c r="AG45" s="173"/>
      <c r="AH45" s="188"/>
    </row>
    <row r="46" spans="1:34" ht="16.5" thickBot="1">
      <c r="A46" s="202"/>
      <c r="B46" s="641" t="s">
        <v>260</v>
      </c>
      <c r="C46" s="643"/>
      <c r="D46" s="641" t="s">
        <v>399</v>
      </c>
      <c r="E46" s="642"/>
      <c r="F46" s="643"/>
      <c r="G46" s="641" t="s">
        <v>260</v>
      </c>
      <c r="H46" s="642"/>
      <c r="I46" s="642"/>
      <c r="J46" s="642"/>
      <c r="K46" s="643"/>
      <c r="L46" s="641" t="s">
        <v>399</v>
      </c>
      <c r="M46" s="642"/>
      <c r="N46" s="642"/>
      <c r="O46" s="643"/>
      <c r="P46" s="641" t="s">
        <v>260</v>
      </c>
      <c r="Q46" s="642"/>
      <c r="R46" s="642"/>
      <c r="S46" s="643"/>
      <c r="T46" s="641" t="s">
        <v>399</v>
      </c>
      <c r="U46" s="642"/>
      <c r="V46" s="642"/>
      <c r="W46" s="643"/>
      <c r="X46" s="644"/>
      <c r="Y46" s="645"/>
      <c r="Z46" s="645"/>
      <c r="AA46" s="645"/>
      <c r="AB46" s="645"/>
      <c r="AC46" s="645"/>
      <c r="AD46" s="645"/>
      <c r="AE46" s="645"/>
      <c r="AF46" s="645"/>
      <c r="AG46" s="645"/>
      <c r="AH46" s="645"/>
    </row>
    <row r="47" spans="1:34" ht="16.5" thickBot="1">
      <c r="A47" s="202"/>
      <c r="B47" s="636">
        <v>1</v>
      </c>
      <c r="C47" s="637"/>
      <c r="D47" s="636">
        <v>10</v>
      </c>
      <c r="E47" s="638"/>
      <c r="F47" s="637"/>
      <c r="G47" s="636">
        <v>16</v>
      </c>
      <c r="H47" s="638"/>
      <c r="I47" s="638"/>
      <c r="J47" s="638"/>
      <c r="K47" s="637"/>
      <c r="L47" s="636">
        <v>6</v>
      </c>
      <c r="M47" s="638"/>
      <c r="N47" s="638"/>
      <c r="O47" s="637"/>
      <c r="P47" s="636">
        <v>31</v>
      </c>
      <c r="Q47" s="638"/>
      <c r="R47" s="638"/>
      <c r="S47" s="637"/>
      <c r="T47" s="636">
        <v>2</v>
      </c>
      <c r="U47" s="638"/>
      <c r="V47" s="638"/>
      <c r="W47" s="637"/>
      <c r="X47" s="639"/>
      <c r="Y47" s="640"/>
      <c r="Z47" s="640"/>
      <c r="AA47" s="640"/>
      <c r="AB47" s="640"/>
      <c r="AC47" s="640"/>
      <c r="AD47" s="640"/>
      <c r="AE47" s="640"/>
      <c r="AF47" s="640"/>
      <c r="AG47" s="640"/>
      <c r="AH47" s="640"/>
    </row>
    <row r="48" spans="1:34" ht="16.5" thickBot="1">
      <c r="A48" s="202"/>
      <c r="B48" s="636">
        <v>2</v>
      </c>
      <c r="C48" s="637"/>
      <c r="D48" s="636">
        <v>10</v>
      </c>
      <c r="E48" s="638"/>
      <c r="F48" s="637"/>
      <c r="G48" s="636">
        <v>17</v>
      </c>
      <c r="H48" s="638"/>
      <c r="I48" s="638"/>
      <c r="J48" s="638"/>
      <c r="K48" s="637"/>
      <c r="L48" s="636">
        <v>6</v>
      </c>
      <c r="M48" s="638"/>
      <c r="N48" s="638"/>
      <c r="O48" s="637"/>
      <c r="P48" s="636">
        <v>32</v>
      </c>
      <c r="Q48" s="638"/>
      <c r="R48" s="638"/>
      <c r="S48" s="637"/>
      <c r="T48" s="636">
        <v>2</v>
      </c>
      <c r="U48" s="638"/>
      <c r="V48" s="638"/>
      <c r="W48" s="637"/>
      <c r="X48" s="639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</row>
    <row r="49" spans="1:34" ht="16.5" thickBot="1">
      <c r="A49" s="202"/>
      <c r="B49" s="636">
        <v>3</v>
      </c>
      <c r="C49" s="637"/>
      <c r="D49" s="636">
        <v>10</v>
      </c>
      <c r="E49" s="638"/>
      <c r="F49" s="637"/>
      <c r="G49" s="636">
        <v>18</v>
      </c>
      <c r="H49" s="638"/>
      <c r="I49" s="638"/>
      <c r="J49" s="638"/>
      <c r="K49" s="637"/>
      <c r="L49" s="636">
        <v>6</v>
      </c>
      <c r="M49" s="638"/>
      <c r="N49" s="638"/>
      <c r="O49" s="637"/>
      <c r="P49" s="636">
        <v>33</v>
      </c>
      <c r="Q49" s="638"/>
      <c r="R49" s="638"/>
      <c r="S49" s="637"/>
      <c r="T49" s="636">
        <v>2</v>
      </c>
      <c r="U49" s="638"/>
      <c r="V49" s="638"/>
      <c r="W49" s="637"/>
      <c r="X49" s="639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</row>
    <row r="50" spans="1:34" ht="16.5" thickBot="1">
      <c r="A50" s="202"/>
      <c r="B50" s="636">
        <v>4</v>
      </c>
      <c r="C50" s="637"/>
      <c r="D50" s="636">
        <v>9</v>
      </c>
      <c r="E50" s="638"/>
      <c r="F50" s="637"/>
      <c r="G50" s="636">
        <v>19</v>
      </c>
      <c r="H50" s="638"/>
      <c r="I50" s="638"/>
      <c r="J50" s="638"/>
      <c r="K50" s="637"/>
      <c r="L50" s="636">
        <v>5</v>
      </c>
      <c r="M50" s="638"/>
      <c r="N50" s="638"/>
      <c r="O50" s="637"/>
      <c r="P50" s="636">
        <v>34</v>
      </c>
      <c r="Q50" s="638"/>
      <c r="R50" s="638"/>
      <c r="S50" s="637"/>
      <c r="T50" s="636">
        <v>2</v>
      </c>
      <c r="U50" s="638"/>
      <c r="V50" s="638"/>
      <c r="W50" s="637"/>
      <c r="X50" s="639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</row>
    <row r="51" spans="1:34" ht="16.5" thickBot="1">
      <c r="A51" s="202"/>
      <c r="B51" s="636">
        <v>5</v>
      </c>
      <c r="C51" s="637"/>
      <c r="D51" s="636">
        <v>9</v>
      </c>
      <c r="E51" s="638"/>
      <c r="F51" s="637"/>
      <c r="G51" s="636">
        <v>20</v>
      </c>
      <c r="H51" s="638"/>
      <c r="I51" s="638"/>
      <c r="J51" s="638"/>
      <c r="K51" s="637"/>
      <c r="L51" s="636">
        <v>5</v>
      </c>
      <c r="M51" s="638"/>
      <c r="N51" s="638"/>
      <c r="O51" s="637"/>
      <c r="P51" s="636">
        <v>35</v>
      </c>
      <c r="Q51" s="638"/>
      <c r="R51" s="638"/>
      <c r="S51" s="637"/>
      <c r="T51" s="636">
        <v>1</v>
      </c>
      <c r="U51" s="638"/>
      <c r="V51" s="638"/>
      <c r="W51" s="637"/>
      <c r="X51" s="639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</row>
    <row r="52" spans="1:34" ht="16.5" thickBot="1">
      <c r="A52" s="202"/>
      <c r="B52" s="636">
        <v>6</v>
      </c>
      <c r="C52" s="637"/>
      <c r="D52" s="636">
        <v>9</v>
      </c>
      <c r="E52" s="638"/>
      <c r="F52" s="637"/>
      <c r="G52" s="636">
        <v>21</v>
      </c>
      <c r="H52" s="638"/>
      <c r="I52" s="638"/>
      <c r="J52" s="638"/>
      <c r="K52" s="637"/>
      <c r="L52" s="636">
        <v>5</v>
      </c>
      <c r="M52" s="638"/>
      <c r="N52" s="638"/>
      <c r="O52" s="637"/>
      <c r="P52" s="636">
        <v>36</v>
      </c>
      <c r="Q52" s="638"/>
      <c r="R52" s="638"/>
      <c r="S52" s="637"/>
      <c r="T52" s="636">
        <v>1</v>
      </c>
      <c r="U52" s="638"/>
      <c r="V52" s="638"/>
      <c r="W52" s="637"/>
      <c r="X52" s="639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</row>
    <row r="53" spans="1:34" ht="16.5" thickBot="1">
      <c r="A53" s="202"/>
      <c r="B53" s="636">
        <v>7</v>
      </c>
      <c r="C53" s="637"/>
      <c r="D53" s="636">
        <v>8</v>
      </c>
      <c r="E53" s="638"/>
      <c r="F53" s="637"/>
      <c r="G53" s="636">
        <v>22</v>
      </c>
      <c r="H53" s="638"/>
      <c r="I53" s="638"/>
      <c r="J53" s="638"/>
      <c r="K53" s="637"/>
      <c r="L53" s="636">
        <v>5</v>
      </c>
      <c r="M53" s="638"/>
      <c r="N53" s="638"/>
      <c r="O53" s="637"/>
      <c r="P53" s="636">
        <v>37</v>
      </c>
      <c r="Q53" s="638"/>
      <c r="R53" s="638"/>
      <c r="S53" s="637"/>
      <c r="T53" s="636">
        <v>1</v>
      </c>
      <c r="U53" s="638"/>
      <c r="V53" s="638"/>
      <c r="W53" s="637"/>
      <c r="X53" s="639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</row>
    <row r="54" spans="1:34" ht="16.5" thickBot="1">
      <c r="A54" s="202"/>
      <c r="B54" s="636">
        <v>8</v>
      </c>
      <c r="C54" s="637"/>
      <c r="D54" s="636">
        <v>8</v>
      </c>
      <c r="E54" s="638"/>
      <c r="F54" s="637"/>
      <c r="G54" s="636">
        <v>23</v>
      </c>
      <c r="H54" s="638"/>
      <c r="I54" s="638"/>
      <c r="J54" s="638"/>
      <c r="K54" s="637"/>
      <c r="L54" s="636">
        <v>4</v>
      </c>
      <c r="M54" s="638"/>
      <c r="N54" s="638"/>
      <c r="O54" s="637"/>
      <c r="P54" s="636">
        <v>38</v>
      </c>
      <c r="Q54" s="638"/>
      <c r="R54" s="638"/>
      <c r="S54" s="637"/>
      <c r="T54" s="636">
        <v>1</v>
      </c>
      <c r="U54" s="638"/>
      <c r="V54" s="638"/>
      <c r="W54" s="637"/>
      <c r="X54" s="639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</row>
    <row r="55" spans="1:34" ht="16.5" thickBot="1">
      <c r="A55" s="202"/>
      <c r="B55" s="636">
        <v>9</v>
      </c>
      <c r="C55" s="637"/>
      <c r="D55" s="636">
        <v>8</v>
      </c>
      <c r="E55" s="638"/>
      <c r="F55" s="637"/>
      <c r="G55" s="636">
        <v>24</v>
      </c>
      <c r="H55" s="638"/>
      <c r="I55" s="638"/>
      <c r="J55" s="638"/>
      <c r="K55" s="637"/>
      <c r="L55" s="636">
        <v>4</v>
      </c>
      <c r="M55" s="638"/>
      <c r="N55" s="638"/>
      <c r="O55" s="637"/>
      <c r="P55" s="636"/>
      <c r="Q55" s="638"/>
      <c r="R55" s="638"/>
      <c r="S55" s="637"/>
      <c r="T55" s="636"/>
      <c r="U55" s="638"/>
      <c r="V55" s="638"/>
      <c r="W55" s="637"/>
      <c r="X55" s="639"/>
      <c r="Y55" s="640"/>
      <c r="Z55" s="640"/>
      <c r="AA55" s="640"/>
      <c r="AB55" s="640"/>
      <c r="AC55" s="640"/>
      <c r="AD55" s="640"/>
      <c r="AE55" s="640"/>
      <c r="AF55" s="640"/>
      <c r="AG55" s="640"/>
      <c r="AH55" s="640"/>
    </row>
    <row r="56" spans="1:34" ht="16.5" thickBot="1">
      <c r="A56" s="202"/>
      <c r="B56" s="636">
        <v>10</v>
      </c>
      <c r="C56" s="637"/>
      <c r="D56" s="636">
        <v>8</v>
      </c>
      <c r="E56" s="638"/>
      <c r="F56" s="637"/>
      <c r="G56" s="636">
        <v>25</v>
      </c>
      <c r="H56" s="638"/>
      <c r="I56" s="638"/>
      <c r="J56" s="638"/>
      <c r="K56" s="637"/>
      <c r="L56" s="636">
        <v>4</v>
      </c>
      <c r="M56" s="638"/>
      <c r="N56" s="638"/>
      <c r="O56" s="637"/>
      <c r="P56" s="636"/>
      <c r="Q56" s="638"/>
      <c r="R56" s="638"/>
      <c r="S56" s="637"/>
      <c r="T56" s="636"/>
      <c r="U56" s="638"/>
      <c r="V56" s="638"/>
      <c r="W56" s="637"/>
      <c r="X56" s="639"/>
      <c r="Y56" s="640"/>
      <c r="Z56" s="640"/>
      <c r="AA56" s="640"/>
      <c r="AB56" s="640"/>
      <c r="AC56" s="640"/>
      <c r="AD56" s="640"/>
      <c r="AE56" s="640"/>
      <c r="AF56" s="640"/>
      <c r="AG56" s="640"/>
      <c r="AH56" s="640"/>
    </row>
    <row r="57" spans="1:34" ht="16.5" thickBot="1">
      <c r="A57" s="202"/>
      <c r="B57" s="636">
        <v>11</v>
      </c>
      <c r="C57" s="637"/>
      <c r="D57" s="636">
        <v>7</v>
      </c>
      <c r="E57" s="638"/>
      <c r="F57" s="637"/>
      <c r="G57" s="636">
        <v>26</v>
      </c>
      <c r="H57" s="638"/>
      <c r="I57" s="638"/>
      <c r="J57" s="638"/>
      <c r="K57" s="637"/>
      <c r="L57" s="636">
        <v>4</v>
      </c>
      <c r="M57" s="638"/>
      <c r="N57" s="638"/>
      <c r="O57" s="637"/>
      <c r="P57" s="636"/>
      <c r="Q57" s="638"/>
      <c r="R57" s="638"/>
      <c r="S57" s="637"/>
      <c r="T57" s="636"/>
      <c r="U57" s="638"/>
      <c r="V57" s="638"/>
      <c r="W57" s="637"/>
      <c r="X57" s="639"/>
      <c r="Y57" s="640"/>
      <c r="Z57" s="640"/>
      <c r="AA57" s="640"/>
      <c r="AB57" s="640"/>
      <c r="AC57" s="640"/>
      <c r="AD57" s="640"/>
      <c r="AE57" s="640"/>
      <c r="AF57" s="640"/>
      <c r="AG57" s="640"/>
      <c r="AH57" s="640"/>
    </row>
    <row r="58" spans="1:34" ht="16.5" thickBot="1">
      <c r="A58" s="202"/>
      <c r="B58" s="636">
        <v>12</v>
      </c>
      <c r="C58" s="637"/>
      <c r="D58" s="636">
        <v>7</v>
      </c>
      <c r="E58" s="638"/>
      <c r="F58" s="637"/>
      <c r="G58" s="636">
        <v>27</v>
      </c>
      <c r="H58" s="638"/>
      <c r="I58" s="638"/>
      <c r="J58" s="638"/>
      <c r="K58" s="637"/>
      <c r="L58" s="636">
        <v>3</v>
      </c>
      <c r="M58" s="638"/>
      <c r="N58" s="638"/>
      <c r="O58" s="637"/>
      <c r="P58" s="636"/>
      <c r="Q58" s="638"/>
      <c r="R58" s="638"/>
      <c r="S58" s="637"/>
      <c r="T58" s="636"/>
      <c r="U58" s="638"/>
      <c r="V58" s="638"/>
      <c r="W58" s="637"/>
      <c r="X58" s="639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</row>
    <row r="59" spans="1:34" ht="16.5" thickBot="1">
      <c r="A59" s="202"/>
      <c r="B59" s="636">
        <v>13</v>
      </c>
      <c r="C59" s="637"/>
      <c r="D59" s="636">
        <v>7</v>
      </c>
      <c r="E59" s="638"/>
      <c r="F59" s="637"/>
      <c r="G59" s="636">
        <v>28</v>
      </c>
      <c r="H59" s="638"/>
      <c r="I59" s="638"/>
      <c r="J59" s="638"/>
      <c r="K59" s="637"/>
      <c r="L59" s="636">
        <v>3</v>
      </c>
      <c r="M59" s="638"/>
      <c r="N59" s="638"/>
      <c r="O59" s="637"/>
      <c r="P59" s="636"/>
      <c r="Q59" s="638"/>
      <c r="R59" s="638"/>
      <c r="S59" s="637"/>
      <c r="T59" s="636"/>
      <c r="U59" s="638"/>
      <c r="V59" s="638"/>
      <c r="W59" s="637"/>
      <c r="X59" s="639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</row>
    <row r="60" spans="1:34" ht="16.5" thickBot="1">
      <c r="A60" s="202"/>
      <c r="B60" s="636">
        <v>14</v>
      </c>
      <c r="C60" s="637"/>
      <c r="D60" s="636">
        <v>7</v>
      </c>
      <c r="E60" s="638"/>
      <c r="F60" s="637"/>
      <c r="G60" s="636">
        <v>29</v>
      </c>
      <c r="H60" s="638"/>
      <c r="I60" s="638"/>
      <c r="J60" s="638"/>
      <c r="K60" s="637"/>
      <c r="L60" s="636">
        <v>3</v>
      </c>
      <c r="M60" s="638"/>
      <c r="N60" s="638"/>
      <c r="O60" s="637"/>
      <c r="P60" s="636"/>
      <c r="Q60" s="638"/>
      <c r="R60" s="638"/>
      <c r="S60" s="637"/>
      <c r="T60" s="636"/>
      <c r="U60" s="638"/>
      <c r="V60" s="638"/>
      <c r="W60" s="637"/>
      <c r="X60" s="639"/>
      <c r="Y60" s="640"/>
      <c r="Z60" s="640"/>
      <c r="AA60" s="640"/>
      <c r="AB60" s="640"/>
      <c r="AC60" s="640"/>
      <c r="AD60" s="640"/>
      <c r="AE60" s="640"/>
      <c r="AF60" s="640"/>
      <c r="AG60" s="640"/>
      <c r="AH60" s="640"/>
    </row>
    <row r="61" spans="1:34" ht="16.5" thickBot="1">
      <c r="A61" s="202"/>
      <c r="B61" s="636">
        <v>15</v>
      </c>
      <c r="C61" s="637"/>
      <c r="D61" s="636">
        <v>6</v>
      </c>
      <c r="E61" s="638"/>
      <c r="F61" s="637"/>
      <c r="G61" s="636">
        <v>30</v>
      </c>
      <c r="H61" s="638"/>
      <c r="I61" s="638"/>
      <c r="J61" s="638"/>
      <c r="K61" s="637"/>
      <c r="L61" s="636">
        <v>3</v>
      </c>
      <c r="M61" s="638"/>
      <c r="N61" s="638"/>
      <c r="O61" s="637"/>
      <c r="P61" s="636"/>
      <c r="Q61" s="638"/>
      <c r="R61" s="638"/>
      <c r="S61" s="637"/>
      <c r="T61" s="636"/>
      <c r="U61" s="638"/>
      <c r="V61" s="638"/>
      <c r="W61" s="637"/>
      <c r="X61" s="639"/>
      <c r="Y61" s="640"/>
      <c r="Z61" s="640"/>
      <c r="AA61" s="640"/>
      <c r="AB61" s="640"/>
      <c r="AC61" s="640"/>
      <c r="AD61" s="640"/>
      <c r="AE61" s="640"/>
      <c r="AF61" s="640"/>
      <c r="AG61" s="640"/>
      <c r="AH61" s="640"/>
    </row>
    <row r="62" spans="1:34" ht="12.75">
      <c r="A62" s="203"/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</row>
    <row r="63" ht="15.75">
      <c r="A63" s="204"/>
    </row>
  </sheetData>
  <sheetProtection/>
  <mergeCells count="413">
    <mergeCell ref="AB3:AC6"/>
    <mergeCell ref="AD3:AD7"/>
    <mergeCell ref="AE3:AE7"/>
    <mergeCell ref="A3:B7"/>
    <mergeCell ref="C3:D3"/>
    <mergeCell ref="E3:I5"/>
    <mergeCell ref="J3:N5"/>
    <mergeCell ref="O3:T5"/>
    <mergeCell ref="W6:Y6"/>
    <mergeCell ref="Z6:AA6"/>
    <mergeCell ref="AF3:AF7"/>
    <mergeCell ref="AG3:AG7"/>
    <mergeCell ref="AH3:AH7"/>
    <mergeCell ref="C4:D4"/>
    <mergeCell ref="W4:Y4"/>
    <mergeCell ref="Z4:AA4"/>
    <mergeCell ref="C5:D5"/>
    <mergeCell ref="W5:Y5"/>
    <mergeCell ref="Z5:AA5"/>
    <mergeCell ref="C6:D6"/>
    <mergeCell ref="Z3:AA3"/>
    <mergeCell ref="F8:G8"/>
    <mergeCell ref="K8:L8"/>
    <mergeCell ref="O8:P8"/>
    <mergeCell ref="S8:T8"/>
    <mergeCell ref="O6:Q6"/>
    <mergeCell ref="R6:T6"/>
    <mergeCell ref="E6:G6"/>
    <mergeCell ref="S7:T7"/>
    <mergeCell ref="A8:B8"/>
    <mergeCell ref="W7:X7"/>
    <mergeCell ref="O9:P9"/>
    <mergeCell ref="S9:T9"/>
    <mergeCell ref="U3:V6"/>
    <mergeCell ref="W3:Y3"/>
    <mergeCell ref="M6:N6"/>
    <mergeCell ref="W8:X8"/>
    <mergeCell ref="W9:X9"/>
    <mergeCell ref="O7:P7"/>
    <mergeCell ref="F9:G9"/>
    <mergeCell ref="K9:L9"/>
    <mergeCell ref="H6:I6"/>
    <mergeCell ref="J6:L6"/>
    <mergeCell ref="C7:D7"/>
    <mergeCell ref="F7:G7"/>
    <mergeCell ref="K7:L7"/>
    <mergeCell ref="C8:D8"/>
    <mergeCell ref="W11:X11"/>
    <mergeCell ref="A10:B10"/>
    <mergeCell ref="C10:D10"/>
    <mergeCell ref="F10:G10"/>
    <mergeCell ref="K10:L10"/>
    <mergeCell ref="O10:P10"/>
    <mergeCell ref="A9:B9"/>
    <mergeCell ref="C9:D9"/>
    <mergeCell ref="W12:X12"/>
    <mergeCell ref="S10:T10"/>
    <mergeCell ref="F12:G12"/>
    <mergeCell ref="K12:L12"/>
    <mergeCell ref="O12:P12"/>
    <mergeCell ref="S12:T12"/>
    <mergeCell ref="W10:X10"/>
    <mergeCell ref="S11:T11"/>
    <mergeCell ref="O13:P13"/>
    <mergeCell ref="S13:T13"/>
    <mergeCell ref="A11:B11"/>
    <mergeCell ref="C11:D11"/>
    <mergeCell ref="F11:G11"/>
    <mergeCell ref="K11:L11"/>
    <mergeCell ref="O11:P11"/>
    <mergeCell ref="A13:B13"/>
    <mergeCell ref="C13:D13"/>
    <mergeCell ref="F13:G13"/>
    <mergeCell ref="K13:L13"/>
    <mergeCell ref="W13:X13"/>
    <mergeCell ref="A12:B12"/>
    <mergeCell ref="C12:D12"/>
    <mergeCell ref="S15:T15"/>
    <mergeCell ref="W15:X15"/>
    <mergeCell ref="A14:B14"/>
    <mergeCell ref="C14:D14"/>
    <mergeCell ref="F14:G14"/>
    <mergeCell ref="K14:L14"/>
    <mergeCell ref="O14:P14"/>
    <mergeCell ref="W16:X16"/>
    <mergeCell ref="S14:T14"/>
    <mergeCell ref="F16:G16"/>
    <mergeCell ref="K16:L16"/>
    <mergeCell ref="O16:P16"/>
    <mergeCell ref="S16:T16"/>
    <mergeCell ref="W14:X14"/>
    <mergeCell ref="O17:P17"/>
    <mergeCell ref="S17:T17"/>
    <mergeCell ref="A15:B15"/>
    <mergeCell ref="C15:D15"/>
    <mergeCell ref="F15:G15"/>
    <mergeCell ref="K15:L15"/>
    <mergeCell ref="O15:P15"/>
    <mergeCell ref="A17:B17"/>
    <mergeCell ref="C17:D17"/>
    <mergeCell ref="F17:G17"/>
    <mergeCell ref="K17:L17"/>
    <mergeCell ref="W17:X17"/>
    <mergeCell ref="A16:B16"/>
    <mergeCell ref="C16:D16"/>
    <mergeCell ref="S19:T19"/>
    <mergeCell ref="W19:X19"/>
    <mergeCell ref="A18:B18"/>
    <mergeCell ref="C18:D18"/>
    <mergeCell ref="F18:G18"/>
    <mergeCell ref="K18:L18"/>
    <mergeCell ref="O18:P18"/>
    <mergeCell ref="W20:X20"/>
    <mergeCell ref="S18:T18"/>
    <mergeCell ref="F20:G20"/>
    <mergeCell ref="K20:L20"/>
    <mergeCell ref="O20:P20"/>
    <mergeCell ref="S20:T20"/>
    <mergeCell ref="W18:X18"/>
    <mergeCell ref="O21:P21"/>
    <mergeCell ref="S21:T21"/>
    <mergeCell ref="A19:B19"/>
    <mergeCell ref="C19:D19"/>
    <mergeCell ref="F19:G19"/>
    <mergeCell ref="K19:L19"/>
    <mergeCell ref="O19:P19"/>
    <mergeCell ref="A21:B21"/>
    <mergeCell ref="C21:D21"/>
    <mergeCell ref="F21:G21"/>
    <mergeCell ref="K21:L21"/>
    <mergeCell ref="W21:X21"/>
    <mergeCell ref="A20:B20"/>
    <mergeCell ref="C20:D20"/>
    <mergeCell ref="S23:T23"/>
    <mergeCell ref="W23:X23"/>
    <mergeCell ref="A22:B22"/>
    <mergeCell ref="C22:D22"/>
    <mergeCell ref="F22:G22"/>
    <mergeCell ref="K22:L22"/>
    <mergeCell ref="O22:P22"/>
    <mergeCell ref="W24:X24"/>
    <mergeCell ref="S22:T22"/>
    <mergeCell ref="F24:G24"/>
    <mergeCell ref="K24:L24"/>
    <mergeCell ref="O24:P24"/>
    <mergeCell ref="S24:T24"/>
    <mergeCell ref="W22:X22"/>
    <mergeCell ref="O25:P25"/>
    <mergeCell ref="S25:T25"/>
    <mergeCell ref="A23:B23"/>
    <mergeCell ref="C23:D23"/>
    <mergeCell ref="F23:G23"/>
    <mergeCell ref="K23:L23"/>
    <mergeCell ref="O23:P23"/>
    <mergeCell ref="A25:B25"/>
    <mergeCell ref="C25:D25"/>
    <mergeCell ref="F25:G25"/>
    <mergeCell ref="K25:L25"/>
    <mergeCell ref="W25:X25"/>
    <mergeCell ref="A24:B24"/>
    <mergeCell ref="C24:D24"/>
    <mergeCell ref="S27:T27"/>
    <mergeCell ref="W27:X27"/>
    <mergeCell ref="A26:B26"/>
    <mergeCell ref="C26:D26"/>
    <mergeCell ref="F26:G26"/>
    <mergeCell ref="K26:L26"/>
    <mergeCell ref="O26:P26"/>
    <mergeCell ref="W28:X28"/>
    <mergeCell ref="S26:T26"/>
    <mergeCell ref="F28:G28"/>
    <mergeCell ref="K28:L28"/>
    <mergeCell ref="O28:P28"/>
    <mergeCell ref="S28:T28"/>
    <mergeCell ref="W26:X26"/>
    <mergeCell ref="O29:P29"/>
    <mergeCell ref="S29:T29"/>
    <mergeCell ref="A27:B27"/>
    <mergeCell ref="C27:D27"/>
    <mergeCell ref="F27:G27"/>
    <mergeCell ref="K27:L27"/>
    <mergeCell ref="O27:P27"/>
    <mergeCell ref="A29:B29"/>
    <mergeCell ref="C29:D29"/>
    <mergeCell ref="F29:G29"/>
    <mergeCell ref="K29:L29"/>
    <mergeCell ref="W29:X29"/>
    <mergeCell ref="A28:B28"/>
    <mergeCell ref="C28:D28"/>
    <mergeCell ref="S31:T31"/>
    <mergeCell ref="W31:X31"/>
    <mergeCell ref="A30:B30"/>
    <mergeCell ref="C30:D30"/>
    <mergeCell ref="F30:G30"/>
    <mergeCell ref="K30:L30"/>
    <mergeCell ref="O30:P30"/>
    <mergeCell ref="W32:X32"/>
    <mergeCell ref="S30:T30"/>
    <mergeCell ref="F32:G32"/>
    <mergeCell ref="K32:L32"/>
    <mergeCell ref="O32:P32"/>
    <mergeCell ref="S32:T32"/>
    <mergeCell ref="W30:X30"/>
    <mergeCell ref="O33:P33"/>
    <mergeCell ref="S33:T33"/>
    <mergeCell ref="A31:B31"/>
    <mergeCell ref="C31:D31"/>
    <mergeCell ref="F31:G31"/>
    <mergeCell ref="K31:L31"/>
    <mergeCell ref="O31:P31"/>
    <mergeCell ref="A33:B33"/>
    <mergeCell ref="C33:D33"/>
    <mergeCell ref="F33:G33"/>
    <mergeCell ref="K33:L33"/>
    <mergeCell ref="W33:X33"/>
    <mergeCell ref="A32:B32"/>
    <mergeCell ref="C32:D32"/>
    <mergeCell ref="S35:T35"/>
    <mergeCell ref="W35:X35"/>
    <mergeCell ref="A34:B34"/>
    <mergeCell ref="C34:D34"/>
    <mergeCell ref="F34:G34"/>
    <mergeCell ref="K34:L34"/>
    <mergeCell ref="O34:P34"/>
    <mergeCell ref="W36:X36"/>
    <mergeCell ref="S34:T34"/>
    <mergeCell ref="F36:G36"/>
    <mergeCell ref="K36:L36"/>
    <mergeCell ref="O36:P36"/>
    <mergeCell ref="S36:T36"/>
    <mergeCell ref="W34:X34"/>
    <mergeCell ref="O37:P37"/>
    <mergeCell ref="S37:T37"/>
    <mergeCell ref="A35:B35"/>
    <mergeCell ref="C35:D35"/>
    <mergeCell ref="F35:G35"/>
    <mergeCell ref="K35:L35"/>
    <mergeCell ref="O35:P35"/>
    <mergeCell ref="A37:B37"/>
    <mergeCell ref="C37:D37"/>
    <mergeCell ref="F37:G37"/>
    <mergeCell ref="K37:L37"/>
    <mergeCell ref="W37:X37"/>
    <mergeCell ref="A36:B36"/>
    <mergeCell ref="C36:D36"/>
    <mergeCell ref="S39:T39"/>
    <mergeCell ref="W39:X39"/>
    <mergeCell ref="A38:B38"/>
    <mergeCell ref="C38:D38"/>
    <mergeCell ref="F38:G38"/>
    <mergeCell ref="K38:L38"/>
    <mergeCell ref="O38:P38"/>
    <mergeCell ref="W40:X40"/>
    <mergeCell ref="S38:T38"/>
    <mergeCell ref="F40:G40"/>
    <mergeCell ref="K40:L40"/>
    <mergeCell ref="O40:P40"/>
    <mergeCell ref="S40:T40"/>
    <mergeCell ref="W38:X38"/>
    <mergeCell ref="O41:P41"/>
    <mergeCell ref="S41:T41"/>
    <mergeCell ref="A39:B39"/>
    <mergeCell ref="C39:D39"/>
    <mergeCell ref="F39:G39"/>
    <mergeCell ref="K39:L39"/>
    <mergeCell ref="O39:P39"/>
    <mergeCell ref="A41:B41"/>
    <mergeCell ref="C41:D41"/>
    <mergeCell ref="F41:G41"/>
    <mergeCell ref="K41:L41"/>
    <mergeCell ref="W41:X41"/>
    <mergeCell ref="A40:B40"/>
    <mergeCell ref="C40:D40"/>
    <mergeCell ref="S43:T43"/>
    <mergeCell ref="W43:X43"/>
    <mergeCell ref="A42:B42"/>
    <mergeCell ref="C42:D42"/>
    <mergeCell ref="F42:G42"/>
    <mergeCell ref="K42:L42"/>
    <mergeCell ref="O42:P42"/>
    <mergeCell ref="W44:X44"/>
    <mergeCell ref="S42:T42"/>
    <mergeCell ref="F44:G44"/>
    <mergeCell ref="K44:L44"/>
    <mergeCell ref="O44:P44"/>
    <mergeCell ref="S44:T44"/>
    <mergeCell ref="W42:X42"/>
    <mergeCell ref="O45:P45"/>
    <mergeCell ref="S45:T45"/>
    <mergeCell ref="A43:B43"/>
    <mergeCell ref="C43:D43"/>
    <mergeCell ref="F43:G43"/>
    <mergeCell ref="K43:L43"/>
    <mergeCell ref="O43:P43"/>
    <mergeCell ref="A45:B45"/>
    <mergeCell ref="C45:D45"/>
    <mergeCell ref="F45:G45"/>
    <mergeCell ref="K45:L45"/>
    <mergeCell ref="W45:X45"/>
    <mergeCell ref="A44:B44"/>
    <mergeCell ref="C44:D44"/>
    <mergeCell ref="T47:W47"/>
    <mergeCell ref="X47:AH47"/>
    <mergeCell ref="B46:C46"/>
    <mergeCell ref="D46:F46"/>
    <mergeCell ref="G46:K46"/>
    <mergeCell ref="L46:O46"/>
    <mergeCell ref="P46:S46"/>
    <mergeCell ref="X48:AH48"/>
    <mergeCell ref="T46:W46"/>
    <mergeCell ref="G48:K48"/>
    <mergeCell ref="L48:O48"/>
    <mergeCell ref="P48:S48"/>
    <mergeCell ref="T48:W48"/>
    <mergeCell ref="X46:AH46"/>
    <mergeCell ref="P49:S49"/>
    <mergeCell ref="T49:W49"/>
    <mergeCell ref="B47:C47"/>
    <mergeCell ref="D47:F47"/>
    <mergeCell ref="G47:K47"/>
    <mergeCell ref="L47:O47"/>
    <mergeCell ref="P47:S47"/>
    <mergeCell ref="B49:C49"/>
    <mergeCell ref="D49:F49"/>
    <mergeCell ref="G49:K49"/>
    <mergeCell ref="L49:O49"/>
    <mergeCell ref="X49:AH49"/>
    <mergeCell ref="B48:C48"/>
    <mergeCell ref="D48:F48"/>
    <mergeCell ref="T51:W51"/>
    <mergeCell ref="X51:AH51"/>
    <mergeCell ref="B50:C50"/>
    <mergeCell ref="D50:F50"/>
    <mergeCell ref="G50:K50"/>
    <mergeCell ref="L50:O50"/>
    <mergeCell ref="P50:S50"/>
    <mergeCell ref="X52:AH52"/>
    <mergeCell ref="T50:W50"/>
    <mergeCell ref="G52:K52"/>
    <mergeCell ref="L52:O52"/>
    <mergeCell ref="P52:S52"/>
    <mergeCell ref="T52:W52"/>
    <mergeCell ref="X50:AH50"/>
    <mergeCell ref="P53:S53"/>
    <mergeCell ref="T53:W53"/>
    <mergeCell ref="B51:C51"/>
    <mergeCell ref="D51:F51"/>
    <mergeCell ref="G51:K51"/>
    <mergeCell ref="L51:O51"/>
    <mergeCell ref="P51:S51"/>
    <mergeCell ref="B53:C53"/>
    <mergeCell ref="D53:F53"/>
    <mergeCell ref="G53:K53"/>
    <mergeCell ref="L53:O53"/>
    <mergeCell ref="X53:AH53"/>
    <mergeCell ref="B52:C52"/>
    <mergeCell ref="D52:F52"/>
    <mergeCell ref="T55:W55"/>
    <mergeCell ref="X55:AH55"/>
    <mergeCell ref="B54:C54"/>
    <mergeCell ref="D54:F54"/>
    <mergeCell ref="G54:K54"/>
    <mergeCell ref="L54:O54"/>
    <mergeCell ref="P54:S54"/>
    <mergeCell ref="X56:AH56"/>
    <mergeCell ref="T54:W54"/>
    <mergeCell ref="G56:K56"/>
    <mergeCell ref="L56:O56"/>
    <mergeCell ref="P56:S56"/>
    <mergeCell ref="T56:W56"/>
    <mergeCell ref="X54:AH54"/>
    <mergeCell ref="B55:C55"/>
    <mergeCell ref="D55:F55"/>
    <mergeCell ref="G55:K55"/>
    <mergeCell ref="L55:O55"/>
    <mergeCell ref="P55:S55"/>
    <mergeCell ref="B57:C57"/>
    <mergeCell ref="D57:F57"/>
    <mergeCell ref="G57:K57"/>
    <mergeCell ref="B56:C56"/>
    <mergeCell ref="D56:F56"/>
    <mergeCell ref="B58:C58"/>
    <mergeCell ref="D58:F58"/>
    <mergeCell ref="G58:K58"/>
    <mergeCell ref="L58:O58"/>
    <mergeCell ref="X58:AH58"/>
    <mergeCell ref="B59:C59"/>
    <mergeCell ref="D59:F59"/>
    <mergeCell ref="G60:K60"/>
    <mergeCell ref="L60:O60"/>
    <mergeCell ref="P60:S60"/>
    <mergeCell ref="T60:W60"/>
    <mergeCell ref="L57:O57"/>
    <mergeCell ref="G59:K59"/>
    <mergeCell ref="T59:W59"/>
    <mergeCell ref="P59:S59"/>
    <mergeCell ref="X60:AH60"/>
    <mergeCell ref="T58:W58"/>
    <mergeCell ref="L59:O59"/>
    <mergeCell ref="X61:AH61"/>
    <mergeCell ref="P57:S57"/>
    <mergeCell ref="T57:W57"/>
    <mergeCell ref="X59:AH59"/>
    <mergeCell ref="B60:C60"/>
    <mergeCell ref="D60:F60"/>
    <mergeCell ref="B61:C61"/>
    <mergeCell ref="D61:F61"/>
    <mergeCell ref="G61:K61"/>
    <mergeCell ref="X57:AH57"/>
    <mergeCell ref="L61:O61"/>
    <mergeCell ref="P61:S61"/>
    <mergeCell ref="T61:W61"/>
    <mergeCell ref="P58:S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 </cp:lastModifiedBy>
  <cp:lastPrinted>2018-06-28T07:54:00Z</cp:lastPrinted>
  <dcterms:created xsi:type="dcterms:W3CDTF">2006-08-21T13:37:07Z</dcterms:created>
  <dcterms:modified xsi:type="dcterms:W3CDTF">2018-08-13T07:47:21Z</dcterms:modified>
  <cp:category/>
  <cp:version/>
  <cp:contentType/>
  <cp:contentStatus/>
</cp:coreProperties>
</file>