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Z36" i="1" l="1"/>
  <c r="BN36" i="1"/>
  <c r="BO36" i="1" s="1"/>
  <c r="BP36" i="1" s="1"/>
  <c r="AV36" i="1"/>
  <c r="AN36" i="1"/>
  <c r="AH36" i="1"/>
  <c r="AF36" i="1"/>
  <c r="AD36" i="1"/>
  <c r="L36" i="1"/>
  <c r="BZ35" i="1"/>
  <c r="BN35" i="1"/>
  <c r="BO35" i="1" s="1"/>
  <c r="BP35" i="1" s="1"/>
  <c r="AV35" i="1"/>
  <c r="AN35" i="1"/>
  <c r="AH35" i="1"/>
  <c r="AF35" i="1"/>
  <c r="AD35" i="1"/>
  <c r="L35" i="1"/>
  <c r="BZ34" i="1"/>
  <c r="BN34" i="1"/>
  <c r="BO34" i="1" s="1"/>
  <c r="BP34" i="1" s="1"/>
  <c r="AV34" i="1"/>
  <c r="AN34" i="1"/>
  <c r="AH34" i="1"/>
  <c r="AF34" i="1"/>
  <c r="AD34" i="1"/>
  <c r="L34" i="1"/>
  <c r="BZ33" i="1"/>
  <c r="BN33" i="1"/>
  <c r="BO33" i="1" s="1"/>
  <c r="BP33" i="1" s="1"/>
  <c r="AV33" i="1"/>
  <c r="AN33" i="1"/>
  <c r="AH33" i="1"/>
  <c r="AF33" i="1"/>
  <c r="AD33" i="1"/>
  <c r="L33" i="1"/>
  <c r="BZ32" i="1"/>
  <c r="BN32" i="1"/>
  <c r="BO32" i="1" s="1"/>
  <c r="BP32" i="1" s="1"/>
  <c r="AV32" i="1"/>
  <c r="AN32" i="1"/>
  <c r="AH32" i="1"/>
  <c r="AF32" i="1"/>
  <c r="AD32" i="1"/>
  <c r="L32" i="1"/>
  <c r="BZ31" i="1"/>
  <c r="BN31" i="1"/>
  <c r="BO31" i="1" s="1"/>
  <c r="BP31" i="1" s="1"/>
  <c r="AV31" i="1"/>
  <c r="AN31" i="1"/>
  <c r="AH31" i="1"/>
  <c r="AF31" i="1"/>
  <c r="AD31" i="1"/>
  <c r="L31" i="1"/>
  <c r="BZ30" i="1"/>
  <c r="BN30" i="1"/>
  <c r="BO30" i="1" s="1"/>
  <c r="BP30" i="1" s="1"/>
  <c r="AV30" i="1"/>
  <c r="AN30" i="1"/>
  <c r="AH30" i="1"/>
  <c r="AF30" i="1"/>
  <c r="AD30" i="1"/>
  <c r="L30" i="1"/>
  <c r="BZ29" i="1"/>
  <c r="BN29" i="1"/>
  <c r="BO29" i="1" s="1"/>
  <c r="BP29" i="1" s="1"/>
  <c r="AV29" i="1"/>
  <c r="AN29" i="1"/>
  <c r="AH29" i="1"/>
  <c r="AF29" i="1"/>
  <c r="AD29" i="1"/>
  <c r="L29" i="1"/>
  <c r="BZ28" i="1"/>
  <c r="BN28" i="1"/>
  <c r="BO28" i="1" s="1"/>
  <c r="BP28" i="1" s="1"/>
  <c r="AV28" i="1"/>
  <c r="AN28" i="1"/>
  <c r="AH28" i="1"/>
  <c r="AF28" i="1"/>
  <c r="AD28" i="1"/>
  <c r="L28" i="1"/>
  <c r="BZ27" i="1"/>
  <c r="BN27" i="1"/>
  <c r="BO27" i="1" s="1"/>
  <c r="BP27" i="1" s="1"/>
  <c r="AV27" i="1"/>
  <c r="AN27" i="1"/>
  <c r="AH27" i="1"/>
  <c r="AF27" i="1"/>
  <c r="AD27" i="1"/>
  <c r="L27" i="1"/>
  <c r="BZ26" i="1"/>
  <c r="BN26" i="1"/>
  <c r="BO26" i="1" s="1"/>
  <c r="BP26" i="1" s="1"/>
  <c r="AV26" i="1"/>
  <c r="AN26" i="1"/>
  <c r="AH26" i="1"/>
  <c r="AF26" i="1"/>
  <c r="AD26" i="1"/>
  <c r="L26" i="1"/>
  <c r="BZ25" i="1"/>
  <c r="BN25" i="1"/>
  <c r="BO25" i="1" s="1"/>
  <c r="BP25" i="1" s="1"/>
  <c r="AV25" i="1"/>
  <c r="AN25" i="1"/>
  <c r="AH25" i="1"/>
  <c r="AF25" i="1"/>
  <c r="AD25" i="1"/>
  <c r="L25" i="1"/>
  <c r="BZ24" i="1"/>
  <c r="BN24" i="1"/>
  <c r="BO24" i="1" s="1"/>
  <c r="BP24" i="1" s="1"/>
  <c r="AV24" i="1"/>
  <c r="AN24" i="1"/>
  <c r="AH24" i="1"/>
  <c r="AF24" i="1"/>
  <c r="AD24" i="1"/>
  <c r="L24" i="1"/>
  <c r="BZ23" i="1"/>
  <c r="BN23" i="1"/>
  <c r="BO23" i="1" s="1"/>
  <c r="BP23" i="1" s="1"/>
  <c r="AV23" i="1"/>
  <c r="AN23" i="1"/>
  <c r="AH23" i="1"/>
  <c r="AF23" i="1"/>
  <c r="AD23" i="1"/>
  <c r="L23" i="1"/>
  <c r="BZ22" i="1"/>
  <c r="BN22" i="1"/>
  <c r="BO22" i="1" s="1"/>
  <c r="BP22" i="1" s="1"/>
  <c r="AV22" i="1"/>
  <c r="AN22" i="1"/>
  <c r="AH22" i="1"/>
  <c r="AF22" i="1"/>
  <c r="AD22" i="1"/>
  <c r="L22" i="1"/>
  <c r="BZ21" i="1"/>
  <c r="BN21" i="1"/>
  <c r="BO21" i="1" s="1"/>
  <c r="BP21" i="1" s="1"/>
  <c r="AV21" i="1"/>
  <c r="AN21" i="1"/>
  <c r="AH21" i="1"/>
  <c r="AF21" i="1"/>
  <c r="AD21" i="1"/>
  <c r="L21" i="1"/>
  <c r="BZ20" i="1"/>
  <c r="BN20" i="1"/>
  <c r="BO20" i="1" s="1"/>
  <c r="BP20" i="1" s="1"/>
  <c r="AV20" i="1"/>
  <c r="AN20" i="1"/>
  <c r="AH20" i="1"/>
  <c r="AF20" i="1"/>
  <c r="AD20" i="1"/>
  <c r="L20" i="1"/>
  <c r="BZ19" i="1"/>
  <c r="BN19" i="1"/>
  <c r="BO19" i="1" s="1"/>
  <c r="BP19" i="1" s="1"/>
  <c r="AV19" i="1"/>
  <c r="AN19" i="1"/>
  <c r="AH19" i="1"/>
  <c r="AF19" i="1"/>
  <c r="AD19" i="1"/>
  <c r="L19" i="1"/>
  <c r="BZ18" i="1"/>
  <c r="BN18" i="1"/>
  <c r="BO18" i="1" s="1"/>
  <c r="BP18" i="1" s="1"/>
  <c r="AV18" i="1"/>
  <c r="AN18" i="1"/>
  <c r="AH18" i="1"/>
  <c r="AF18" i="1"/>
  <c r="AD18" i="1"/>
  <c r="L18" i="1"/>
  <c r="BZ17" i="1"/>
  <c r="BN17" i="1"/>
  <c r="BO17" i="1" s="1"/>
  <c r="BP17" i="1" s="1"/>
  <c r="AV17" i="1"/>
  <c r="AN17" i="1"/>
  <c r="AH17" i="1"/>
  <c r="AF17" i="1"/>
  <c r="AD17" i="1"/>
  <c r="L17" i="1"/>
  <c r="BZ16" i="1"/>
  <c r="BN16" i="1"/>
  <c r="BO16" i="1" s="1"/>
  <c r="BP16" i="1" s="1"/>
  <c r="AV16" i="1"/>
  <c r="AN16" i="1"/>
  <c r="AH16" i="1"/>
  <c r="AF16" i="1"/>
  <c r="AD16" i="1"/>
  <c r="L16" i="1"/>
  <c r="BZ15" i="1"/>
  <c r="BN15" i="1"/>
  <c r="BO15" i="1" s="1"/>
  <c r="BP15" i="1" s="1"/>
  <c r="AV15" i="1"/>
  <c r="AN15" i="1"/>
  <c r="AH15" i="1"/>
  <c r="AF15" i="1"/>
  <c r="AD15" i="1"/>
  <c r="L15" i="1"/>
  <c r="BZ14" i="1"/>
  <c r="BN14" i="1"/>
  <c r="BO14" i="1" s="1"/>
  <c r="BP14" i="1" s="1"/>
  <c r="AV14" i="1"/>
  <c r="AN14" i="1"/>
  <c r="AH14" i="1"/>
  <c r="AF14" i="1"/>
  <c r="AD14" i="1"/>
  <c r="L14" i="1"/>
  <c r="BZ13" i="1"/>
  <c r="BN13" i="1"/>
  <c r="BO13" i="1" s="1"/>
  <c r="BP13" i="1" s="1"/>
  <c r="AV13" i="1"/>
  <c r="AN13" i="1"/>
  <c r="AH13" i="1"/>
  <c r="AF13" i="1"/>
  <c r="AD13" i="1"/>
  <c r="L13" i="1"/>
  <c r="BZ12" i="1"/>
  <c r="BN12" i="1"/>
  <c r="BO12" i="1" s="1"/>
  <c r="BP12" i="1" s="1"/>
  <c r="AV12" i="1"/>
  <c r="AN12" i="1"/>
  <c r="AH12" i="1"/>
  <c r="AF12" i="1"/>
  <c r="AD12" i="1"/>
  <c r="L12" i="1"/>
  <c r="BZ11" i="1"/>
  <c r="BN11" i="1"/>
  <c r="BO11" i="1" s="1"/>
  <c r="BP11" i="1" s="1"/>
  <c r="AV11" i="1"/>
  <c r="AN11" i="1"/>
  <c r="AH11" i="1"/>
  <c r="AF11" i="1"/>
  <c r="AD11" i="1"/>
  <c r="L11" i="1"/>
  <c r="BZ10" i="1"/>
  <c r="BN10" i="1"/>
  <c r="BO10" i="1" s="1"/>
  <c r="BP10" i="1" s="1"/>
  <c r="AV10" i="1"/>
  <c r="AN10" i="1"/>
  <c r="AH10" i="1"/>
  <c r="AF10" i="1"/>
  <c r="AD10" i="1"/>
  <c r="L10" i="1"/>
  <c r="CE36" i="1" l="1"/>
  <c r="CE10" i="1"/>
  <c r="CE12" i="1"/>
  <c r="CE14" i="1"/>
  <c r="CE16" i="1"/>
  <c r="CE18" i="1"/>
  <c r="CE20" i="1"/>
  <c r="CE22" i="1"/>
  <c r="CE24" i="1"/>
  <c r="CE26" i="1"/>
  <c r="CE28" i="1"/>
  <c r="CE35" i="1"/>
  <c r="CE30" i="1"/>
  <c r="CE32" i="1"/>
  <c r="CE29" i="1"/>
  <c r="CE34" i="1"/>
  <c r="CE13" i="1"/>
  <c r="CE17" i="1"/>
  <c r="CE21" i="1"/>
  <c r="CE25" i="1"/>
  <c r="CE33" i="1"/>
  <c r="CE11" i="1"/>
  <c r="CE15" i="1"/>
  <c r="CE19" i="1"/>
  <c r="CE23" i="1"/>
  <c r="CE27" i="1"/>
  <c r="CE31" i="1"/>
</calcChain>
</file>

<file path=xl/sharedStrings.xml><?xml version="1.0" encoding="utf-8"?>
<sst xmlns="http://schemas.openxmlformats.org/spreadsheetml/2006/main" count="269" uniqueCount="202">
  <si>
    <t>БОУ СОШ № 1</t>
  </si>
  <si>
    <t>https://www.mousosh-1.ru/</t>
  </si>
  <si>
    <t xml:space="preserve">БОУ СОШ № 2 </t>
  </si>
  <si>
    <t>http://bousosh2.ru/osnovnye-svedenija/</t>
  </si>
  <si>
    <t xml:space="preserve">МБОУ СОШ № 3 </t>
  </si>
  <si>
    <t>http://www.dinskschool.ru/</t>
  </si>
  <si>
    <t>АОУ СОШ № 4</t>
  </si>
  <si>
    <t>https://school4-dinsk.ru/</t>
  </si>
  <si>
    <t>МБОУ СОШ № 5</t>
  </si>
  <si>
    <t>http://plastsh5.ucoz.ru/</t>
  </si>
  <si>
    <t xml:space="preserve">МБОУ СОШ № 6 </t>
  </si>
  <si>
    <t>http://www.bou-sosh6.ru/</t>
  </si>
  <si>
    <t xml:space="preserve">МБОУ СОШ № 10 </t>
  </si>
  <si>
    <t>https://v10shkole.ru/</t>
  </si>
  <si>
    <t xml:space="preserve">МБОУ СОШ № 13 </t>
  </si>
  <si>
    <t>http://school13-dinsk.ru/</t>
  </si>
  <si>
    <t>БОУ СОШ № 20</t>
  </si>
  <si>
    <t>http://sch20-agr.ucoz.net/</t>
  </si>
  <si>
    <t xml:space="preserve">МБОУ СОШ № 21 </t>
  </si>
  <si>
    <t>https://school21.uodinskoi.ru/</t>
  </si>
  <si>
    <t xml:space="preserve">МБОУ ООШ № 25 </t>
  </si>
  <si>
    <t>https://school25-din.ru/</t>
  </si>
  <si>
    <t>МБОУ СОШ № 26</t>
  </si>
  <si>
    <t>http://www.dinschool26.narod.ru/</t>
  </si>
  <si>
    <t xml:space="preserve">МБОУ СОШ № 28 </t>
  </si>
  <si>
    <t>https://bousosh-28.ru/index.php</t>
  </si>
  <si>
    <t xml:space="preserve">БОУ СОШ № 29 </t>
  </si>
  <si>
    <t>https://oo29.siteedu.ru/</t>
  </si>
  <si>
    <t xml:space="preserve">МБОУ СОШ № 30 </t>
  </si>
  <si>
    <t>http://sk30.ru/</t>
  </si>
  <si>
    <t>МБОУ СОШ № 31</t>
  </si>
  <si>
    <t>https://school31.uodinskoi.ru/</t>
  </si>
  <si>
    <t xml:space="preserve">МБОУ СОШ № 34 </t>
  </si>
  <si>
    <t>http://detstwo34.narod.ru/</t>
  </si>
  <si>
    <t xml:space="preserve">БОУ СОШ № 35 </t>
  </si>
  <si>
    <t>http://school35.org.ru/</t>
  </si>
  <si>
    <t xml:space="preserve">МБОУ СОШ № 37 </t>
  </si>
  <si>
    <t>http://school37dinsk.ucoz.ru/</t>
  </si>
  <si>
    <t xml:space="preserve">МБОУ СОШ № 38 </t>
  </si>
  <si>
    <t>http://school38.moy.su/</t>
  </si>
  <si>
    <t xml:space="preserve">МБОУ СОШ № 39 </t>
  </si>
  <si>
    <t>https://www.school39-vorontsovskaya.ru/</t>
  </si>
  <si>
    <t xml:space="preserve">МБОУ СОШ № 53 </t>
  </si>
  <si>
    <t>https://school53.uodinskoi.ru/</t>
  </si>
  <si>
    <t xml:space="preserve">МБОУ ООШ № 14 </t>
  </si>
  <si>
    <t>https://school14.uodinskoi.ru/</t>
  </si>
  <si>
    <t xml:space="preserve">БОУ ООШ № 7 </t>
  </si>
  <si>
    <t>http://www.plast-sosh7.ru/</t>
  </si>
  <si>
    <t xml:space="preserve">МАОУ СОШ № 15 </t>
  </si>
  <si>
    <t>https://school15.uodinskoi.ru/</t>
  </si>
  <si>
    <t xml:space="preserve">МБОУ ООШ № 9 </t>
  </si>
  <si>
    <t>http://shkoola-9.ucoz.ru/</t>
  </si>
  <si>
    <t xml:space="preserve">БОУ ОСОШ </t>
  </si>
  <si>
    <t>https://xn--d1aipear4c.xn--p1ai/</t>
  </si>
  <si>
    <t>Наименование ОО</t>
  </si>
  <si>
    <t>сайты ОО</t>
  </si>
  <si>
    <t>Общее число обучающихся форма №ОО-1</t>
  </si>
  <si>
    <t>1. По учету административно-управленческих работников, обладающих требуемым качеством профессиональной подготовки</t>
  </si>
  <si>
    <t xml:space="preserve">2. По достижению обучающимися планируемых результатов освоения основных образовательных программ </t>
  </si>
  <si>
    <t>3. По организации получения образования обучающимися с ОВЗ, детьми-инвалидами</t>
  </si>
  <si>
    <t xml:space="preserve">4. По условиям осуществления образовательной деятельности </t>
  </si>
  <si>
    <t>5. По обеспечению ОО квалифицированными кадрами</t>
  </si>
  <si>
    <t>1.1.Формирование профессиональных компетенций руководителей ОО</t>
  </si>
  <si>
    <t>1.2.Обеспечение качества управленческой деятельности руководителей ОО</t>
  </si>
  <si>
    <t>2.1. Показатели эффективности по подготовке базового уровня</t>
  </si>
  <si>
    <t>2.2.  Показатели эффективности по подготовке высокого уровня</t>
  </si>
  <si>
    <t>4.4. Функционирование сайта ОО</t>
  </si>
  <si>
    <t>ИТОГО</t>
  </si>
  <si>
    <t>1.1.1.</t>
  </si>
  <si>
    <t>1.1.2.</t>
  </si>
  <si>
    <t>1.1.3.</t>
  </si>
  <si>
    <t>1.2.1.</t>
  </si>
  <si>
    <t>1.2.2.</t>
  </si>
  <si>
    <t>2.1.1.</t>
  </si>
  <si>
    <t>2.1.2.</t>
  </si>
  <si>
    <t>2.1.3.</t>
  </si>
  <si>
    <t>2.1.4.</t>
  </si>
  <si>
    <t>2.2.1.</t>
  </si>
  <si>
    <t>2.2.2.</t>
  </si>
  <si>
    <t>2.2.3.</t>
  </si>
  <si>
    <t>2.2.4.</t>
  </si>
  <si>
    <t>2.2.5.</t>
  </si>
  <si>
    <t>2.2.6.</t>
  </si>
  <si>
    <t>2.2.7.</t>
  </si>
  <si>
    <t>3.1.</t>
  </si>
  <si>
    <t>3.2.</t>
  </si>
  <si>
    <t>3.3.</t>
  </si>
  <si>
    <t>3.4.</t>
  </si>
  <si>
    <t>4.1.</t>
  </si>
  <si>
    <t>4.2.</t>
  </si>
  <si>
    <t>4.3.</t>
  </si>
  <si>
    <t>разделы страницы "Сведения об ОО"</t>
  </si>
  <si>
    <t>4.4.1.</t>
  </si>
  <si>
    <t>4.4.2.</t>
  </si>
  <si>
    <t>4.4.3.</t>
  </si>
  <si>
    <t>4.4.4.</t>
  </si>
  <si>
    <t>5.1.</t>
  </si>
  <si>
    <t>5.2.</t>
  </si>
  <si>
    <t>5.3.</t>
  </si>
  <si>
    <t>Наличие документально оформленных управленческих решений на уровне ОО по результатам мониторинга объективности проведения оценочных процедур</t>
  </si>
  <si>
    <t>Наличие в ОО локальных нормативных актов по формированию и организации внутренней системы оценки качества образования (ВСОКО) и локальных нормативных актов по повышению объективности</t>
  </si>
  <si>
    <t>Наличие лицензии на право ведения образовательной деятельности</t>
  </si>
  <si>
    <t>Результаты независимой оценки качества условий образовательной деятельности ОО</t>
  </si>
  <si>
    <t>Наличие статуса инновационной площадки (муниципальной, краевой, федеральной)</t>
  </si>
  <si>
    <t>Доля обучающихся 9-х классов,  не получивших аттестат об основном общем образовании, в общей численности обучающихся 9-х классов</t>
  </si>
  <si>
    <t>Доля выпускников 11-х классов, не получивших аттестат о среднем общем образовании, в общей численности обучающихся 11-х классов</t>
  </si>
  <si>
    <t xml:space="preserve">Включение ОО в список школ с необъективными результатами ВПР за 2017- 2019 </t>
  </si>
  <si>
    <t>Доля учащихся 5 – 11 классов, обучающихся с применением сетевой формы обучения, в общей численности учащихся 5-11 классов</t>
  </si>
  <si>
    <t>Наличие обучающихся по программам углубленного изучения предметов при реализации программ основного общего образования</t>
  </si>
  <si>
    <t>Доля обучающихся в ОО, в которых не менее 25 % высоких результатов ЕГЭ в пределах 85-100 баллов от числа сдавших ЕГЭ</t>
  </si>
  <si>
    <t>Наличие победителей и призеров муниципального этапа ВОШ</t>
  </si>
  <si>
    <t>Наличие победителей и призеров регионального этапа олимпиад, смотров, конкурсов</t>
  </si>
  <si>
    <t>Наличие победителей и призеров федерального уровня олимпиад, смотров, конкурсов</t>
  </si>
  <si>
    <t>Удельный вес обучающихся 9 классов, получивших аттестат с отличием, от общей численности обучающихся</t>
  </si>
  <si>
    <t>Удельный вес обучающихся 11 классов, получивших аттестат с отличием, от общей численности обучающихся</t>
  </si>
  <si>
    <t>Доля обучающихся по индивидуальным учебным планам, в общей численности обучающихся общеобразовательной организации</t>
  </si>
  <si>
    <t>Доля лиц с ОВЗ и детей-инвалидов, обучающихся с применением дистанционных технологий, в общей численности обучающихся с ОВЗ и детей-инвалидов</t>
  </si>
  <si>
    <t xml:space="preserve">Доля лиц обучающихся по адаптивным образовательным программам, в общей численности обучающихся </t>
  </si>
  <si>
    <t>Перечень документально оформленных управленческих решений на уровне ОО по результатам мониторинга индивидуальных учебных достижений обучающихся</t>
  </si>
  <si>
    <t>Доля обучающихся, охваченных горячим питанием, в общей численности обучающихся</t>
  </si>
  <si>
    <t>Наличие подключения к сети Интернет со скоростью 100 Мбит/с и выше (для города) и 50 Мбит/с (для сельской местности)</t>
  </si>
  <si>
    <t>Доля обучающихся с применением дистанционных технологий в общей численности обучающихся без учета обучающихся детей-инвалидов и обучающихся с ОВЗ</t>
  </si>
  <si>
    <t>"Основные сведения"</t>
  </si>
  <si>
    <t xml:space="preserve"> "Структура и органы управления ОО</t>
  </si>
  <si>
    <t>"Документы"</t>
  </si>
  <si>
    <t>"Образование"</t>
  </si>
  <si>
    <t xml:space="preserve"> "Образовательные стандарты"</t>
  </si>
  <si>
    <t>"Руководство. Педагогический состав"</t>
  </si>
  <si>
    <t>"МТ обеспечение и оснащённость образовательного процесса"</t>
  </si>
  <si>
    <t>"Стипендии и иные виды материальной поддержки"</t>
  </si>
  <si>
    <t>"Платные образовательные услуги"</t>
  </si>
  <si>
    <t>"Вкантные места для приёма (перевода)"</t>
  </si>
  <si>
    <t>Доступная среда</t>
  </si>
  <si>
    <t>Международное сотрудничество</t>
  </si>
  <si>
    <t>результат</t>
  </si>
  <si>
    <t>Соответствие сайта организации требованиям, предъявляемым к структуре сайта в соответствии с действующим законодательством</t>
  </si>
  <si>
    <t xml:space="preserve">Наличие отчета сомообследования в разделе "Документы" </t>
  </si>
  <si>
    <t>Наличие утв показателей (приказ Минобранауки РФ от 10 декабря 2013 г. N 1324 Об утверждении показателей самообследования)</t>
  </si>
  <si>
    <t>Аналитич часть-соотв отчета требованиям (приказ Минобрнауки РФ от 14 июня 2013 г. N 462)</t>
  </si>
  <si>
    <t>Доля учителей (пед. работников), получивших в установленном порядке высшую и первую квалификационную категорию</t>
  </si>
  <si>
    <t xml:space="preserve">Наличие в штате образовательной организации педагога доп. образования, психолога, логопеда, дефектолога и др. </t>
  </si>
  <si>
    <t>наличие</t>
  </si>
  <si>
    <t>баллы</t>
  </si>
  <si>
    <t>баллы на сайте bus.gov.ru</t>
  </si>
  <si>
    <t>баллы по показателю</t>
  </si>
  <si>
    <t>краевая</t>
  </si>
  <si>
    <t>федеральн</t>
  </si>
  <si>
    <t>мун</t>
  </si>
  <si>
    <t>доля</t>
  </si>
  <si>
    <t>сайт ОО</t>
  </si>
  <si>
    <t>всего обучающихся</t>
  </si>
  <si>
    <t>скорость</t>
  </si>
  <si>
    <t>Доля</t>
  </si>
  <si>
    <t xml:space="preserve">наличие </t>
  </si>
  <si>
    <t>Итоговый балл</t>
  </si>
  <si>
    <t xml:space="preserve"> (1/0)</t>
  </si>
  <si>
    <t>30 б. – да, 0 б. – нет</t>
  </si>
  <si>
    <t>50 б. – да, 0-нет</t>
  </si>
  <si>
    <t>10 б. – есть, 0-нет</t>
  </si>
  <si>
    <t>30 б. – 80-100, 20 б. – 70-79,10б. - 60-69, 0 б. – до 60</t>
  </si>
  <si>
    <t>Самообследование п.1.14</t>
  </si>
  <si>
    <t>20 б. – 0 %;   5 б. – до 10 %;    0 б. – 10 % и более</t>
  </si>
  <si>
    <t xml:space="preserve"> Самообследование п.1.15</t>
  </si>
  <si>
    <t>20 б. – 0 %,  5 б. – до 5 %,  0 б. – более 5 %</t>
  </si>
  <si>
    <t>100 б. – нет, 0- да</t>
  </si>
  <si>
    <t>0%- 0б, 0,1-9,9% - 5 б;                              10- 24,9% - 10б;                                                        25-49,9% -15б;                                                                                 50-100% - 20б</t>
  </si>
  <si>
    <t>1-25%-5б, 26-50%-10б, 51-75%-15б, 76-100%-20б</t>
  </si>
  <si>
    <t>30б. - от 25% до 50%; 50б. - выше 50%</t>
  </si>
  <si>
    <t>15 б. – да, 0-нет</t>
  </si>
  <si>
    <t>20 б. – да, 0-нет</t>
  </si>
  <si>
    <t>30 б. – да, 0-нет</t>
  </si>
  <si>
    <t>30 баллов - 5-10%;15 баллов - 1-4,9%; 15 баллов -11-20%; 5 баллов - 0,1-0,9%;  5 баллов - 21-30%; 0 баллов - выше 31%</t>
  </si>
  <si>
    <t xml:space="preserve">30 баллов - 5-10%;15 баллов - 1-4,9%; 5 баллов -11-19%; 5 баллов- 0,1-0,9%;  0 баллов - 20% и выше </t>
  </si>
  <si>
    <t>1% =10б</t>
  </si>
  <si>
    <t>30 баллов - 50% и выше;  20 баллов -  10- 49,9%; 10 баллов - 0,1-9,9%; 0 баллов - 0%</t>
  </si>
  <si>
    <t xml:space="preserve">50 баллов- 3% и более; 30 баллов -  2-2,9%; 20 баллов -  1-1,9%;  10 балл - 0,1-09%; 0 баллов - 0% </t>
  </si>
  <si>
    <t>10 б. – да; 0-нет</t>
  </si>
  <si>
    <t>численность детей, охвач гор питанием</t>
  </si>
  <si>
    <t>0-49,9%-0 б; 50-74,9% - 10б; 75-94,9% - 20б; 95% и выше - 50б.</t>
  </si>
  <si>
    <t>для города -8, для села-7,8</t>
  </si>
  <si>
    <t>10б - да, 0б -нет</t>
  </si>
  <si>
    <t>30 баллов-  5% и более; 20 баллов -1-4,9%; 10 баллов - 0,1-0,9%</t>
  </si>
  <si>
    <t>% созданных разделов от 12 показателей</t>
  </si>
  <si>
    <t>100% = 50 баллов</t>
  </si>
  <si>
    <t>(1/0)</t>
  </si>
  <si>
    <t>20 баллов -да, 0 баллов - нет</t>
  </si>
  <si>
    <t xml:space="preserve"> (0/1)</t>
  </si>
  <si>
    <t>15 баллов -да, 0 баллов - нет</t>
  </si>
  <si>
    <t>50 баллов – 50 % и более;  40 баллов - 40-49%; 30 баллов - 30-39%; 20 баллов - 20-29%; 10 баллов - 10-19%; 0 баллов – менее 10 %</t>
  </si>
  <si>
    <t>10 б. – да, 0-нет</t>
  </si>
  <si>
    <t>20 баллов – да, 0 баллов – нет</t>
  </si>
  <si>
    <t>1.14.</t>
  </si>
  <si>
    <t>1.15.</t>
  </si>
  <si>
    <t>(ФИС ВПР)</t>
  </si>
  <si>
    <t>1.19.1.</t>
  </si>
  <si>
    <t>1.19.2.</t>
  </si>
  <si>
    <t>1.16.</t>
  </si>
  <si>
    <t>1.17.</t>
  </si>
  <si>
    <t>100% = 10 баллов</t>
  </si>
  <si>
    <t>МОНИТОРИНГ МУНИЦИПАЛЬНЫХ ПОКАЗАТЕЛЕЙ</t>
  </si>
  <si>
    <t>Наличие в ОО пед. работников, являющихся экспертами ГИА-9 в 2021 году</t>
  </si>
  <si>
    <t>Наличие в ОО пед. работников, являющихся экспертами ЕГЭ в 2021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</si>
</sst>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vertical="top" wrapText="1"/>
    </xf>
    <xf numFmtId="49" fontId="1" fillId="0" borderId="0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1" fontId="1" fillId="0" borderId="1" xfId="0" applyNumberFormat="1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textRotation="90" wrapText="1"/>
    </xf>
    <xf numFmtId="0" fontId="1" fillId="0" borderId="1" xfId="0" applyFont="1" applyFill="1" applyBorder="1" applyAlignment="1">
      <alignment horizontal="center" vertical="top" textRotation="90" wrapText="1"/>
    </xf>
    <xf numFmtId="164" fontId="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7" fillId="0" borderId="1" xfId="0" applyNumberFormat="1" applyFont="1" applyFill="1" applyBorder="1"/>
    <xf numFmtId="0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2" fontId="3" fillId="0" borderId="1" xfId="0" applyNumberFormat="1" applyFont="1" applyFill="1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6"/>
  <sheetViews>
    <sheetView tabSelected="1" topLeftCell="A4" zoomScale="160" zoomScaleNormal="160" workbookViewId="0">
      <selection activeCell="CF36" sqref="CF36"/>
    </sheetView>
  </sheetViews>
  <sheetFormatPr defaultRowHeight="15" x14ac:dyDescent="0.25"/>
  <cols>
    <col min="1" max="1" width="8.7109375" style="65" bestFit="1" customWidth="1"/>
    <col min="2" max="2" width="9.140625" style="65"/>
    <col min="3" max="3" width="6.7109375" style="65" customWidth="1"/>
    <col min="4" max="4" width="3.7109375" style="65" bestFit="1" customWidth="1"/>
    <col min="5" max="5" width="46.7109375" style="65" bestFit="1" customWidth="1"/>
    <col min="6" max="6" width="5.7109375" style="65" bestFit="1" customWidth="1"/>
    <col min="7" max="7" width="9" style="65" bestFit="1" customWidth="1"/>
    <col min="8" max="8" width="5.7109375" style="65" bestFit="1" customWidth="1"/>
    <col min="9" max="9" width="7.5703125" style="65" bestFit="1" customWidth="1"/>
    <col min="10" max="11" width="9.140625" style="65" bestFit="1" customWidth="1"/>
    <col min="12" max="12" width="5.7109375" style="65" bestFit="1" customWidth="1"/>
    <col min="13" max="15" width="3.7109375" style="65" bestFit="1" customWidth="1"/>
    <col min="16" max="19" width="9" style="65" bestFit="1" customWidth="1"/>
    <col min="20" max="21" width="9.140625" style="65" bestFit="1" customWidth="1"/>
    <col min="22" max="22" width="7.5703125" style="65" bestFit="1" customWidth="1"/>
    <col min="23" max="23" width="5.42578125" style="65" bestFit="1" customWidth="1"/>
    <col min="24" max="24" width="8.85546875" style="65" bestFit="1" customWidth="1"/>
    <col min="25" max="25" width="5.42578125" style="65" bestFit="1" customWidth="1"/>
    <col min="26" max="26" width="9" style="65" bestFit="1" customWidth="1"/>
    <col min="27" max="27" width="5.42578125" style="65" bestFit="1" customWidth="1"/>
    <col min="28" max="28" width="8.28515625" style="65" bestFit="1" customWidth="1"/>
    <col min="29" max="29" width="5.7109375" style="65" bestFit="1" customWidth="1"/>
    <col min="30" max="30" width="9" style="65" bestFit="1" customWidth="1"/>
    <col min="31" max="31" width="5.7109375" style="65" bestFit="1" customWidth="1"/>
    <col min="32" max="32" width="9" style="65" bestFit="1" customWidth="1"/>
    <col min="33" max="33" width="5.7109375" style="65" bestFit="1" customWidth="1"/>
    <col min="34" max="34" width="9" style="65" bestFit="1" customWidth="1"/>
    <col min="35" max="35" width="5.42578125" style="65" bestFit="1" customWidth="1"/>
    <col min="36" max="36" width="9" style="65" bestFit="1" customWidth="1"/>
    <col min="37" max="37" width="5.42578125" style="65" bestFit="1" customWidth="1"/>
    <col min="38" max="38" width="9" style="65" bestFit="1" customWidth="1"/>
    <col min="39" max="39" width="5.7109375" style="65" bestFit="1" customWidth="1"/>
    <col min="40" max="40" width="8.140625" style="65" bestFit="1" customWidth="1"/>
    <col min="41" max="41" width="5.42578125" style="65" bestFit="1" customWidth="1"/>
    <col min="42" max="42" width="9.140625" style="65" bestFit="1" customWidth="1"/>
    <col min="43" max="43" width="5.42578125" style="65" bestFit="1" customWidth="1"/>
    <col min="44" max="45" width="9" style="65" bestFit="1" customWidth="1"/>
    <col min="46" max="46" width="7.85546875" style="65" bestFit="1" customWidth="1"/>
    <col min="47" max="47" width="8.5703125" style="65" bestFit="1" customWidth="1"/>
    <col min="48" max="48" width="6.28515625" style="65" bestFit="1" customWidth="1"/>
    <col min="49" max="49" width="8.85546875" style="65" bestFit="1" customWidth="1"/>
    <col min="50" max="50" width="9" style="65" bestFit="1" customWidth="1"/>
    <col min="51" max="51" width="8.42578125" style="65" bestFit="1" customWidth="1"/>
    <col min="52" max="52" width="5.42578125" style="65" bestFit="1" customWidth="1"/>
    <col min="53" max="53" width="8.7109375" style="65" bestFit="1" customWidth="1"/>
    <col min="54" max="59" width="3.85546875" style="65" bestFit="1" customWidth="1"/>
    <col min="60" max="60" width="6.85546875" style="65" bestFit="1" customWidth="1"/>
    <col min="61" max="66" width="3.85546875" style="65" bestFit="1" customWidth="1"/>
    <col min="67" max="67" width="9.140625" style="65" bestFit="1" customWidth="1"/>
    <col min="68" max="68" width="13.5703125" style="65" bestFit="1" customWidth="1"/>
    <col min="69" max="69" width="3.7109375" style="65" bestFit="1" customWidth="1"/>
    <col min="70" max="70" width="8.7109375" style="65" bestFit="1" customWidth="1"/>
    <col min="71" max="71" width="5.7109375" style="65" bestFit="1" customWidth="1"/>
    <col min="72" max="72" width="8.7109375" style="65" bestFit="1" customWidth="1"/>
    <col min="73" max="73" width="5.28515625" style="65" bestFit="1" customWidth="1"/>
    <col min="74" max="74" width="8.7109375" style="65" bestFit="1" customWidth="1"/>
    <col min="75" max="75" width="6.28515625" style="65" bestFit="1" customWidth="1"/>
    <col min="76" max="76" width="9" style="65" bestFit="1" customWidth="1"/>
    <col min="77" max="77" width="3.7109375" style="65" bestFit="1" customWidth="1"/>
    <col min="78" max="78" width="9" style="65" bestFit="1" customWidth="1"/>
    <col min="79" max="79" width="5.7109375" style="65" bestFit="1" customWidth="1"/>
    <col min="80" max="80" width="9" style="65" bestFit="1" customWidth="1"/>
    <col min="81" max="81" width="5.7109375" style="65" bestFit="1" customWidth="1"/>
    <col min="82" max="82" width="9" style="65" bestFit="1" customWidth="1"/>
    <col min="83" max="83" width="9.140625" style="65"/>
  </cols>
  <sheetData>
    <row r="1" spans="1:8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6"/>
      <c r="AK1" s="16"/>
      <c r="AL1" s="16"/>
      <c r="AM1" s="17"/>
      <c r="AN1" s="17"/>
      <c r="AO1" s="17"/>
      <c r="AP1" s="16"/>
      <c r="AQ1" s="18"/>
      <c r="AR1" s="16"/>
      <c r="AS1" s="16"/>
      <c r="AT1" s="16"/>
      <c r="AU1" s="16"/>
      <c r="AV1" s="16"/>
      <c r="AW1" s="16"/>
      <c r="AX1" s="16"/>
      <c r="AY1" s="16"/>
      <c r="AZ1" s="18"/>
      <c r="BA1" s="16"/>
      <c r="BB1" s="16"/>
      <c r="BC1" s="16"/>
      <c r="BD1" s="16"/>
      <c r="BE1" s="16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6"/>
      <c r="BQ1" s="16"/>
      <c r="BR1" s="20"/>
      <c r="BS1" s="16"/>
      <c r="BT1" s="20"/>
      <c r="BU1" s="16"/>
      <c r="BV1" s="21"/>
      <c r="BW1" s="22"/>
      <c r="BX1" s="20"/>
      <c r="BY1" s="16"/>
      <c r="BZ1" s="16"/>
      <c r="CA1" s="16"/>
      <c r="CB1" s="16"/>
      <c r="CC1" s="16"/>
      <c r="CD1" s="16"/>
      <c r="CE1" s="23"/>
    </row>
    <row r="2" spans="1:83" x14ac:dyDescent="0.25">
      <c r="A2" s="24"/>
      <c r="B2" s="25"/>
      <c r="C2" s="16"/>
      <c r="D2" s="16"/>
      <c r="E2" s="16" t="s">
        <v>199</v>
      </c>
      <c r="F2" s="16"/>
      <c r="G2" s="16"/>
      <c r="H2" s="16"/>
      <c r="I2" s="16"/>
      <c r="J2" s="19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8"/>
      <c r="X2" s="16"/>
      <c r="Y2" s="18"/>
      <c r="Z2" s="16"/>
      <c r="AA2" s="16"/>
      <c r="AB2" s="16"/>
      <c r="AC2" s="16"/>
      <c r="AD2" s="16"/>
      <c r="AE2" s="20"/>
      <c r="AF2" s="20"/>
      <c r="AG2" s="20"/>
      <c r="AH2" s="20"/>
      <c r="AI2" s="16"/>
      <c r="AJ2" s="16"/>
      <c r="AK2" s="16"/>
      <c r="AL2" s="16"/>
      <c r="AM2" s="17"/>
      <c r="AN2" s="17"/>
      <c r="AO2" s="17"/>
      <c r="AP2" s="16"/>
      <c r="AQ2" s="18"/>
      <c r="AR2" s="16"/>
      <c r="AS2" s="16"/>
      <c r="AT2" s="16"/>
      <c r="AU2" s="16"/>
      <c r="AV2" s="16"/>
      <c r="AW2" s="16"/>
      <c r="AX2" s="16"/>
      <c r="AY2" s="16"/>
      <c r="AZ2" s="18"/>
      <c r="BA2" s="16"/>
      <c r="BB2" s="16"/>
      <c r="BC2" s="16"/>
      <c r="BD2" s="16"/>
      <c r="BE2" s="16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6"/>
      <c r="BQ2" s="16"/>
      <c r="BR2" s="20"/>
      <c r="BS2" s="16"/>
      <c r="BT2" s="20"/>
      <c r="BU2" s="16"/>
      <c r="BV2" s="21"/>
      <c r="BW2" s="22"/>
      <c r="BX2" s="20"/>
      <c r="BY2" s="16"/>
      <c r="BZ2" s="16"/>
      <c r="CA2" s="16"/>
      <c r="CB2" s="16"/>
      <c r="CC2" s="16"/>
      <c r="CD2" s="16"/>
      <c r="CE2" s="23"/>
    </row>
    <row r="3" spans="1:83" x14ac:dyDescent="0.25">
      <c r="A3" s="1" t="s">
        <v>54</v>
      </c>
      <c r="B3" s="26" t="s">
        <v>55</v>
      </c>
      <c r="C3" s="1" t="s">
        <v>56</v>
      </c>
      <c r="D3" s="1" t="s">
        <v>57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 t="s">
        <v>58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 t="s">
        <v>59</v>
      </c>
      <c r="AN3" s="2"/>
      <c r="AO3" s="2"/>
      <c r="AP3" s="2"/>
      <c r="AQ3" s="2"/>
      <c r="AR3" s="2"/>
      <c r="AS3" s="2"/>
      <c r="AT3" s="3"/>
      <c r="AU3" s="2" t="s">
        <v>60</v>
      </c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1" t="s">
        <v>61</v>
      </c>
      <c r="BX3" s="1"/>
      <c r="BY3" s="1"/>
      <c r="BZ3" s="1"/>
      <c r="CA3" s="1"/>
      <c r="CB3" s="1"/>
      <c r="CC3" s="1"/>
      <c r="CD3" s="1"/>
      <c r="CE3" s="27"/>
    </row>
    <row r="4" spans="1:83" x14ac:dyDescent="0.25">
      <c r="A4" s="1"/>
      <c r="B4" s="26"/>
      <c r="C4" s="1"/>
      <c r="D4" s="1" t="s">
        <v>62</v>
      </c>
      <c r="E4" s="1"/>
      <c r="F4" s="1"/>
      <c r="G4" s="1"/>
      <c r="H4" s="1"/>
      <c r="I4" s="1"/>
      <c r="J4" s="1" t="s">
        <v>63</v>
      </c>
      <c r="K4" s="1"/>
      <c r="L4" s="1"/>
      <c r="M4" s="1"/>
      <c r="N4" s="1"/>
      <c r="O4" s="1"/>
      <c r="P4" s="1"/>
      <c r="Q4" s="2" t="s">
        <v>64</v>
      </c>
      <c r="R4" s="2"/>
      <c r="S4" s="2"/>
      <c r="T4" s="2"/>
      <c r="U4" s="2"/>
      <c r="V4" s="2"/>
      <c r="W4" s="2"/>
      <c r="X4" s="2"/>
      <c r="Y4" s="2" t="s">
        <v>65</v>
      </c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3"/>
      <c r="AU4" s="2"/>
      <c r="AV4" s="2"/>
      <c r="AW4" s="2"/>
      <c r="AX4" s="2"/>
      <c r="AY4" s="2"/>
      <c r="AZ4" s="2"/>
      <c r="BA4" s="2"/>
      <c r="BB4" s="2" t="s">
        <v>66</v>
      </c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1"/>
      <c r="BX4" s="1"/>
      <c r="BY4" s="1"/>
      <c r="BZ4" s="1"/>
      <c r="CA4" s="1"/>
      <c r="CB4" s="1"/>
      <c r="CC4" s="1"/>
      <c r="CD4" s="1"/>
      <c r="CE4" s="28" t="s">
        <v>67</v>
      </c>
    </row>
    <row r="5" spans="1:83" x14ac:dyDescent="0.25">
      <c r="A5" s="1"/>
      <c r="B5" s="26"/>
      <c r="C5" s="1"/>
      <c r="D5" s="1" t="s">
        <v>68</v>
      </c>
      <c r="E5" s="1"/>
      <c r="F5" s="1" t="s">
        <v>69</v>
      </c>
      <c r="G5" s="1"/>
      <c r="H5" s="1" t="s">
        <v>70</v>
      </c>
      <c r="I5" s="1"/>
      <c r="J5" s="29" t="s">
        <v>71</v>
      </c>
      <c r="K5" s="29"/>
      <c r="L5" s="30" t="s">
        <v>72</v>
      </c>
      <c r="M5" s="30"/>
      <c r="N5" s="30"/>
      <c r="O5" s="30"/>
      <c r="P5" s="30"/>
      <c r="Q5" s="2" t="s">
        <v>73</v>
      </c>
      <c r="R5" s="2"/>
      <c r="S5" s="2" t="s">
        <v>74</v>
      </c>
      <c r="T5" s="2"/>
      <c r="U5" s="2" t="s">
        <v>75</v>
      </c>
      <c r="V5" s="2"/>
      <c r="W5" s="2" t="s">
        <v>76</v>
      </c>
      <c r="X5" s="2"/>
      <c r="Y5" s="4" t="s">
        <v>77</v>
      </c>
      <c r="Z5" s="4"/>
      <c r="AA5" s="2" t="s">
        <v>78</v>
      </c>
      <c r="AB5" s="2"/>
      <c r="AC5" s="2" t="s">
        <v>79</v>
      </c>
      <c r="AD5" s="2"/>
      <c r="AE5" s="2" t="s">
        <v>80</v>
      </c>
      <c r="AF5" s="2"/>
      <c r="AG5" s="5" t="s">
        <v>81</v>
      </c>
      <c r="AH5" s="5"/>
      <c r="AI5" s="2" t="s">
        <v>82</v>
      </c>
      <c r="AJ5" s="2"/>
      <c r="AK5" s="2" t="s">
        <v>83</v>
      </c>
      <c r="AL5" s="2"/>
      <c r="AM5" s="2" t="s">
        <v>84</v>
      </c>
      <c r="AN5" s="2"/>
      <c r="AO5" s="2" t="s">
        <v>85</v>
      </c>
      <c r="AP5" s="2"/>
      <c r="AQ5" s="4" t="s">
        <v>86</v>
      </c>
      <c r="AR5" s="4"/>
      <c r="AS5" s="3" t="s">
        <v>87</v>
      </c>
      <c r="AT5" s="3"/>
      <c r="AU5" s="2" t="s">
        <v>88</v>
      </c>
      <c r="AV5" s="2"/>
      <c r="AW5" s="2"/>
      <c r="AX5" s="2" t="s">
        <v>89</v>
      </c>
      <c r="AY5" s="2"/>
      <c r="AZ5" s="2" t="s">
        <v>90</v>
      </c>
      <c r="BA5" s="2"/>
      <c r="BB5" s="2" t="s">
        <v>91</v>
      </c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6"/>
      <c r="BO5" s="2" t="s">
        <v>92</v>
      </c>
      <c r="BP5" s="2"/>
      <c r="BQ5" s="30" t="s">
        <v>93</v>
      </c>
      <c r="BR5" s="30"/>
      <c r="BS5" s="30" t="s">
        <v>94</v>
      </c>
      <c r="BT5" s="30"/>
      <c r="BU5" s="30" t="s">
        <v>95</v>
      </c>
      <c r="BV5" s="30"/>
      <c r="BW5" s="1" t="s">
        <v>96</v>
      </c>
      <c r="BX5" s="1"/>
      <c r="BY5" s="1" t="s">
        <v>97</v>
      </c>
      <c r="BZ5" s="1"/>
      <c r="CA5" s="1" t="s">
        <v>98</v>
      </c>
      <c r="CB5" s="1"/>
      <c r="CC5" s="1"/>
      <c r="CD5" s="1"/>
      <c r="CE5" s="28"/>
    </row>
    <row r="6" spans="1:83" ht="330" x14ac:dyDescent="0.25">
      <c r="A6" s="1"/>
      <c r="B6" s="26"/>
      <c r="C6" s="1"/>
      <c r="D6" s="1" t="s">
        <v>99</v>
      </c>
      <c r="E6" s="1"/>
      <c r="F6" s="1" t="s">
        <v>100</v>
      </c>
      <c r="G6" s="1"/>
      <c r="H6" s="1" t="s">
        <v>101</v>
      </c>
      <c r="I6" s="1"/>
      <c r="J6" s="1" t="s">
        <v>102</v>
      </c>
      <c r="K6" s="1"/>
      <c r="L6" s="7" t="s">
        <v>103</v>
      </c>
      <c r="M6" s="7"/>
      <c r="N6" s="7"/>
      <c r="O6" s="7"/>
      <c r="P6" s="7"/>
      <c r="Q6" s="1" t="s">
        <v>104</v>
      </c>
      <c r="R6" s="1"/>
      <c r="S6" s="1" t="s">
        <v>105</v>
      </c>
      <c r="T6" s="1"/>
      <c r="U6" s="1" t="s">
        <v>106</v>
      </c>
      <c r="V6" s="1"/>
      <c r="W6" s="1" t="s">
        <v>107</v>
      </c>
      <c r="X6" s="1"/>
      <c r="Y6" s="1" t="s">
        <v>108</v>
      </c>
      <c r="Z6" s="1"/>
      <c r="AA6" s="1" t="s">
        <v>109</v>
      </c>
      <c r="AB6" s="1"/>
      <c r="AC6" s="1" t="s">
        <v>110</v>
      </c>
      <c r="AD6" s="1"/>
      <c r="AE6" s="7" t="s">
        <v>111</v>
      </c>
      <c r="AF6" s="7"/>
      <c r="AG6" s="8" t="s">
        <v>112</v>
      </c>
      <c r="AH6" s="8"/>
      <c r="AI6" s="1" t="s">
        <v>113</v>
      </c>
      <c r="AJ6" s="1"/>
      <c r="AK6" s="1" t="s">
        <v>114</v>
      </c>
      <c r="AL6" s="1"/>
      <c r="AM6" s="1" t="s">
        <v>115</v>
      </c>
      <c r="AN6" s="1"/>
      <c r="AO6" s="1" t="s">
        <v>116</v>
      </c>
      <c r="AP6" s="1"/>
      <c r="AQ6" s="1" t="s">
        <v>117</v>
      </c>
      <c r="AR6" s="1"/>
      <c r="AS6" s="9" t="s">
        <v>118</v>
      </c>
      <c r="AT6" s="9"/>
      <c r="AU6" s="1" t="s">
        <v>119</v>
      </c>
      <c r="AV6" s="1"/>
      <c r="AW6" s="1"/>
      <c r="AX6" s="1" t="s">
        <v>120</v>
      </c>
      <c r="AY6" s="1"/>
      <c r="AZ6" s="1" t="s">
        <v>121</v>
      </c>
      <c r="BA6" s="1"/>
      <c r="BB6" s="31" t="s">
        <v>122</v>
      </c>
      <c r="BC6" s="31" t="s">
        <v>123</v>
      </c>
      <c r="BD6" s="31" t="s">
        <v>124</v>
      </c>
      <c r="BE6" s="31" t="s">
        <v>125</v>
      </c>
      <c r="BF6" s="32" t="s">
        <v>126</v>
      </c>
      <c r="BG6" s="32" t="s">
        <v>127</v>
      </c>
      <c r="BH6" s="32" t="s">
        <v>128</v>
      </c>
      <c r="BI6" s="32" t="s">
        <v>129</v>
      </c>
      <c r="BJ6" s="32" t="s">
        <v>130</v>
      </c>
      <c r="BK6" s="32" t="s">
        <v>131</v>
      </c>
      <c r="BL6" s="32" t="s">
        <v>132</v>
      </c>
      <c r="BM6" s="32" t="s">
        <v>133</v>
      </c>
      <c r="BN6" s="32" t="s">
        <v>134</v>
      </c>
      <c r="BO6" s="1" t="s">
        <v>135</v>
      </c>
      <c r="BP6" s="1"/>
      <c r="BQ6" s="1" t="s">
        <v>136</v>
      </c>
      <c r="BR6" s="1"/>
      <c r="BS6" s="1" t="s">
        <v>137</v>
      </c>
      <c r="BT6" s="1"/>
      <c r="BU6" s="1" t="s">
        <v>138</v>
      </c>
      <c r="BV6" s="1"/>
      <c r="BW6" s="1" t="s">
        <v>139</v>
      </c>
      <c r="BX6" s="1"/>
      <c r="BY6" s="1" t="s">
        <v>140</v>
      </c>
      <c r="BZ6" s="1"/>
      <c r="CA6" s="1" t="s">
        <v>200</v>
      </c>
      <c r="CB6" s="1"/>
      <c r="CC6" s="1" t="s">
        <v>201</v>
      </c>
      <c r="CD6" s="1"/>
      <c r="CE6" s="28"/>
    </row>
    <row r="7" spans="1:83" ht="60" x14ac:dyDescent="0.25">
      <c r="A7" s="9"/>
      <c r="B7" s="33"/>
      <c r="C7" s="9"/>
      <c r="D7" s="34" t="s">
        <v>141</v>
      </c>
      <c r="E7" s="9" t="s">
        <v>142</v>
      </c>
      <c r="F7" s="34" t="s">
        <v>141</v>
      </c>
      <c r="G7" s="9" t="s">
        <v>142</v>
      </c>
      <c r="H7" s="34" t="s">
        <v>141</v>
      </c>
      <c r="I7" s="9" t="s">
        <v>142</v>
      </c>
      <c r="J7" s="13" t="s">
        <v>143</v>
      </c>
      <c r="K7" s="9" t="s">
        <v>144</v>
      </c>
      <c r="L7" s="34" t="s">
        <v>141</v>
      </c>
      <c r="M7" s="32" t="s">
        <v>145</v>
      </c>
      <c r="N7" s="34" t="s">
        <v>146</v>
      </c>
      <c r="O7" s="34" t="s">
        <v>147</v>
      </c>
      <c r="P7" s="9" t="s">
        <v>142</v>
      </c>
      <c r="Q7" s="9" t="s">
        <v>148</v>
      </c>
      <c r="R7" s="9" t="s">
        <v>142</v>
      </c>
      <c r="S7" s="9" t="s">
        <v>148</v>
      </c>
      <c r="T7" s="9" t="s">
        <v>142</v>
      </c>
      <c r="U7" s="34" t="s">
        <v>141</v>
      </c>
      <c r="V7" s="9" t="s">
        <v>142</v>
      </c>
      <c r="W7" s="10" t="s">
        <v>148</v>
      </c>
      <c r="X7" s="9" t="s">
        <v>142</v>
      </c>
      <c r="Y7" s="10" t="s">
        <v>148</v>
      </c>
      <c r="Z7" s="9" t="s">
        <v>142</v>
      </c>
      <c r="AA7" s="9" t="s">
        <v>148</v>
      </c>
      <c r="AB7" s="9" t="s">
        <v>142</v>
      </c>
      <c r="AC7" s="34" t="s">
        <v>141</v>
      </c>
      <c r="AD7" s="9" t="s">
        <v>142</v>
      </c>
      <c r="AE7" s="35" t="s">
        <v>141</v>
      </c>
      <c r="AF7" s="11" t="s">
        <v>142</v>
      </c>
      <c r="AG7" s="35" t="s">
        <v>141</v>
      </c>
      <c r="AH7" s="11" t="s">
        <v>142</v>
      </c>
      <c r="AI7" s="9" t="s">
        <v>148</v>
      </c>
      <c r="AJ7" s="9" t="s">
        <v>142</v>
      </c>
      <c r="AK7" s="9" t="s">
        <v>148</v>
      </c>
      <c r="AL7" s="9" t="s">
        <v>142</v>
      </c>
      <c r="AM7" s="12" t="s">
        <v>148</v>
      </c>
      <c r="AN7" s="12" t="s">
        <v>142</v>
      </c>
      <c r="AO7" s="12" t="s">
        <v>148</v>
      </c>
      <c r="AP7" s="9" t="s">
        <v>142</v>
      </c>
      <c r="AQ7" s="10" t="s">
        <v>148</v>
      </c>
      <c r="AR7" s="9" t="s">
        <v>142</v>
      </c>
      <c r="AS7" s="9" t="s">
        <v>149</v>
      </c>
      <c r="AT7" s="9" t="s">
        <v>150</v>
      </c>
      <c r="AU7" s="36"/>
      <c r="AV7" s="9" t="s">
        <v>148</v>
      </c>
      <c r="AW7" s="9" t="s">
        <v>142</v>
      </c>
      <c r="AX7" s="9" t="s">
        <v>151</v>
      </c>
      <c r="AY7" s="9" t="s">
        <v>142</v>
      </c>
      <c r="AZ7" s="10" t="s">
        <v>148</v>
      </c>
      <c r="BA7" s="9" t="s">
        <v>142</v>
      </c>
      <c r="BB7" s="9"/>
      <c r="BC7" s="9"/>
      <c r="BD7" s="9"/>
      <c r="BE7" s="9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9" t="s">
        <v>142</v>
      </c>
      <c r="BQ7" s="34" t="s">
        <v>141</v>
      </c>
      <c r="BR7" s="11" t="s">
        <v>142</v>
      </c>
      <c r="BS7" s="34" t="s">
        <v>141</v>
      </c>
      <c r="BT7" s="11" t="s">
        <v>142</v>
      </c>
      <c r="BU7" s="34" t="s">
        <v>141</v>
      </c>
      <c r="BV7" s="11" t="s">
        <v>142</v>
      </c>
      <c r="BW7" s="9" t="s">
        <v>152</v>
      </c>
      <c r="BX7" s="11" t="s">
        <v>142</v>
      </c>
      <c r="BY7" s="34" t="s">
        <v>153</v>
      </c>
      <c r="BZ7" s="14" t="s">
        <v>142</v>
      </c>
      <c r="CA7" s="34" t="s">
        <v>153</v>
      </c>
      <c r="CB7" s="9" t="s">
        <v>142</v>
      </c>
      <c r="CC7" s="34" t="s">
        <v>153</v>
      </c>
      <c r="CD7" s="9" t="s">
        <v>142</v>
      </c>
      <c r="CE7" s="37" t="s">
        <v>154</v>
      </c>
    </row>
    <row r="8" spans="1:83" ht="285" x14ac:dyDescent="0.25">
      <c r="A8" s="38"/>
      <c r="B8" s="33"/>
      <c r="C8" s="38"/>
      <c r="D8" s="38" t="s">
        <v>155</v>
      </c>
      <c r="E8" s="38" t="s">
        <v>156</v>
      </c>
      <c r="F8" s="38" t="s">
        <v>155</v>
      </c>
      <c r="G8" s="38" t="s">
        <v>157</v>
      </c>
      <c r="H8" s="38" t="s">
        <v>155</v>
      </c>
      <c r="I8" s="38" t="s">
        <v>158</v>
      </c>
      <c r="J8" s="39"/>
      <c r="K8" s="38" t="s">
        <v>159</v>
      </c>
      <c r="L8" s="38" t="s">
        <v>155</v>
      </c>
      <c r="M8" s="40" t="s">
        <v>145</v>
      </c>
      <c r="N8" s="41" t="s">
        <v>146</v>
      </c>
      <c r="O8" s="41" t="s">
        <v>147</v>
      </c>
      <c r="P8" s="38" t="s">
        <v>157</v>
      </c>
      <c r="Q8" s="38" t="s">
        <v>160</v>
      </c>
      <c r="R8" s="38" t="s">
        <v>161</v>
      </c>
      <c r="S8" s="38" t="s">
        <v>162</v>
      </c>
      <c r="T8" s="38" t="s">
        <v>163</v>
      </c>
      <c r="U8" s="38" t="s">
        <v>155</v>
      </c>
      <c r="V8" s="38" t="s">
        <v>164</v>
      </c>
      <c r="W8" s="42"/>
      <c r="X8" s="38" t="s">
        <v>165</v>
      </c>
      <c r="Y8" s="42"/>
      <c r="Z8" s="38" t="s">
        <v>166</v>
      </c>
      <c r="AA8" s="38"/>
      <c r="AB8" s="38" t="s">
        <v>167</v>
      </c>
      <c r="AC8" s="38" t="s">
        <v>155</v>
      </c>
      <c r="AD8" s="38" t="s">
        <v>168</v>
      </c>
      <c r="AE8" s="38" t="s">
        <v>155</v>
      </c>
      <c r="AF8" s="43" t="s">
        <v>169</v>
      </c>
      <c r="AG8" s="38" t="s">
        <v>155</v>
      </c>
      <c r="AH8" s="43" t="s">
        <v>170</v>
      </c>
      <c r="AI8" s="38"/>
      <c r="AJ8" s="38" t="s">
        <v>171</v>
      </c>
      <c r="AK8" s="38"/>
      <c r="AL8" s="38" t="s">
        <v>172</v>
      </c>
      <c r="AM8" s="44"/>
      <c r="AN8" s="44" t="s">
        <v>173</v>
      </c>
      <c r="AO8" s="44"/>
      <c r="AP8" s="38" t="s">
        <v>174</v>
      </c>
      <c r="AQ8" s="42"/>
      <c r="AR8" s="38" t="s">
        <v>175</v>
      </c>
      <c r="AS8" s="38" t="s">
        <v>176</v>
      </c>
      <c r="AT8" s="38"/>
      <c r="AU8" s="9" t="s">
        <v>177</v>
      </c>
      <c r="AV8" s="38"/>
      <c r="AW8" s="43" t="s">
        <v>178</v>
      </c>
      <c r="AX8" s="38" t="s">
        <v>179</v>
      </c>
      <c r="AY8" s="38" t="s">
        <v>180</v>
      </c>
      <c r="AZ8" s="42"/>
      <c r="BA8" s="38" t="s">
        <v>181</v>
      </c>
      <c r="BB8" s="38"/>
      <c r="BC8" s="38"/>
      <c r="BD8" s="38"/>
      <c r="BE8" s="38"/>
      <c r="BF8" s="39"/>
      <c r="BG8" s="39"/>
      <c r="BH8" s="39"/>
      <c r="BI8" s="39"/>
      <c r="BJ8" s="39"/>
      <c r="BK8" s="39"/>
      <c r="BL8" s="39"/>
      <c r="BM8" s="39"/>
      <c r="BN8" s="39"/>
      <c r="BO8" s="39" t="s">
        <v>182</v>
      </c>
      <c r="BP8" s="38" t="s">
        <v>183</v>
      </c>
      <c r="BQ8" s="38" t="s">
        <v>184</v>
      </c>
      <c r="BR8" s="43" t="s">
        <v>185</v>
      </c>
      <c r="BS8" s="38" t="s">
        <v>186</v>
      </c>
      <c r="BT8" s="43" t="s">
        <v>187</v>
      </c>
      <c r="BU8" s="38" t="s">
        <v>184</v>
      </c>
      <c r="BV8" s="43" t="s">
        <v>187</v>
      </c>
      <c r="BW8" s="38"/>
      <c r="BX8" s="38" t="s">
        <v>188</v>
      </c>
      <c r="BY8" s="38"/>
      <c r="BZ8" s="38" t="s">
        <v>189</v>
      </c>
      <c r="CA8" s="38" t="s">
        <v>155</v>
      </c>
      <c r="CB8" s="38" t="s">
        <v>190</v>
      </c>
      <c r="CC8" s="38" t="s">
        <v>155</v>
      </c>
      <c r="CD8" s="38" t="s">
        <v>190</v>
      </c>
      <c r="CE8" s="45"/>
    </row>
    <row r="9" spans="1:83" ht="30" x14ac:dyDescent="0.25">
      <c r="A9" s="46"/>
      <c r="B9" s="47"/>
      <c r="C9" s="48"/>
      <c r="D9" s="9"/>
      <c r="E9" s="9"/>
      <c r="F9" s="9"/>
      <c r="G9" s="9"/>
      <c r="H9" s="9"/>
      <c r="I9" s="9"/>
      <c r="J9" s="49"/>
      <c r="K9" s="50"/>
      <c r="L9" s="48"/>
      <c r="M9" s="48"/>
      <c r="N9" s="48"/>
      <c r="O9" s="48"/>
      <c r="P9" s="48"/>
      <c r="Q9" s="9" t="s">
        <v>191</v>
      </c>
      <c r="R9" s="9"/>
      <c r="S9" s="9" t="s">
        <v>192</v>
      </c>
      <c r="T9" s="9"/>
      <c r="U9" s="9" t="s">
        <v>193</v>
      </c>
      <c r="V9" s="9"/>
      <c r="W9" s="10"/>
      <c r="X9" s="9"/>
      <c r="Y9" s="10"/>
      <c r="Z9" s="9"/>
      <c r="AA9" s="9"/>
      <c r="AB9" s="9"/>
      <c r="AC9" s="9"/>
      <c r="AD9" s="9"/>
      <c r="AE9" s="11" t="s">
        <v>194</v>
      </c>
      <c r="AF9" s="11"/>
      <c r="AG9" s="11" t="s">
        <v>195</v>
      </c>
      <c r="AH9" s="11"/>
      <c r="AI9" s="9" t="s">
        <v>196</v>
      </c>
      <c r="AJ9" s="9"/>
      <c r="AK9" s="9" t="s">
        <v>197</v>
      </c>
      <c r="AL9" s="9"/>
      <c r="AM9" s="12"/>
      <c r="AN9" s="12"/>
      <c r="AO9" s="12"/>
      <c r="AP9" s="9"/>
      <c r="AQ9" s="10"/>
      <c r="AR9" s="9"/>
      <c r="AS9" s="9"/>
      <c r="AT9" s="9"/>
      <c r="AU9" s="9"/>
      <c r="AV9" s="9"/>
      <c r="AW9" s="9"/>
      <c r="AX9" s="9"/>
      <c r="AY9" s="9"/>
      <c r="AZ9" s="10"/>
      <c r="BA9" s="9"/>
      <c r="BB9" s="9"/>
      <c r="BC9" s="9"/>
      <c r="BD9" s="9"/>
      <c r="BE9" s="9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9" t="s">
        <v>198</v>
      </c>
      <c r="BQ9" s="48"/>
      <c r="BR9" s="11"/>
      <c r="BS9" s="48"/>
      <c r="BT9" s="11"/>
      <c r="BU9" s="48"/>
      <c r="BV9" s="11"/>
      <c r="BW9" s="9"/>
      <c r="BX9" s="11"/>
      <c r="BY9" s="9"/>
      <c r="BZ9" s="14"/>
      <c r="CA9" s="9"/>
      <c r="CB9" s="9"/>
      <c r="CC9" s="9"/>
      <c r="CD9" s="48"/>
      <c r="CE9" s="27"/>
    </row>
    <row r="10" spans="1:83" ht="45" x14ac:dyDescent="0.25">
      <c r="A10" s="51" t="s">
        <v>0</v>
      </c>
      <c r="B10" s="47" t="s">
        <v>1</v>
      </c>
      <c r="C10" s="39">
        <v>1146</v>
      </c>
      <c r="D10" s="48">
        <v>0</v>
      </c>
      <c r="E10" s="48">
        <v>0</v>
      </c>
      <c r="F10" s="48">
        <v>1</v>
      </c>
      <c r="G10" s="48">
        <v>50</v>
      </c>
      <c r="H10" s="48">
        <v>1</v>
      </c>
      <c r="I10" s="48">
        <v>10</v>
      </c>
      <c r="J10" s="49">
        <v>93.96</v>
      </c>
      <c r="K10" s="52">
        <v>30</v>
      </c>
      <c r="L10" s="48">
        <f t="shared" ref="L10:L36" si="0">M10+N10+O10</f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20</v>
      </c>
      <c r="S10" s="48">
        <v>0</v>
      </c>
      <c r="T10" s="48">
        <v>20</v>
      </c>
      <c r="U10" s="48">
        <v>0</v>
      </c>
      <c r="V10" s="48">
        <v>100</v>
      </c>
      <c r="W10" s="53">
        <v>0</v>
      </c>
      <c r="X10" s="54">
        <v>0</v>
      </c>
      <c r="Y10" s="42">
        <v>0</v>
      </c>
      <c r="Z10" s="38">
        <v>0</v>
      </c>
      <c r="AA10" s="48">
        <v>0</v>
      </c>
      <c r="AB10" s="48">
        <v>0</v>
      </c>
      <c r="AC10" s="48">
        <v>1</v>
      </c>
      <c r="AD10" s="48">
        <f t="shared" ref="AD10:AD36" si="1">AC10*15</f>
        <v>15</v>
      </c>
      <c r="AE10" s="55">
        <v>1</v>
      </c>
      <c r="AF10" s="55">
        <f t="shared" ref="AF10:AF36" si="2">AE10*20</f>
        <v>20</v>
      </c>
      <c r="AG10" s="55">
        <v>1</v>
      </c>
      <c r="AH10" s="55">
        <f t="shared" ref="AH10:AH36" si="3">AG10*30</f>
        <v>30</v>
      </c>
      <c r="AI10" s="48">
        <v>6.9</v>
      </c>
      <c r="AJ10" s="48">
        <v>30</v>
      </c>
      <c r="AK10" s="48">
        <v>10.5</v>
      </c>
      <c r="AL10" s="48">
        <v>30</v>
      </c>
      <c r="AM10" s="44">
        <v>0</v>
      </c>
      <c r="AN10" s="44">
        <f t="shared" ref="AN10:AN36" si="4">AM10*10</f>
        <v>0</v>
      </c>
      <c r="AO10" s="44">
        <v>2.0833333333333335</v>
      </c>
      <c r="AP10" s="38">
        <v>10</v>
      </c>
      <c r="AQ10" s="53">
        <v>8.7260034904013961E-2</v>
      </c>
      <c r="AR10" s="54">
        <v>10</v>
      </c>
      <c r="AS10" s="48">
        <v>0</v>
      </c>
      <c r="AT10" s="54">
        <v>1146</v>
      </c>
      <c r="AU10" s="54">
        <v>763</v>
      </c>
      <c r="AV10" s="53">
        <f t="shared" ref="AV10:AV36" si="5">AU10*100/AT10</f>
        <v>66.579406631762652</v>
      </c>
      <c r="AW10" s="56">
        <v>10</v>
      </c>
      <c r="AX10" s="54">
        <v>6</v>
      </c>
      <c r="AY10" s="54">
        <v>0</v>
      </c>
      <c r="AZ10" s="53">
        <v>0</v>
      </c>
      <c r="BA10" s="54">
        <v>0</v>
      </c>
      <c r="BB10" s="48">
        <v>1</v>
      </c>
      <c r="BC10" s="48">
        <v>1</v>
      </c>
      <c r="BD10" s="48">
        <v>1</v>
      </c>
      <c r="BE10" s="48">
        <v>1</v>
      </c>
      <c r="BF10" s="57">
        <v>1</v>
      </c>
      <c r="BG10" s="57">
        <v>1</v>
      </c>
      <c r="BH10" s="57">
        <v>1</v>
      </c>
      <c r="BI10" s="57">
        <v>1</v>
      </c>
      <c r="BJ10" s="57">
        <v>1</v>
      </c>
      <c r="BK10" s="57">
        <v>1</v>
      </c>
      <c r="BL10" s="57">
        <v>0</v>
      </c>
      <c r="BM10" s="57">
        <v>0</v>
      </c>
      <c r="BN10" s="57">
        <f t="shared" ref="BN10:BN36" si="6">BB10+BC10+BD10+BE10+BF10+BG10+BH10+BI10+BJ10+BK10+BL10+BM10</f>
        <v>10</v>
      </c>
      <c r="BO10" s="58">
        <f t="shared" ref="BO10:BO36" si="7">BN10*100/12</f>
        <v>83.333333333333329</v>
      </c>
      <c r="BP10" s="59">
        <f t="shared" ref="BP10:BP36" si="8">BO10*0.5</f>
        <v>41.666666666666664</v>
      </c>
      <c r="BQ10" s="48">
        <v>1</v>
      </c>
      <c r="BR10" s="55">
        <v>20</v>
      </c>
      <c r="BS10" s="48">
        <v>0</v>
      </c>
      <c r="BT10" s="55">
        <v>0</v>
      </c>
      <c r="BU10" s="48">
        <v>1</v>
      </c>
      <c r="BV10" s="55">
        <v>15</v>
      </c>
      <c r="BW10" s="48">
        <v>39.58</v>
      </c>
      <c r="BX10" s="55">
        <v>30</v>
      </c>
      <c r="BY10" s="48">
        <v>1</v>
      </c>
      <c r="BZ10" s="60">
        <f t="shared" ref="BZ10:BZ36" si="9">BY10*10</f>
        <v>10</v>
      </c>
      <c r="CA10" s="48">
        <v>1</v>
      </c>
      <c r="CB10" s="48">
        <v>20</v>
      </c>
      <c r="CC10" s="48">
        <v>1</v>
      </c>
      <c r="CD10" s="48">
        <v>20</v>
      </c>
      <c r="CE10" s="61">
        <f t="shared" ref="CE10:CE36" si="10">E10+G10+I10+K10+P10+R10+T10+V10+X10+Z10+AB10+AD10+AF10+AH10+AJ10+AL10+AN10+AP10+AR10+AW10+AY10+BA10+BP10+BR10+BT10+BV10+BX10+BZ10+CB10+CD10</f>
        <v>541.66666666666674</v>
      </c>
    </row>
    <row r="11" spans="1:83" ht="75" x14ac:dyDescent="0.25">
      <c r="A11" s="51" t="s">
        <v>2</v>
      </c>
      <c r="B11" s="47" t="s">
        <v>3</v>
      </c>
      <c r="C11" s="39">
        <v>1649</v>
      </c>
      <c r="D11" s="48">
        <v>0</v>
      </c>
      <c r="E11" s="48">
        <v>0</v>
      </c>
      <c r="F11" s="48">
        <v>1</v>
      </c>
      <c r="G11" s="48">
        <v>50</v>
      </c>
      <c r="H11" s="48">
        <v>1</v>
      </c>
      <c r="I11" s="48">
        <v>10</v>
      </c>
      <c r="J11" s="49">
        <v>91.98</v>
      </c>
      <c r="K11" s="52">
        <v>30</v>
      </c>
      <c r="L11" s="48">
        <f t="shared" si="0"/>
        <v>1</v>
      </c>
      <c r="M11" s="48"/>
      <c r="N11" s="48">
        <v>0</v>
      </c>
      <c r="O11" s="48">
        <v>1</v>
      </c>
      <c r="P11" s="48">
        <v>50</v>
      </c>
      <c r="Q11" s="48">
        <v>0</v>
      </c>
      <c r="R11" s="48">
        <v>20</v>
      </c>
      <c r="S11" s="48">
        <v>0</v>
      </c>
      <c r="T11" s="48">
        <v>20</v>
      </c>
      <c r="U11" s="48">
        <v>0</v>
      </c>
      <c r="V11" s="48">
        <v>100</v>
      </c>
      <c r="W11" s="53">
        <v>0</v>
      </c>
      <c r="X11" s="54">
        <v>0</v>
      </c>
      <c r="Y11" s="42">
        <v>0</v>
      </c>
      <c r="Z11" s="38">
        <v>0</v>
      </c>
      <c r="AA11" s="48">
        <v>0</v>
      </c>
      <c r="AB11" s="48">
        <v>0</v>
      </c>
      <c r="AC11" s="48">
        <v>1</v>
      </c>
      <c r="AD11" s="48">
        <f t="shared" si="1"/>
        <v>15</v>
      </c>
      <c r="AE11" s="55">
        <v>1</v>
      </c>
      <c r="AF11" s="55">
        <f t="shared" si="2"/>
        <v>20</v>
      </c>
      <c r="AG11" s="55">
        <v>1</v>
      </c>
      <c r="AH11" s="55">
        <f t="shared" si="3"/>
        <v>30</v>
      </c>
      <c r="AI11" s="48">
        <v>6</v>
      </c>
      <c r="AJ11" s="48">
        <v>30</v>
      </c>
      <c r="AK11" s="48">
        <v>18.399999999999999</v>
      </c>
      <c r="AL11" s="48">
        <v>5</v>
      </c>
      <c r="AM11" s="44">
        <v>0.7277137659187386</v>
      </c>
      <c r="AN11" s="44">
        <f t="shared" si="4"/>
        <v>7.2771376591873862</v>
      </c>
      <c r="AO11" s="44">
        <v>0</v>
      </c>
      <c r="AP11" s="38">
        <v>0</v>
      </c>
      <c r="AQ11" s="53">
        <v>0</v>
      </c>
      <c r="AR11" s="48">
        <v>0</v>
      </c>
      <c r="AS11" s="48">
        <v>0</v>
      </c>
      <c r="AT11" s="54">
        <v>1649</v>
      </c>
      <c r="AU11" s="54">
        <v>960</v>
      </c>
      <c r="AV11" s="53">
        <f t="shared" si="5"/>
        <v>58.21710127349909</v>
      </c>
      <c r="AW11" s="56">
        <v>10</v>
      </c>
      <c r="AX11" s="54">
        <v>5</v>
      </c>
      <c r="AY11" s="54">
        <v>0</v>
      </c>
      <c r="AZ11" s="53">
        <v>0</v>
      </c>
      <c r="BA11" s="54">
        <v>0</v>
      </c>
      <c r="BB11" s="48">
        <v>1</v>
      </c>
      <c r="BC11" s="48">
        <v>1</v>
      </c>
      <c r="BD11" s="48">
        <v>1</v>
      </c>
      <c r="BE11" s="48">
        <v>1</v>
      </c>
      <c r="BF11" s="57">
        <v>1</v>
      </c>
      <c r="BG11" s="57">
        <v>1</v>
      </c>
      <c r="BH11" s="57">
        <v>1</v>
      </c>
      <c r="BI11" s="57">
        <v>1</v>
      </c>
      <c r="BJ11" s="57">
        <v>1</v>
      </c>
      <c r="BK11" s="57">
        <v>1</v>
      </c>
      <c r="BL11" s="57">
        <v>1</v>
      </c>
      <c r="BM11" s="57">
        <v>1</v>
      </c>
      <c r="BN11" s="57">
        <f t="shared" si="6"/>
        <v>12</v>
      </c>
      <c r="BO11" s="58">
        <f t="shared" si="7"/>
        <v>100</v>
      </c>
      <c r="BP11" s="59">
        <f t="shared" si="8"/>
        <v>50</v>
      </c>
      <c r="BQ11" s="48">
        <v>1</v>
      </c>
      <c r="BR11" s="55">
        <v>20</v>
      </c>
      <c r="BS11" s="48">
        <v>1</v>
      </c>
      <c r="BT11" s="55">
        <v>15</v>
      </c>
      <c r="BU11" s="48">
        <v>0</v>
      </c>
      <c r="BV11" s="55">
        <v>0</v>
      </c>
      <c r="BW11" s="48">
        <v>41.93</v>
      </c>
      <c r="BX11" s="55">
        <v>40</v>
      </c>
      <c r="BY11" s="48">
        <v>1</v>
      </c>
      <c r="BZ11" s="60">
        <f t="shared" si="9"/>
        <v>10</v>
      </c>
      <c r="CA11" s="48">
        <v>1</v>
      </c>
      <c r="CB11" s="48">
        <v>20</v>
      </c>
      <c r="CC11" s="48">
        <v>1</v>
      </c>
      <c r="CD11" s="48">
        <v>20</v>
      </c>
      <c r="CE11" s="61">
        <f t="shared" si="10"/>
        <v>572.27713765918736</v>
      </c>
    </row>
    <row r="12" spans="1:83" ht="45" x14ac:dyDescent="0.25">
      <c r="A12" s="51" t="s">
        <v>4</v>
      </c>
      <c r="B12" s="47" t="s">
        <v>5</v>
      </c>
      <c r="C12" s="39">
        <v>826</v>
      </c>
      <c r="D12" s="48">
        <v>0</v>
      </c>
      <c r="E12" s="48">
        <v>0</v>
      </c>
      <c r="F12" s="48">
        <v>0</v>
      </c>
      <c r="G12" s="48">
        <v>0</v>
      </c>
      <c r="H12" s="48">
        <v>1</v>
      </c>
      <c r="I12" s="48">
        <v>10</v>
      </c>
      <c r="J12" s="49">
        <v>86.58</v>
      </c>
      <c r="K12" s="52">
        <v>30</v>
      </c>
      <c r="L12" s="48">
        <f t="shared" si="0"/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20</v>
      </c>
      <c r="S12" s="48">
        <v>0</v>
      </c>
      <c r="T12" s="48">
        <v>20</v>
      </c>
      <c r="U12" s="48">
        <v>0</v>
      </c>
      <c r="V12" s="48">
        <v>100</v>
      </c>
      <c r="W12" s="53">
        <v>0</v>
      </c>
      <c r="X12" s="54">
        <v>0</v>
      </c>
      <c r="Y12" s="42">
        <v>0</v>
      </c>
      <c r="Z12" s="38">
        <v>0</v>
      </c>
      <c r="AA12" s="48">
        <v>0</v>
      </c>
      <c r="AB12" s="48">
        <v>0</v>
      </c>
      <c r="AC12" s="48">
        <v>1</v>
      </c>
      <c r="AD12" s="48">
        <f t="shared" si="1"/>
        <v>15</v>
      </c>
      <c r="AE12" s="55">
        <v>1</v>
      </c>
      <c r="AF12" s="55">
        <f t="shared" si="2"/>
        <v>20</v>
      </c>
      <c r="AG12" s="55">
        <v>1</v>
      </c>
      <c r="AH12" s="55">
        <f t="shared" si="3"/>
        <v>30</v>
      </c>
      <c r="AI12" s="48">
        <v>1.8</v>
      </c>
      <c r="AJ12" s="62">
        <v>15</v>
      </c>
      <c r="AK12" s="48">
        <v>9</v>
      </c>
      <c r="AL12" s="48">
        <v>30</v>
      </c>
      <c r="AM12" s="44">
        <v>0</v>
      </c>
      <c r="AN12" s="44">
        <f t="shared" si="4"/>
        <v>0</v>
      </c>
      <c r="AO12" s="44">
        <v>7.8431372549019605</v>
      </c>
      <c r="AP12" s="38">
        <v>10</v>
      </c>
      <c r="AQ12" s="53">
        <v>0.48426150121065376</v>
      </c>
      <c r="AR12" s="54">
        <v>10</v>
      </c>
      <c r="AS12" s="48">
        <v>0</v>
      </c>
      <c r="AT12" s="54">
        <v>826</v>
      </c>
      <c r="AU12" s="54">
        <v>408</v>
      </c>
      <c r="AV12" s="53">
        <f t="shared" si="5"/>
        <v>49.394673123486683</v>
      </c>
      <c r="AW12" s="56">
        <v>0</v>
      </c>
      <c r="AX12" s="54">
        <v>6</v>
      </c>
      <c r="AY12" s="54">
        <v>0</v>
      </c>
      <c r="AZ12" s="53">
        <v>0</v>
      </c>
      <c r="BA12" s="54">
        <v>0</v>
      </c>
      <c r="BB12" s="48">
        <v>1</v>
      </c>
      <c r="BC12" s="48">
        <v>1</v>
      </c>
      <c r="BD12" s="48">
        <v>1</v>
      </c>
      <c r="BE12" s="48">
        <v>1</v>
      </c>
      <c r="BF12" s="57">
        <v>1</v>
      </c>
      <c r="BG12" s="57">
        <v>1</v>
      </c>
      <c r="BH12" s="57">
        <v>1</v>
      </c>
      <c r="BI12" s="57">
        <v>1</v>
      </c>
      <c r="BJ12" s="57">
        <v>1</v>
      </c>
      <c r="BK12" s="57">
        <v>1</v>
      </c>
      <c r="BL12" s="57">
        <v>0</v>
      </c>
      <c r="BM12" s="57">
        <v>0</v>
      </c>
      <c r="BN12" s="57">
        <f t="shared" si="6"/>
        <v>10</v>
      </c>
      <c r="BO12" s="58">
        <f t="shared" si="7"/>
        <v>83.333333333333329</v>
      </c>
      <c r="BP12" s="59">
        <f t="shared" si="8"/>
        <v>41.666666666666664</v>
      </c>
      <c r="BQ12" s="48">
        <v>0</v>
      </c>
      <c r="BR12" s="55">
        <v>0</v>
      </c>
      <c r="BS12" s="48">
        <v>0</v>
      </c>
      <c r="BT12" s="55">
        <v>0</v>
      </c>
      <c r="BU12" s="48">
        <v>1</v>
      </c>
      <c r="BV12" s="55">
        <v>15</v>
      </c>
      <c r="BW12" s="48">
        <v>54.17</v>
      </c>
      <c r="BX12" s="55">
        <v>50</v>
      </c>
      <c r="BY12" s="48">
        <v>1</v>
      </c>
      <c r="BZ12" s="60">
        <f t="shared" si="9"/>
        <v>10</v>
      </c>
      <c r="CA12" s="48">
        <v>1</v>
      </c>
      <c r="CB12" s="48">
        <v>20</v>
      </c>
      <c r="CC12" s="48">
        <v>1</v>
      </c>
      <c r="CD12" s="48">
        <v>20</v>
      </c>
      <c r="CE12" s="61">
        <f t="shared" si="10"/>
        <v>466.66666666666669</v>
      </c>
    </row>
    <row r="13" spans="1:83" ht="45" x14ac:dyDescent="0.25">
      <c r="A13" s="51" t="s">
        <v>6</v>
      </c>
      <c r="B13" s="47" t="s">
        <v>7</v>
      </c>
      <c r="C13" s="39">
        <v>1517</v>
      </c>
      <c r="D13" s="48">
        <v>0</v>
      </c>
      <c r="E13" s="48">
        <v>0</v>
      </c>
      <c r="F13" s="48">
        <v>0</v>
      </c>
      <c r="G13" s="48">
        <v>0</v>
      </c>
      <c r="H13" s="48">
        <v>1</v>
      </c>
      <c r="I13" s="48">
        <v>10</v>
      </c>
      <c r="J13" s="49">
        <v>90.88</v>
      </c>
      <c r="K13" s="52">
        <v>30</v>
      </c>
      <c r="L13" s="48">
        <f t="shared" si="0"/>
        <v>1</v>
      </c>
      <c r="M13" s="48"/>
      <c r="N13" s="48">
        <v>0</v>
      </c>
      <c r="O13" s="48">
        <v>1</v>
      </c>
      <c r="P13" s="48">
        <v>50</v>
      </c>
      <c r="Q13" s="48">
        <v>0</v>
      </c>
      <c r="R13" s="48">
        <v>20</v>
      </c>
      <c r="S13" s="48">
        <v>0</v>
      </c>
      <c r="T13" s="48">
        <v>20</v>
      </c>
      <c r="U13" s="48">
        <v>0</v>
      </c>
      <c r="V13" s="48">
        <v>100</v>
      </c>
      <c r="W13" s="53">
        <v>0.11904761904761904</v>
      </c>
      <c r="X13" s="54">
        <v>5</v>
      </c>
      <c r="Y13" s="42">
        <v>0</v>
      </c>
      <c r="Z13" s="38">
        <v>0</v>
      </c>
      <c r="AA13" s="48">
        <v>0</v>
      </c>
      <c r="AB13" s="48">
        <v>0</v>
      </c>
      <c r="AC13" s="48">
        <v>1</v>
      </c>
      <c r="AD13" s="48">
        <f t="shared" si="1"/>
        <v>15</v>
      </c>
      <c r="AE13" s="55">
        <v>1</v>
      </c>
      <c r="AF13" s="55">
        <f t="shared" si="2"/>
        <v>20</v>
      </c>
      <c r="AG13" s="55">
        <v>1</v>
      </c>
      <c r="AH13" s="55">
        <f t="shared" si="3"/>
        <v>30</v>
      </c>
      <c r="AI13" s="48">
        <v>10.3</v>
      </c>
      <c r="AJ13" s="48">
        <v>15</v>
      </c>
      <c r="AK13" s="48">
        <v>20.5</v>
      </c>
      <c r="AL13" s="48">
        <v>0</v>
      </c>
      <c r="AM13" s="44">
        <v>1.5161502966381015</v>
      </c>
      <c r="AN13" s="44">
        <f t="shared" si="4"/>
        <v>15.161502966381015</v>
      </c>
      <c r="AO13" s="44">
        <v>4.1095890410958908</v>
      </c>
      <c r="AP13" s="38">
        <v>10</v>
      </c>
      <c r="AQ13" s="53">
        <v>0.19775873434410018</v>
      </c>
      <c r="AR13" s="54">
        <v>10</v>
      </c>
      <c r="AS13" s="48">
        <v>0</v>
      </c>
      <c r="AT13" s="54">
        <v>1517</v>
      </c>
      <c r="AU13" s="54">
        <v>1047</v>
      </c>
      <c r="AV13" s="53">
        <f t="shared" si="5"/>
        <v>69.017798286090965</v>
      </c>
      <c r="AW13" s="56">
        <v>10</v>
      </c>
      <c r="AX13" s="54">
        <v>5</v>
      </c>
      <c r="AY13" s="54">
        <v>0</v>
      </c>
      <c r="AZ13" s="53">
        <v>0</v>
      </c>
      <c r="BA13" s="54">
        <v>0</v>
      </c>
      <c r="BB13" s="48">
        <v>1</v>
      </c>
      <c r="BC13" s="48">
        <v>1</v>
      </c>
      <c r="BD13" s="48">
        <v>1</v>
      </c>
      <c r="BE13" s="48">
        <v>1</v>
      </c>
      <c r="BF13" s="57">
        <v>1</v>
      </c>
      <c r="BG13" s="57">
        <v>1</v>
      </c>
      <c r="BH13" s="57">
        <v>1</v>
      </c>
      <c r="BI13" s="57">
        <v>1</v>
      </c>
      <c r="BJ13" s="57">
        <v>1</v>
      </c>
      <c r="BK13" s="57">
        <v>1</v>
      </c>
      <c r="BL13" s="57">
        <v>0</v>
      </c>
      <c r="BM13" s="57">
        <v>0</v>
      </c>
      <c r="BN13" s="57">
        <f t="shared" si="6"/>
        <v>10</v>
      </c>
      <c r="BO13" s="58">
        <f t="shared" si="7"/>
        <v>83.333333333333329</v>
      </c>
      <c r="BP13" s="59">
        <f t="shared" si="8"/>
        <v>41.666666666666664</v>
      </c>
      <c r="BQ13" s="48">
        <v>1</v>
      </c>
      <c r="BR13" s="55">
        <v>20</v>
      </c>
      <c r="BS13" s="48">
        <v>1</v>
      </c>
      <c r="BT13" s="55">
        <v>15</v>
      </c>
      <c r="BU13" s="48">
        <v>1</v>
      </c>
      <c r="BV13" s="55">
        <v>15</v>
      </c>
      <c r="BW13" s="48">
        <v>65</v>
      </c>
      <c r="BX13" s="55">
        <v>50</v>
      </c>
      <c r="BY13" s="48">
        <v>1</v>
      </c>
      <c r="BZ13" s="60">
        <f t="shared" si="9"/>
        <v>10</v>
      </c>
      <c r="CA13" s="48">
        <v>1</v>
      </c>
      <c r="CB13" s="48">
        <v>20</v>
      </c>
      <c r="CC13" s="48">
        <v>1</v>
      </c>
      <c r="CD13" s="48">
        <v>20</v>
      </c>
      <c r="CE13" s="61">
        <f t="shared" si="10"/>
        <v>551.82816963304776</v>
      </c>
    </row>
    <row r="14" spans="1:83" ht="45" x14ac:dyDescent="0.25">
      <c r="A14" s="51" t="s">
        <v>8</v>
      </c>
      <c r="B14" s="47" t="s">
        <v>9</v>
      </c>
      <c r="C14" s="39">
        <v>593</v>
      </c>
      <c r="D14" s="48">
        <v>0</v>
      </c>
      <c r="E14" s="48">
        <v>0</v>
      </c>
      <c r="F14" s="48">
        <v>0</v>
      </c>
      <c r="G14" s="48">
        <v>0</v>
      </c>
      <c r="H14" s="48">
        <v>1</v>
      </c>
      <c r="I14" s="48">
        <v>10</v>
      </c>
      <c r="J14" s="49">
        <v>87.78</v>
      </c>
      <c r="K14" s="52">
        <v>30</v>
      </c>
      <c r="L14" s="48">
        <f t="shared" si="0"/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20</v>
      </c>
      <c r="S14" s="48">
        <v>0</v>
      </c>
      <c r="T14" s="48">
        <v>20</v>
      </c>
      <c r="U14" s="48">
        <v>0</v>
      </c>
      <c r="V14" s="48">
        <v>100</v>
      </c>
      <c r="W14" s="53">
        <v>0</v>
      </c>
      <c r="X14" s="54">
        <v>0</v>
      </c>
      <c r="Y14" s="42">
        <v>0</v>
      </c>
      <c r="Z14" s="38">
        <v>0</v>
      </c>
      <c r="AA14" s="48">
        <v>0</v>
      </c>
      <c r="AB14" s="48">
        <v>0</v>
      </c>
      <c r="AC14" s="48">
        <v>1</v>
      </c>
      <c r="AD14" s="48">
        <f t="shared" si="1"/>
        <v>15</v>
      </c>
      <c r="AE14" s="55">
        <v>1</v>
      </c>
      <c r="AF14" s="55">
        <f t="shared" si="2"/>
        <v>20</v>
      </c>
      <c r="AG14" s="55">
        <v>1</v>
      </c>
      <c r="AH14" s="55">
        <f t="shared" si="3"/>
        <v>30</v>
      </c>
      <c r="AI14" s="48">
        <v>9.6</v>
      </c>
      <c r="AJ14" s="48">
        <v>30</v>
      </c>
      <c r="AK14" s="48">
        <v>12</v>
      </c>
      <c r="AL14" s="48">
        <v>5</v>
      </c>
      <c r="AM14" s="44">
        <v>1.854974704890388</v>
      </c>
      <c r="AN14" s="44">
        <f t="shared" si="4"/>
        <v>18.549747048903878</v>
      </c>
      <c r="AO14" s="44">
        <v>2.3809523809523809</v>
      </c>
      <c r="AP14" s="38">
        <v>10</v>
      </c>
      <c r="AQ14" s="53">
        <v>0.16863406408094436</v>
      </c>
      <c r="AR14" s="54">
        <v>10</v>
      </c>
      <c r="AS14" s="48">
        <v>0</v>
      </c>
      <c r="AT14" s="54">
        <v>593</v>
      </c>
      <c r="AU14" s="54">
        <v>433</v>
      </c>
      <c r="AV14" s="53">
        <f t="shared" si="5"/>
        <v>73.018549747048908</v>
      </c>
      <c r="AW14" s="56">
        <v>10</v>
      </c>
      <c r="AX14" s="54">
        <v>3</v>
      </c>
      <c r="AY14" s="54">
        <v>0</v>
      </c>
      <c r="AZ14" s="53">
        <v>0</v>
      </c>
      <c r="BA14" s="54">
        <v>0</v>
      </c>
      <c r="BB14" s="48">
        <v>1</v>
      </c>
      <c r="BC14" s="48">
        <v>1</v>
      </c>
      <c r="BD14" s="48">
        <v>1</v>
      </c>
      <c r="BE14" s="48">
        <v>1</v>
      </c>
      <c r="BF14" s="57">
        <v>1</v>
      </c>
      <c r="BG14" s="57">
        <v>1</v>
      </c>
      <c r="BH14" s="57">
        <v>1</v>
      </c>
      <c r="BI14" s="57">
        <v>1</v>
      </c>
      <c r="BJ14" s="57">
        <v>1</v>
      </c>
      <c r="BK14" s="57">
        <v>1</v>
      </c>
      <c r="BL14" s="57">
        <v>1</v>
      </c>
      <c r="BM14" s="57">
        <v>1</v>
      </c>
      <c r="BN14" s="57">
        <f t="shared" si="6"/>
        <v>12</v>
      </c>
      <c r="BO14" s="58">
        <f t="shared" si="7"/>
        <v>100</v>
      </c>
      <c r="BP14" s="59">
        <f t="shared" si="8"/>
        <v>50</v>
      </c>
      <c r="BQ14" s="62">
        <v>1</v>
      </c>
      <c r="BR14" s="55">
        <v>20</v>
      </c>
      <c r="BS14" s="48">
        <v>1</v>
      </c>
      <c r="BT14" s="55">
        <v>15</v>
      </c>
      <c r="BU14" s="48">
        <v>1</v>
      </c>
      <c r="BV14" s="55">
        <v>15</v>
      </c>
      <c r="BW14" s="62">
        <v>22.2</v>
      </c>
      <c r="BX14" s="55">
        <v>20</v>
      </c>
      <c r="BY14" s="48">
        <v>1</v>
      </c>
      <c r="BZ14" s="60">
        <f t="shared" si="9"/>
        <v>10</v>
      </c>
      <c r="CA14" s="48">
        <v>1</v>
      </c>
      <c r="CB14" s="48">
        <v>20</v>
      </c>
      <c r="CC14" s="48">
        <v>1</v>
      </c>
      <c r="CD14" s="48">
        <v>20</v>
      </c>
      <c r="CE14" s="61">
        <f t="shared" si="10"/>
        <v>498.5497470489039</v>
      </c>
    </row>
    <row r="15" spans="1:83" ht="45" x14ac:dyDescent="0.25">
      <c r="A15" s="51" t="s">
        <v>10</v>
      </c>
      <c r="B15" s="47" t="s">
        <v>11</v>
      </c>
      <c r="C15" s="39">
        <v>599</v>
      </c>
      <c r="D15" s="48">
        <v>0</v>
      </c>
      <c r="E15" s="48">
        <v>0</v>
      </c>
      <c r="F15" s="48">
        <v>1</v>
      </c>
      <c r="G15" s="48">
        <v>50</v>
      </c>
      <c r="H15" s="48">
        <v>1</v>
      </c>
      <c r="I15" s="48">
        <v>10</v>
      </c>
      <c r="J15" s="49">
        <v>94.32</v>
      </c>
      <c r="K15" s="52">
        <v>30</v>
      </c>
      <c r="L15" s="48">
        <f t="shared" si="0"/>
        <v>1</v>
      </c>
      <c r="M15" s="48"/>
      <c r="N15" s="48">
        <v>0</v>
      </c>
      <c r="O15" s="48">
        <v>1</v>
      </c>
      <c r="P15" s="48">
        <v>50</v>
      </c>
      <c r="Q15" s="48">
        <v>0</v>
      </c>
      <c r="R15" s="48">
        <v>20</v>
      </c>
      <c r="S15" s="48">
        <v>0</v>
      </c>
      <c r="T15" s="48">
        <v>20</v>
      </c>
      <c r="U15" s="48">
        <v>0</v>
      </c>
      <c r="V15" s="48">
        <v>100</v>
      </c>
      <c r="W15" s="53">
        <v>0</v>
      </c>
      <c r="X15" s="54">
        <v>0</v>
      </c>
      <c r="Y15" s="42">
        <v>0</v>
      </c>
      <c r="Z15" s="38">
        <v>0</v>
      </c>
      <c r="AA15" s="48">
        <v>0</v>
      </c>
      <c r="AB15" s="48">
        <v>0</v>
      </c>
      <c r="AC15" s="48">
        <v>1</v>
      </c>
      <c r="AD15" s="48">
        <f t="shared" si="1"/>
        <v>15</v>
      </c>
      <c r="AE15" s="55">
        <v>0</v>
      </c>
      <c r="AF15" s="55">
        <f t="shared" si="2"/>
        <v>0</v>
      </c>
      <c r="AG15" s="55">
        <v>0</v>
      </c>
      <c r="AH15" s="55">
        <f t="shared" si="3"/>
        <v>0</v>
      </c>
      <c r="AI15" s="48">
        <v>1.8</v>
      </c>
      <c r="AJ15" s="62">
        <v>15</v>
      </c>
      <c r="AK15" s="48">
        <v>0</v>
      </c>
      <c r="AL15" s="48">
        <v>0</v>
      </c>
      <c r="AM15" s="44">
        <v>1.335559265442404</v>
      </c>
      <c r="AN15" s="44">
        <f t="shared" si="4"/>
        <v>13.35559265442404</v>
      </c>
      <c r="AO15" s="44">
        <v>1.7543859649122806</v>
      </c>
      <c r="AP15" s="38">
        <v>10</v>
      </c>
      <c r="AQ15" s="53">
        <v>0</v>
      </c>
      <c r="AR15" s="48">
        <v>0</v>
      </c>
      <c r="AS15" s="48">
        <v>0</v>
      </c>
      <c r="AT15" s="54">
        <v>599</v>
      </c>
      <c r="AU15" s="54">
        <v>535</v>
      </c>
      <c r="AV15" s="53">
        <f t="shared" si="5"/>
        <v>89.315525876460768</v>
      </c>
      <c r="AW15" s="56">
        <v>20</v>
      </c>
      <c r="AX15" s="54">
        <v>8</v>
      </c>
      <c r="AY15" s="54">
        <v>10</v>
      </c>
      <c r="AZ15" s="53">
        <v>0</v>
      </c>
      <c r="BA15" s="54">
        <v>0</v>
      </c>
      <c r="BB15" s="48">
        <v>1</v>
      </c>
      <c r="BC15" s="48">
        <v>1</v>
      </c>
      <c r="BD15" s="48">
        <v>1</v>
      </c>
      <c r="BE15" s="48">
        <v>1</v>
      </c>
      <c r="BF15" s="57">
        <v>1</v>
      </c>
      <c r="BG15" s="57">
        <v>1</v>
      </c>
      <c r="BH15" s="57">
        <v>1</v>
      </c>
      <c r="BI15" s="57">
        <v>1</v>
      </c>
      <c r="BJ15" s="57">
        <v>1</v>
      </c>
      <c r="BK15" s="57">
        <v>1</v>
      </c>
      <c r="BL15" s="57">
        <v>0</v>
      </c>
      <c r="BM15" s="57">
        <v>0</v>
      </c>
      <c r="BN15" s="57">
        <f t="shared" si="6"/>
        <v>10</v>
      </c>
      <c r="BO15" s="58">
        <f t="shared" si="7"/>
        <v>83.333333333333329</v>
      </c>
      <c r="BP15" s="59">
        <f t="shared" si="8"/>
        <v>41.666666666666664</v>
      </c>
      <c r="BQ15" s="62">
        <v>1</v>
      </c>
      <c r="BR15" s="55">
        <v>20</v>
      </c>
      <c r="BS15" s="48">
        <v>1</v>
      </c>
      <c r="BT15" s="55">
        <v>15</v>
      </c>
      <c r="BU15" s="48">
        <v>1</v>
      </c>
      <c r="BV15" s="55">
        <v>15</v>
      </c>
      <c r="BW15" s="62">
        <v>50</v>
      </c>
      <c r="BX15" s="55">
        <v>50</v>
      </c>
      <c r="BY15" s="48">
        <v>1</v>
      </c>
      <c r="BZ15" s="60">
        <f t="shared" si="9"/>
        <v>10</v>
      </c>
      <c r="CA15" s="48">
        <v>1</v>
      </c>
      <c r="CB15" s="48">
        <v>20</v>
      </c>
      <c r="CC15" s="48">
        <v>1</v>
      </c>
      <c r="CD15" s="48">
        <v>20</v>
      </c>
      <c r="CE15" s="61">
        <f t="shared" si="10"/>
        <v>555.0222593210907</v>
      </c>
    </row>
    <row r="16" spans="1:83" ht="45" x14ac:dyDescent="0.25">
      <c r="A16" s="51" t="s">
        <v>12</v>
      </c>
      <c r="B16" s="47" t="s">
        <v>13</v>
      </c>
      <c r="C16" s="39">
        <v>1062</v>
      </c>
      <c r="D16" s="48">
        <v>0</v>
      </c>
      <c r="E16" s="48">
        <v>0</v>
      </c>
      <c r="F16" s="48">
        <v>1</v>
      </c>
      <c r="G16" s="48">
        <v>50</v>
      </c>
      <c r="H16" s="48">
        <v>1</v>
      </c>
      <c r="I16" s="48">
        <v>10</v>
      </c>
      <c r="J16" s="49">
        <v>84.08</v>
      </c>
      <c r="K16" s="52">
        <v>30</v>
      </c>
      <c r="L16" s="48">
        <f t="shared" si="0"/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20</v>
      </c>
      <c r="S16" s="48">
        <v>0</v>
      </c>
      <c r="T16" s="48">
        <v>20</v>
      </c>
      <c r="U16" s="48">
        <v>1</v>
      </c>
      <c r="V16" s="48">
        <v>0</v>
      </c>
      <c r="W16" s="53">
        <v>0</v>
      </c>
      <c r="X16" s="54">
        <v>0</v>
      </c>
      <c r="Y16" s="42">
        <v>0</v>
      </c>
      <c r="Z16" s="38">
        <v>0</v>
      </c>
      <c r="AA16" s="48">
        <v>0</v>
      </c>
      <c r="AB16" s="48">
        <v>0</v>
      </c>
      <c r="AC16" s="48">
        <v>1</v>
      </c>
      <c r="AD16" s="48">
        <f t="shared" si="1"/>
        <v>15</v>
      </c>
      <c r="AE16" s="55">
        <v>0</v>
      </c>
      <c r="AF16" s="55">
        <f t="shared" si="2"/>
        <v>0</v>
      </c>
      <c r="AG16" s="55">
        <v>1</v>
      </c>
      <c r="AH16" s="55">
        <f t="shared" si="3"/>
        <v>30</v>
      </c>
      <c r="AI16" s="48">
        <v>1</v>
      </c>
      <c r="AJ16" s="62">
        <v>15</v>
      </c>
      <c r="AK16" s="48">
        <v>14.3</v>
      </c>
      <c r="AL16" s="48">
        <v>5</v>
      </c>
      <c r="AM16" s="44">
        <v>0.47080979284369112</v>
      </c>
      <c r="AN16" s="44">
        <f t="shared" si="4"/>
        <v>4.7080979284369109</v>
      </c>
      <c r="AO16" s="44">
        <v>1.2048192771084338</v>
      </c>
      <c r="AP16" s="38">
        <v>10</v>
      </c>
      <c r="AQ16" s="53">
        <v>0</v>
      </c>
      <c r="AR16" s="48">
        <v>0</v>
      </c>
      <c r="AS16" s="48">
        <v>0</v>
      </c>
      <c r="AT16" s="54">
        <v>1062</v>
      </c>
      <c r="AU16" s="54">
        <v>751</v>
      </c>
      <c r="AV16" s="53">
        <f t="shared" si="5"/>
        <v>70.715630885122408</v>
      </c>
      <c r="AW16" s="56">
        <v>10</v>
      </c>
      <c r="AX16" s="54">
        <v>5</v>
      </c>
      <c r="AY16" s="54">
        <v>0</v>
      </c>
      <c r="AZ16" s="53">
        <v>0</v>
      </c>
      <c r="BA16" s="54">
        <v>0</v>
      </c>
      <c r="BB16" s="48">
        <v>1</v>
      </c>
      <c r="BC16" s="48">
        <v>1</v>
      </c>
      <c r="BD16" s="48">
        <v>1</v>
      </c>
      <c r="BE16" s="48">
        <v>1</v>
      </c>
      <c r="BF16" s="57">
        <v>1</v>
      </c>
      <c r="BG16" s="57">
        <v>1</v>
      </c>
      <c r="BH16" s="57">
        <v>1</v>
      </c>
      <c r="BI16" s="57">
        <v>1</v>
      </c>
      <c r="BJ16" s="57">
        <v>1</v>
      </c>
      <c r="BK16" s="57">
        <v>1</v>
      </c>
      <c r="BL16" s="57">
        <v>1</v>
      </c>
      <c r="BM16" s="57">
        <v>1</v>
      </c>
      <c r="BN16" s="57">
        <f t="shared" si="6"/>
        <v>12</v>
      </c>
      <c r="BO16" s="58">
        <f t="shared" si="7"/>
        <v>100</v>
      </c>
      <c r="BP16" s="59">
        <f t="shared" si="8"/>
        <v>50</v>
      </c>
      <c r="BQ16" s="62">
        <v>1</v>
      </c>
      <c r="BR16" s="55">
        <v>20</v>
      </c>
      <c r="BS16" s="48">
        <v>1</v>
      </c>
      <c r="BT16" s="55">
        <v>15</v>
      </c>
      <c r="BU16" s="48">
        <v>1</v>
      </c>
      <c r="BV16" s="55">
        <v>15</v>
      </c>
      <c r="BW16" s="62">
        <v>41.1</v>
      </c>
      <c r="BX16" s="55">
        <v>40</v>
      </c>
      <c r="BY16" s="48">
        <v>1</v>
      </c>
      <c r="BZ16" s="60">
        <f t="shared" si="9"/>
        <v>10</v>
      </c>
      <c r="CA16" s="48">
        <v>1</v>
      </c>
      <c r="CB16" s="48">
        <v>20</v>
      </c>
      <c r="CC16" s="48">
        <v>0</v>
      </c>
      <c r="CD16" s="48">
        <v>0</v>
      </c>
      <c r="CE16" s="61">
        <f t="shared" si="10"/>
        <v>389.70809792843693</v>
      </c>
    </row>
    <row r="17" spans="1:83" ht="45" x14ac:dyDescent="0.25">
      <c r="A17" s="51" t="s">
        <v>14</v>
      </c>
      <c r="B17" s="47" t="s">
        <v>15</v>
      </c>
      <c r="C17" s="39">
        <v>542</v>
      </c>
      <c r="D17" s="48">
        <v>0</v>
      </c>
      <c r="E17" s="48">
        <v>0</v>
      </c>
      <c r="F17" s="48">
        <v>0</v>
      </c>
      <c r="G17" s="48">
        <v>0</v>
      </c>
      <c r="H17" s="48">
        <v>1</v>
      </c>
      <c r="I17" s="48">
        <v>10</v>
      </c>
      <c r="J17" s="49">
        <v>90.4</v>
      </c>
      <c r="K17" s="52">
        <v>30</v>
      </c>
      <c r="L17" s="48">
        <f t="shared" si="0"/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20</v>
      </c>
      <c r="S17" s="48">
        <v>0</v>
      </c>
      <c r="T17" s="48">
        <v>20</v>
      </c>
      <c r="U17" s="48">
        <v>1</v>
      </c>
      <c r="V17" s="48">
        <v>0</v>
      </c>
      <c r="W17" s="53">
        <v>0</v>
      </c>
      <c r="X17" s="54">
        <v>0</v>
      </c>
      <c r="Y17" s="42">
        <v>0</v>
      </c>
      <c r="Z17" s="38">
        <v>0</v>
      </c>
      <c r="AA17" s="48">
        <v>0</v>
      </c>
      <c r="AB17" s="48">
        <v>0</v>
      </c>
      <c r="AC17" s="48">
        <v>0</v>
      </c>
      <c r="AD17" s="48">
        <f t="shared" si="1"/>
        <v>0</v>
      </c>
      <c r="AE17" s="55">
        <v>1</v>
      </c>
      <c r="AF17" s="55">
        <f t="shared" si="2"/>
        <v>20</v>
      </c>
      <c r="AG17" s="55">
        <v>1</v>
      </c>
      <c r="AH17" s="55">
        <f t="shared" si="3"/>
        <v>30</v>
      </c>
      <c r="AI17" s="48">
        <v>5.5</v>
      </c>
      <c r="AJ17" s="48">
        <v>30</v>
      </c>
      <c r="AK17" s="48">
        <v>2</v>
      </c>
      <c r="AL17" s="48">
        <v>15</v>
      </c>
      <c r="AM17" s="44">
        <v>0</v>
      </c>
      <c r="AN17" s="44">
        <f t="shared" si="4"/>
        <v>0</v>
      </c>
      <c r="AO17" s="44">
        <v>1.2048192771084338</v>
      </c>
      <c r="AP17" s="38">
        <v>10</v>
      </c>
      <c r="AQ17" s="53">
        <v>0.18450184501845018</v>
      </c>
      <c r="AR17" s="54">
        <v>10</v>
      </c>
      <c r="AS17" s="48">
        <v>0</v>
      </c>
      <c r="AT17" s="54">
        <v>542</v>
      </c>
      <c r="AU17" s="54">
        <v>457</v>
      </c>
      <c r="AV17" s="53">
        <f t="shared" si="5"/>
        <v>84.317343173431738</v>
      </c>
      <c r="AW17" s="56">
        <v>20</v>
      </c>
      <c r="AX17" s="54">
        <v>8</v>
      </c>
      <c r="AY17" s="54">
        <v>10</v>
      </c>
      <c r="AZ17" s="53">
        <v>0</v>
      </c>
      <c r="BA17" s="54">
        <v>0</v>
      </c>
      <c r="BB17" s="48">
        <v>1</v>
      </c>
      <c r="BC17" s="48">
        <v>1</v>
      </c>
      <c r="BD17" s="48">
        <v>1</v>
      </c>
      <c r="BE17" s="48">
        <v>1</v>
      </c>
      <c r="BF17" s="57">
        <v>1</v>
      </c>
      <c r="BG17" s="57">
        <v>1</v>
      </c>
      <c r="BH17" s="57">
        <v>1</v>
      </c>
      <c r="BI17" s="57">
        <v>1</v>
      </c>
      <c r="BJ17" s="57">
        <v>1</v>
      </c>
      <c r="BK17" s="57">
        <v>1</v>
      </c>
      <c r="BL17" s="57">
        <v>1</v>
      </c>
      <c r="BM17" s="57">
        <v>1</v>
      </c>
      <c r="BN17" s="57">
        <f t="shared" si="6"/>
        <v>12</v>
      </c>
      <c r="BO17" s="58">
        <f t="shared" si="7"/>
        <v>100</v>
      </c>
      <c r="BP17" s="59">
        <f t="shared" si="8"/>
        <v>50</v>
      </c>
      <c r="BQ17" s="62">
        <v>1</v>
      </c>
      <c r="BR17" s="55">
        <v>20</v>
      </c>
      <c r="BS17" s="48">
        <v>1</v>
      </c>
      <c r="BT17" s="55">
        <v>15</v>
      </c>
      <c r="BU17" s="48">
        <v>1</v>
      </c>
      <c r="BV17" s="55">
        <v>15</v>
      </c>
      <c r="BW17" s="62">
        <v>21.21</v>
      </c>
      <c r="BX17" s="55">
        <v>20</v>
      </c>
      <c r="BY17" s="48">
        <v>1</v>
      </c>
      <c r="BZ17" s="60">
        <f t="shared" si="9"/>
        <v>10</v>
      </c>
      <c r="CA17" s="48">
        <v>1</v>
      </c>
      <c r="CB17" s="48">
        <v>20</v>
      </c>
      <c r="CC17" s="48">
        <v>0</v>
      </c>
      <c r="CD17" s="48">
        <v>0</v>
      </c>
      <c r="CE17" s="61">
        <f t="shared" si="10"/>
        <v>375</v>
      </c>
    </row>
    <row r="18" spans="1:83" ht="60" x14ac:dyDescent="0.25">
      <c r="A18" s="51" t="s">
        <v>16</v>
      </c>
      <c r="B18" s="47" t="s">
        <v>17</v>
      </c>
      <c r="C18" s="39">
        <v>667</v>
      </c>
      <c r="D18" s="48">
        <v>0</v>
      </c>
      <c r="E18" s="48">
        <v>0</v>
      </c>
      <c r="F18" s="48">
        <v>0</v>
      </c>
      <c r="G18" s="48">
        <v>0</v>
      </c>
      <c r="H18" s="48">
        <v>1</v>
      </c>
      <c r="I18" s="48">
        <v>10</v>
      </c>
      <c r="J18" s="49">
        <v>85.98</v>
      </c>
      <c r="K18" s="52">
        <v>30</v>
      </c>
      <c r="L18" s="48">
        <f t="shared" si="0"/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20</v>
      </c>
      <c r="S18" s="48">
        <v>0</v>
      </c>
      <c r="T18" s="48">
        <v>20</v>
      </c>
      <c r="U18" s="48">
        <v>0</v>
      </c>
      <c r="V18" s="48">
        <v>100</v>
      </c>
      <c r="W18" s="53">
        <v>0</v>
      </c>
      <c r="X18" s="54">
        <v>0</v>
      </c>
      <c r="Y18" s="42">
        <v>0</v>
      </c>
      <c r="Z18" s="38">
        <v>0</v>
      </c>
      <c r="AA18" s="48">
        <v>0</v>
      </c>
      <c r="AB18" s="48">
        <v>0</v>
      </c>
      <c r="AC18" s="48">
        <v>1</v>
      </c>
      <c r="AD18" s="48">
        <f t="shared" si="1"/>
        <v>15</v>
      </c>
      <c r="AE18" s="55">
        <v>1</v>
      </c>
      <c r="AF18" s="55">
        <f t="shared" si="2"/>
        <v>20</v>
      </c>
      <c r="AG18" s="55">
        <v>0</v>
      </c>
      <c r="AH18" s="55">
        <f t="shared" si="3"/>
        <v>0</v>
      </c>
      <c r="AI18" s="48">
        <v>5.5</v>
      </c>
      <c r="AJ18" s="48">
        <v>30</v>
      </c>
      <c r="AK18" s="48">
        <v>5.5</v>
      </c>
      <c r="AL18" s="48">
        <v>30</v>
      </c>
      <c r="AM18" s="44">
        <v>1.4992503748125936</v>
      </c>
      <c r="AN18" s="44">
        <f t="shared" si="4"/>
        <v>14.992503748125936</v>
      </c>
      <c r="AO18" s="44">
        <v>0</v>
      </c>
      <c r="AP18" s="38">
        <v>0</v>
      </c>
      <c r="AQ18" s="53">
        <v>0</v>
      </c>
      <c r="AR18" s="48">
        <v>0</v>
      </c>
      <c r="AS18" s="48">
        <v>0</v>
      </c>
      <c r="AT18" s="54">
        <v>667</v>
      </c>
      <c r="AU18" s="54">
        <v>289</v>
      </c>
      <c r="AV18" s="53">
        <f t="shared" si="5"/>
        <v>43.328335832083958</v>
      </c>
      <c r="AW18" s="56">
        <v>0</v>
      </c>
      <c r="AX18" s="54">
        <v>1</v>
      </c>
      <c r="AY18" s="54">
        <v>0</v>
      </c>
      <c r="AZ18" s="53">
        <v>0</v>
      </c>
      <c r="BA18" s="54">
        <v>0</v>
      </c>
      <c r="BB18" s="48">
        <v>1</v>
      </c>
      <c r="BC18" s="48">
        <v>1</v>
      </c>
      <c r="BD18" s="48">
        <v>1</v>
      </c>
      <c r="BE18" s="48">
        <v>1</v>
      </c>
      <c r="BF18" s="57">
        <v>1</v>
      </c>
      <c r="BG18" s="57">
        <v>1</v>
      </c>
      <c r="BH18" s="57">
        <v>1</v>
      </c>
      <c r="BI18" s="57">
        <v>1</v>
      </c>
      <c r="BJ18" s="57">
        <v>1</v>
      </c>
      <c r="BK18" s="57">
        <v>1</v>
      </c>
      <c r="BL18" s="57">
        <v>1</v>
      </c>
      <c r="BM18" s="57">
        <v>1</v>
      </c>
      <c r="BN18" s="57">
        <f t="shared" si="6"/>
        <v>12</v>
      </c>
      <c r="BO18" s="58">
        <f t="shared" si="7"/>
        <v>100</v>
      </c>
      <c r="BP18" s="59">
        <f t="shared" si="8"/>
        <v>50</v>
      </c>
      <c r="BQ18" s="62">
        <v>1</v>
      </c>
      <c r="BR18" s="55">
        <v>20</v>
      </c>
      <c r="BS18" s="48">
        <v>1</v>
      </c>
      <c r="BT18" s="55">
        <v>15</v>
      </c>
      <c r="BU18" s="48">
        <v>1</v>
      </c>
      <c r="BV18" s="55">
        <v>15</v>
      </c>
      <c r="BW18" s="62">
        <v>39.53</v>
      </c>
      <c r="BX18" s="55">
        <v>30</v>
      </c>
      <c r="BY18" s="48">
        <v>1</v>
      </c>
      <c r="BZ18" s="60">
        <f t="shared" si="9"/>
        <v>10</v>
      </c>
      <c r="CA18" s="48">
        <v>1</v>
      </c>
      <c r="CB18" s="48">
        <v>20</v>
      </c>
      <c r="CC18" s="48">
        <v>1</v>
      </c>
      <c r="CD18" s="48">
        <v>20</v>
      </c>
      <c r="CE18" s="61">
        <f t="shared" si="10"/>
        <v>469.99250374812596</v>
      </c>
    </row>
    <row r="19" spans="1:83" ht="60" x14ac:dyDescent="0.25">
      <c r="A19" s="51" t="s">
        <v>18</v>
      </c>
      <c r="B19" s="47" t="s">
        <v>19</v>
      </c>
      <c r="C19" s="39">
        <v>511</v>
      </c>
      <c r="D19" s="48">
        <v>0</v>
      </c>
      <c r="E19" s="48">
        <v>0</v>
      </c>
      <c r="F19" s="48">
        <v>1</v>
      </c>
      <c r="G19" s="48">
        <v>50</v>
      </c>
      <c r="H19" s="48">
        <v>1</v>
      </c>
      <c r="I19" s="48">
        <v>10</v>
      </c>
      <c r="J19" s="49">
        <v>84.98</v>
      </c>
      <c r="K19" s="52">
        <v>30</v>
      </c>
      <c r="L19" s="48">
        <f t="shared" si="0"/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20</v>
      </c>
      <c r="S19" s="48">
        <v>0</v>
      </c>
      <c r="T19" s="48">
        <v>20</v>
      </c>
      <c r="U19" s="48">
        <v>0</v>
      </c>
      <c r="V19" s="48">
        <v>100</v>
      </c>
      <c r="W19" s="53">
        <v>0</v>
      </c>
      <c r="X19" s="54">
        <v>0</v>
      </c>
      <c r="Y19" s="42">
        <v>0</v>
      </c>
      <c r="Z19" s="38">
        <v>0</v>
      </c>
      <c r="AA19" s="48">
        <v>0</v>
      </c>
      <c r="AB19" s="48">
        <v>0</v>
      </c>
      <c r="AC19" s="48">
        <v>1</v>
      </c>
      <c r="AD19" s="48">
        <f t="shared" si="1"/>
        <v>15</v>
      </c>
      <c r="AE19" s="55">
        <v>1</v>
      </c>
      <c r="AF19" s="55">
        <f t="shared" si="2"/>
        <v>20</v>
      </c>
      <c r="AG19" s="55">
        <v>0</v>
      </c>
      <c r="AH19" s="55">
        <f t="shared" si="3"/>
        <v>0</v>
      </c>
      <c r="AI19" s="48">
        <v>0</v>
      </c>
      <c r="AJ19" s="48">
        <v>0</v>
      </c>
      <c r="AK19" s="48">
        <v>0</v>
      </c>
      <c r="AL19" s="48">
        <v>0</v>
      </c>
      <c r="AM19" s="44">
        <v>1.5655577299412915</v>
      </c>
      <c r="AN19" s="44">
        <f t="shared" si="4"/>
        <v>15.655577299412915</v>
      </c>
      <c r="AO19" s="44">
        <v>0</v>
      </c>
      <c r="AP19" s="38">
        <v>0</v>
      </c>
      <c r="AQ19" s="53">
        <v>0</v>
      </c>
      <c r="AR19" s="48">
        <v>0</v>
      </c>
      <c r="AS19" s="48">
        <v>0</v>
      </c>
      <c r="AT19" s="54">
        <v>511</v>
      </c>
      <c r="AU19" s="54">
        <v>419</v>
      </c>
      <c r="AV19" s="53">
        <f t="shared" si="5"/>
        <v>81.996086105675147</v>
      </c>
      <c r="AW19" s="56">
        <v>20</v>
      </c>
      <c r="AX19" s="54">
        <v>2</v>
      </c>
      <c r="AY19" s="54">
        <v>0</v>
      </c>
      <c r="AZ19" s="53">
        <v>0</v>
      </c>
      <c r="BA19" s="54">
        <v>0</v>
      </c>
      <c r="BB19" s="48">
        <v>1</v>
      </c>
      <c r="BC19" s="48">
        <v>1</v>
      </c>
      <c r="BD19" s="48">
        <v>1</v>
      </c>
      <c r="BE19" s="48">
        <v>1</v>
      </c>
      <c r="BF19" s="57">
        <v>1</v>
      </c>
      <c r="BG19" s="57">
        <v>1</v>
      </c>
      <c r="BH19" s="57">
        <v>1</v>
      </c>
      <c r="BI19" s="57">
        <v>1</v>
      </c>
      <c r="BJ19" s="57">
        <v>1</v>
      </c>
      <c r="BK19" s="57">
        <v>1</v>
      </c>
      <c r="BL19" s="57">
        <v>1</v>
      </c>
      <c r="BM19" s="57">
        <v>1</v>
      </c>
      <c r="BN19" s="57">
        <f t="shared" si="6"/>
        <v>12</v>
      </c>
      <c r="BO19" s="58">
        <f t="shared" si="7"/>
        <v>100</v>
      </c>
      <c r="BP19" s="59">
        <f t="shared" si="8"/>
        <v>50</v>
      </c>
      <c r="BQ19" s="62">
        <v>1</v>
      </c>
      <c r="BR19" s="55">
        <v>20</v>
      </c>
      <c r="BS19" s="48">
        <v>0</v>
      </c>
      <c r="BT19" s="55">
        <v>0</v>
      </c>
      <c r="BU19" s="48">
        <v>1</v>
      </c>
      <c r="BV19" s="55">
        <v>15</v>
      </c>
      <c r="BW19" s="62">
        <v>41.9</v>
      </c>
      <c r="BX19" s="55">
        <v>40</v>
      </c>
      <c r="BY19" s="48">
        <v>1</v>
      </c>
      <c r="BZ19" s="60">
        <f t="shared" si="9"/>
        <v>10</v>
      </c>
      <c r="CA19" s="48">
        <v>1</v>
      </c>
      <c r="CB19" s="48">
        <v>20</v>
      </c>
      <c r="CC19" s="48">
        <v>1</v>
      </c>
      <c r="CD19" s="48">
        <v>20</v>
      </c>
      <c r="CE19" s="61">
        <f t="shared" si="10"/>
        <v>475.65557729941293</v>
      </c>
    </row>
    <row r="20" spans="1:83" ht="45" x14ac:dyDescent="0.25">
      <c r="A20" s="63" t="s">
        <v>20</v>
      </c>
      <c r="B20" s="47" t="s">
        <v>21</v>
      </c>
      <c r="C20" s="38">
        <v>136</v>
      </c>
      <c r="D20" s="48">
        <v>0</v>
      </c>
      <c r="E20" s="48">
        <v>0</v>
      </c>
      <c r="F20" s="48">
        <v>1</v>
      </c>
      <c r="G20" s="48">
        <v>50</v>
      </c>
      <c r="H20" s="48">
        <v>1</v>
      </c>
      <c r="I20" s="48">
        <v>10</v>
      </c>
      <c r="J20" s="49">
        <v>78.3</v>
      </c>
      <c r="K20" s="52">
        <v>20</v>
      </c>
      <c r="L20" s="48">
        <f t="shared" si="0"/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20</v>
      </c>
      <c r="S20" s="48">
        <v>0</v>
      </c>
      <c r="T20" s="48">
        <v>20</v>
      </c>
      <c r="U20" s="48">
        <v>0</v>
      </c>
      <c r="V20" s="48">
        <v>100</v>
      </c>
      <c r="W20" s="53">
        <v>0</v>
      </c>
      <c r="X20" s="54">
        <v>0</v>
      </c>
      <c r="Y20" s="42">
        <v>0</v>
      </c>
      <c r="Z20" s="38">
        <v>0</v>
      </c>
      <c r="AA20" s="48">
        <v>0</v>
      </c>
      <c r="AB20" s="48">
        <v>0</v>
      </c>
      <c r="AC20" s="48">
        <v>0</v>
      </c>
      <c r="AD20" s="48">
        <f t="shared" si="1"/>
        <v>0</v>
      </c>
      <c r="AE20" s="55">
        <v>0</v>
      </c>
      <c r="AF20" s="55">
        <f t="shared" si="2"/>
        <v>0</v>
      </c>
      <c r="AG20" s="55">
        <v>0</v>
      </c>
      <c r="AH20" s="55">
        <f t="shared" si="3"/>
        <v>0</v>
      </c>
      <c r="AI20" s="48">
        <v>100</v>
      </c>
      <c r="AJ20" s="48">
        <v>0</v>
      </c>
      <c r="AK20" s="48">
        <v>0</v>
      </c>
      <c r="AL20" s="48">
        <v>0</v>
      </c>
      <c r="AM20" s="44">
        <v>0</v>
      </c>
      <c r="AN20" s="44">
        <f t="shared" si="4"/>
        <v>0</v>
      </c>
      <c r="AO20" s="44">
        <v>0</v>
      </c>
      <c r="AP20" s="38">
        <v>0</v>
      </c>
      <c r="AQ20" s="53">
        <v>0</v>
      </c>
      <c r="AR20" s="48">
        <v>0</v>
      </c>
      <c r="AS20" s="48">
        <v>0</v>
      </c>
      <c r="AT20" s="54">
        <v>136</v>
      </c>
      <c r="AU20" s="54">
        <v>142</v>
      </c>
      <c r="AV20" s="53">
        <f t="shared" si="5"/>
        <v>104.41176470588235</v>
      </c>
      <c r="AW20" s="56">
        <v>50</v>
      </c>
      <c r="AX20" s="54">
        <v>4</v>
      </c>
      <c r="AY20" s="54">
        <v>0</v>
      </c>
      <c r="AZ20" s="53">
        <v>0</v>
      </c>
      <c r="BA20" s="54">
        <v>0</v>
      </c>
      <c r="BB20" s="48">
        <v>1</v>
      </c>
      <c r="BC20" s="48">
        <v>1</v>
      </c>
      <c r="BD20" s="48">
        <v>1</v>
      </c>
      <c r="BE20" s="48">
        <v>1</v>
      </c>
      <c r="BF20" s="57">
        <v>1</v>
      </c>
      <c r="BG20" s="57">
        <v>1</v>
      </c>
      <c r="BH20" s="57">
        <v>1</v>
      </c>
      <c r="BI20" s="57">
        <v>0</v>
      </c>
      <c r="BJ20" s="57">
        <v>1</v>
      </c>
      <c r="BK20" s="57">
        <v>1</v>
      </c>
      <c r="BL20" s="57">
        <v>1</v>
      </c>
      <c r="BM20" s="57">
        <v>0</v>
      </c>
      <c r="BN20" s="57">
        <f t="shared" si="6"/>
        <v>10</v>
      </c>
      <c r="BO20" s="58">
        <f t="shared" si="7"/>
        <v>83.333333333333329</v>
      </c>
      <c r="BP20" s="59">
        <f t="shared" si="8"/>
        <v>41.666666666666664</v>
      </c>
      <c r="BQ20" s="62">
        <v>1</v>
      </c>
      <c r="BR20" s="55">
        <v>20</v>
      </c>
      <c r="BS20" s="48">
        <v>0</v>
      </c>
      <c r="BT20" s="55">
        <v>0</v>
      </c>
      <c r="BU20" s="48">
        <v>1</v>
      </c>
      <c r="BV20" s="55">
        <v>15</v>
      </c>
      <c r="BW20" s="62">
        <v>28.6</v>
      </c>
      <c r="BX20" s="55">
        <v>20</v>
      </c>
      <c r="BY20" s="48">
        <v>1</v>
      </c>
      <c r="BZ20" s="60">
        <f t="shared" si="9"/>
        <v>10</v>
      </c>
      <c r="CA20" s="48">
        <v>0</v>
      </c>
      <c r="CB20" s="48">
        <v>0</v>
      </c>
      <c r="CC20" s="48">
        <v>1</v>
      </c>
      <c r="CD20" s="48">
        <v>20</v>
      </c>
      <c r="CE20" s="64">
        <f t="shared" si="10"/>
        <v>396.66666666666669</v>
      </c>
    </row>
    <row r="21" spans="1:83" ht="60" x14ac:dyDescent="0.25">
      <c r="A21" s="51" t="s">
        <v>22</v>
      </c>
      <c r="B21" s="47" t="s">
        <v>23</v>
      </c>
      <c r="C21" s="39">
        <v>129</v>
      </c>
      <c r="D21" s="48">
        <v>0</v>
      </c>
      <c r="E21" s="48">
        <v>0</v>
      </c>
      <c r="F21" s="48">
        <v>0</v>
      </c>
      <c r="G21" s="48">
        <v>0</v>
      </c>
      <c r="H21" s="48">
        <v>1</v>
      </c>
      <c r="I21" s="48">
        <v>10</v>
      </c>
      <c r="J21" s="49">
        <v>78.42</v>
      </c>
      <c r="K21" s="52">
        <v>20</v>
      </c>
      <c r="L21" s="48">
        <f t="shared" si="0"/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20</v>
      </c>
      <c r="S21" s="48">
        <v>0</v>
      </c>
      <c r="T21" s="48">
        <v>20</v>
      </c>
      <c r="U21" s="48">
        <v>0</v>
      </c>
      <c r="V21" s="48">
        <v>100</v>
      </c>
      <c r="W21" s="53">
        <v>0</v>
      </c>
      <c r="X21" s="54">
        <v>0</v>
      </c>
      <c r="Y21" s="42">
        <v>0</v>
      </c>
      <c r="Z21" s="38">
        <v>0</v>
      </c>
      <c r="AA21" s="48">
        <v>0</v>
      </c>
      <c r="AB21" s="48">
        <v>0</v>
      </c>
      <c r="AC21" s="48">
        <v>1</v>
      </c>
      <c r="AD21" s="48">
        <f t="shared" si="1"/>
        <v>15</v>
      </c>
      <c r="AE21" s="55">
        <v>0</v>
      </c>
      <c r="AF21" s="55">
        <f t="shared" si="2"/>
        <v>0</v>
      </c>
      <c r="AG21" s="55">
        <v>0</v>
      </c>
      <c r="AH21" s="55">
        <f t="shared" si="3"/>
        <v>0</v>
      </c>
      <c r="AI21" s="48">
        <v>0</v>
      </c>
      <c r="AJ21" s="48">
        <v>0</v>
      </c>
      <c r="AK21" s="48">
        <v>0</v>
      </c>
      <c r="AL21" s="48">
        <v>0</v>
      </c>
      <c r="AM21" s="44">
        <v>0</v>
      </c>
      <c r="AN21" s="44">
        <f t="shared" si="4"/>
        <v>0</v>
      </c>
      <c r="AO21" s="44">
        <v>0</v>
      </c>
      <c r="AP21" s="38">
        <v>0</v>
      </c>
      <c r="AQ21" s="53">
        <v>0</v>
      </c>
      <c r="AR21" s="48">
        <v>0</v>
      </c>
      <c r="AS21" s="48">
        <v>0</v>
      </c>
      <c r="AT21" s="54">
        <v>129</v>
      </c>
      <c r="AU21" s="54">
        <v>107</v>
      </c>
      <c r="AV21" s="53">
        <f t="shared" si="5"/>
        <v>82.945736434108525</v>
      </c>
      <c r="AW21" s="56">
        <v>20</v>
      </c>
      <c r="AX21" s="54">
        <v>3</v>
      </c>
      <c r="AY21" s="54">
        <v>0</v>
      </c>
      <c r="AZ21" s="53">
        <v>0</v>
      </c>
      <c r="BA21" s="54">
        <v>0</v>
      </c>
      <c r="BB21" s="48">
        <v>1</v>
      </c>
      <c r="BC21" s="48">
        <v>1</v>
      </c>
      <c r="BD21" s="48">
        <v>1</v>
      </c>
      <c r="BE21" s="48">
        <v>1</v>
      </c>
      <c r="BF21" s="57">
        <v>1</v>
      </c>
      <c r="BG21" s="57">
        <v>1</v>
      </c>
      <c r="BH21" s="57">
        <v>1</v>
      </c>
      <c r="BI21" s="57">
        <v>1</v>
      </c>
      <c r="BJ21" s="57">
        <v>1</v>
      </c>
      <c r="BK21" s="57">
        <v>1</v>
      </c>
      <c r="BL21" s="57">
        <v>0</v>
      </c>
      <c r="BM21" s="57">
        <v>0</v>
      </c>
      <c r="BN21" s="57">
        <f t="shared" si="6"/>
        <v>10</v>
      </c>
      <c r="BO21" s="58">
        <f t="shared" si="7"/>
        <v>83.333333333333329</v>
      </c>
      <c r="BP21" s="59">
        <f t="shared" si="8"/>
        <v>41.666666666666664</v>
      </c>
      <c r="BQ21" s="62">
        <v>1</v>
      </c>
      <c r="BR21" s="55">
        <v>20</v>
      </c>
      <c r="BS21" s="48">
        <v>1</v>
      </c>
      <c r="BT21" s="55">
        <v>15</v>
      </c>
      <c r="BU21" s="48">
        <v>1</v>
      </c>
      <c r="BV21" s="55">
        <v>15</v>
      </c>
      <c r="BW21" s="62">
        <v>36.36</v>
      </c>
      <c r="BX21" s="55">
        <v>30</v>
      </c>
      <c r="BY21" s="48">
        <v>1</v>
      </c>
      <c r="BZ21" s="60">
        <f t="shared" si="9"/>
        <v>10</v>
      </c>
      <c r="CA21" s="48">
        <v>0</v>
      </c>
      <c r="CB21" s="48">
        <v>0</v>
      </c>
      <c r="CC21" s="48">
        <v>0</v>
      </c>
      <c r="CD21" s="48">
        <v>0</v>
      </c>
      <c r="CE21" s="61">
        <f t="shared" si="10"/>
        <v>336.66666666666663</v>
      </c>
    </row>
    <row r="22" spans="1:83" ht="60" x14ac:dyDescent="0.25">
      <c r="A22" s="51" t="s">
        <v>24</v>
      </c>
      <c r="B22" s="47" t="s">
        <v>25</v>
      </c>
      <c r="C22" s="39">
        <v>274</v>
      </c>
      <c r="D22" s="48">
        <v>0</v>
      </c>
      <c r="E22" s="48">
        <v>0</v>
      </c>
      <c r="F22" s="48">
        <v>0</v>
      </c>
      <c r="G22" s="48">
        <v>0</v>
      </c>
      <c r="H22" s="48">
        <v>1</v>
      </c>
      <c r="I22" s="48">
        <v>10</v>
      </c>
      <c r="J22" s="49">
        <v>82.46</v>
      </c>
      <c r="K22" s="52">
        <v>30</v>
      </c>
      <c r="L22" s="48">
        <f t="shared" si="0"/>
        <v>1</v>
      </c>
      <c r="M22" s="48"/>
      <c r="N22" s="48">
        <v>0</v>
      </c>
      <c r="O22" s="48">
        <v>1</v>
      </c>
      <c r="P22" s="48">
        <v>50</v>
      </c>
      <c r="Q22" s="48">
        <v>0</v>
      </c>
      <c r="R22" s="48">
        <v>20</v>
      </c>
      <c r="S22" s="48">
        <v>0</v>
      </c>
      <c r="T22" s="48">
        <v>20</v>
      </c>
      <c r="U22" s="48">
        <v>0</v>
      </c>
      <c r="V22" s="48">
        <v>100</v>
      </c>
      <c r="W22" s="53">
        <v>0</v>
      </c>
      <c r="X22" s="54">
        <v>0</v>
      </c>
      <c r="Y22" s="42">
        <v>0</v>
      </c>
      <c r="Z22" s="38">
        <v>0</v>
      </c>
      <c r="AA22" s="48">
        <v>0</v>
      </c>
      <c r="AB22" s="48">
        <v>0</v>
      </c>
      <c r="AC22" s="48">
        <v>1</v>
      </c>
      <c r="AD22" s="48">
        <f t="shared" si="1"/>
        <v>15</v>
      </c>
      <c r="AE22" s="55">
        <v>1</v>
      </c>
      <c r="AF22" s="55">
        <f t="shared" si="2"/>
        <v>20</v>
      </c>
      <c r="AG22" s="55">
        <v>0</v>
      </c>
      <c r="AH22" s="55">
        <f t="shared" si="3"/>
        <v>0</v>
      </c>
      <c r="AI22" s="48">
        <v>0</v>
      </c>
      <c r="AJ22" s="48">
        <v>0</v>
      </c>
      <c r="AK22" s="48">
        <v>0</v>
      </c>
      <c r="AL22" s="48">
        <v>0</v>
      </c>
      <c r="AM22" s="44">
        <v>1.8248175182481752</v>
      </c>
      <c r="AN22" s="44">
        <f t="shared" si="4"/>
        <v>18.248175182481752</v>
      </c>
      <c r="AO22" s="44">
        <v>2.9411764705882355</v>
      </c>
      <c r="AP22" s="38">
        <v>10</v>
      </c>
      <c r="AQ22" s="53">
        <v>0.36496350364963503</v>
      </c>
      <c r="AR22" s="54">
        <v>10</v>
      </c>
      <c r="AS22" s="48">
        <v>0</v>
      </c>
      <c r="AT22" s="54">
        <v>274</v>
      </c>
      <c r="AU22" s="54">
        <v>138</v>
      </c>
      <c r="AV22" s="53">
        <f t="shared" si="5"/>
        <v>50.364963503649633</v>
      </c>
      <c r="AW22" s="56">
        <v>10</v>
      </c>
      <c r="AX22" s="54">
        <v>4</v>
      </c>
      <c r="AY22" s="54">
        <v>0</v>
      </c>
      <c r="AZ22" s="53">
        <v>0</v>
      </c>
      <c r="BA22" s="54">
        <v>0</v>
      </c>
      <c r="BB22" s="48">
        <v>1</v>
      </c>
      <c r="BC22" s="48">
        <v>1</v>
      </c>
      <c r="BD22" s="48">
        <v>1</v>
      </c>
      <c r="BE22" s="48">
        <v>1</v>
      </c>
      <c r="BF22" s="57">
        <v>1</v>
      </c>
      <c r="BG22" s="57">
        <v>1</v>
      </c>
      <c r="BH22" s="57">
        <v>1</v>
      </c>
      <c r="BI22" s="57">
        <v>1</v>
      </c>
      <c r="BJ22" s="57">
        <v>1</v>
      </c>
      <c r="BK22" s="57">
        <v>1</v>
      </c>
      <c r="BL22" s="57">
        <v>0</v>
      </c>
      <c r="BM22" s="57">
        <v>0</v>
      </c>
      <c r="BN22" s="57">
        <f t="shared" si="6"/>
        <v>10</v>
      </c>
      <c r="BO22" s="58">
        <f t="shared" si="7"/>
        <v>83.333333333333329</v>
      </c>
      <c r="BP22" s="59">
        <f t="shared" si="8"/>
        <v>41.666666666666664</v>
      </c>
      <c r="BQ22" s="62">
        <v>1</v>
      </c>
      <c r="BR22" s="55">
        <v>20</v>
      </c>
      <c r="BS22" s="48">
        <v>1</v>
      </c>
      <c r="BT22" s="55">
        <v>15</v>
      </c>
      <c r="BU22" s="48">
        <v>1</v>
      </c>
      <c r="BV22" s="55">
        <v>15</v>
      </c>
      <c r="BW22" s="62">
        <v>36.36</v>
      </c>
      <c r="BX22" s="55">
        <v>30</v>
      </c>
      <c r="BY22" s="48">
        <v>1</v>
      </c>
      <c r="BZ22" s="60">
        <f t="shared" si="9"/>
        <v>10</v>
      </c>
      <c r="CA22" s="48">
        <v>1</v>
      </c>
      <c r="CB22" s="48">
        <v>20</v>
      </c>
      <c r="CC22" s="48">
        <v>0</v>
      </c>
      <c r="CD22" s="48">
        <v>0</v>
      </c>
      <c r="CE22" s="61">
        <f t="shared" si="10"/>
        <v>464.91484184914844</v>
      </c>
    </row>
    <row r="23" spans="1:83" ht="45" x14ac:dyDescent="0.25">
      <c r="A23" s="51" t="s">
        <v>26</v>
      </c>
      <c r="B23" s="47" t="s">
        <v>27</v>
      </c>
      <c r="C23" s="39">
        <v>1348</v>
      </c>
      <c r="D23" s="48">
        <v>0</v>
      </c>
      <c r="E23" s="48">
        <v>0</v>
      </c>
      <c r="F23" s="48">
        <v>0</v>
      </c>
      <c r="G23" s="48">
        <v>0</v>
      </c>
      <c r="H23" s="48">
        <v>1</v>
      </c>
      <c r="I23" s="48">
        <v>10</v>
      </c>
      <c r="J23" s="49">
        <v>85.9</v>
      </c>
      <c r="K23" s="52">
        <v>30</v>
      </c>
      <c r="L23" s="48">
        <f t="shared" si="0"/>
        <v>1</v>
      </c>
      <c r="M23" s="48"/>
      <c r="N23" s="48">
        <v>0</v>
      </c>
      <c r="O23" s="48">
        <v>1</v>
      </c>
      <c r="P23" s="48">
        <v>50</v>
      </c>
      <c r="Q23" s="48">
        <v>0</v>
      </c>
      <c r="R23" s="48">
        <v>20</v>
      </c>
      <c r="S23" s="48">
        <v>0</v>
      </c>
      <c r="T23" s="48">
        <v>20</v>
      </c>
      <c r="U23" s="48">
        <v>0</v>
      </c>
      <c r="V23" s="48">
        <v>100</v>
      </c>
      <c r="W23" s="53">
        <v>0</v>
      </c>
      <c r="X23" s="54">
        <v>0</v>
      </c>
      <c r="Y23" s="42">
        <v>0</v>
      </c>
      <c r="Z23" s="38">
        <v>0</v>
      </c>
      <c r="AA23" s="48">
        <v>0</v>
      </c>
      <c r="AB23" s="48">
        <v>0</v>
      </c>
      <c r="AC23" s="48">
        <v>1</v>
      </c>
      <c r="AD23" s="48">
        <f t="shared" si="1"/>
        <v>15</v>
      </c>
      <c r="AE23" s="55">
        <v>1</v>
      </c>
      <c r="AF23" s="55">
        <f t="shared" si="2"/>
        <v>20</v>
      </c>
      <c r="AG23" s="55">
        <v>1</v>
      </c>
      <c r="AH23" s="55">
        <f t="shared" si="3"/>
        <v>30</v>
      </c>
      <c r="AI23" s="48">
        <v>8.52</v>
      </c>
      <c r="AJ23" s="48">
        <v>30</v>
      </c>
      <c r="AK23" s="48">
        <v>25</v>
      </c>
      <c r="AL23" s="48">
        <v>0</v>
      </c>
      <c r="AM23" s="44">
        <v>0.22255192878338279</v>
      </c>
      <c r="AN23" s="44">
        <f t="shared" si="4"/>
        <v>2.2255192878338277</v>
      </c>
      <c r="AO23" s="44">
        <v>7.0175438596491224</v>
      </c>
      <c r="AP23" s="38">
        <v>10</v>
      </c>
      <c r="AQ23" s="53">
        <v>0</v>
      </c>
      <c r="AR23" s="48">
        <v>0</v>
      </c>
      <c r="AS23" s="48">
        <v>0</v>
      </c>
      <c r="AT23" s="54">
        <v>1348</v>
      </c>
      <c r="AU23" s="54">
        <v>1144</v>
      </c>
      <c r="AV23" s="53">
        <f t="shared" si="5"/>
        <v>84.866468842729972</v>
      </c>
      <c r="AW23" s="56">
        <v>20</v>
      </c>
      <c r="AX23" s="54">
        <v>6</v>
      </c>
      <c r="AY23" s="54">
        <v>0</v>
      </c>
      <c r="AZ23" s="53">
        <v>0</v>
      </c>
      <c r="BA23" s="54">
        <v>0</v>
      </c>
      <c r="BB23" s="48">
        <v>1</v>
      </c>
      <c r="BC23" s="48">
        <v>1</v>
      </c>
      <c r="BD23" s="48">
        <v>1</v>
      </c>
      <c r="BE23" s="48">
        <v>1</v>
      </c>
      <c r="BF23" s="57">
        <v>1</v>
      </c>
      <c r="BG23" s="57">
        <v>1</v>
      </c>
      <c r="BH23" s="57">
        <v>1</v>
      </c>
      <c r="BI23" s="57">
        <v>1</v>
      </c>
      <c r="BJ23" s="57">
        <v>1</v>
      </c>
      <c r="BK23" s="57">
        <v>1</v>
      </c>
      <c r="BL23" s="57">
        <v>1</v>
      </c>
      <c r="BM23" s="57">
        <v>1</v>
      </c>
      <c r="BN23" s="57">
        <f t="shared" si="6"/>
        <v>12</v>
      </c>
      <c r="BO23" s="58">
        <f t="shared" si="7"/>
        <v>100</v>
      </c>
      <c r="BP23" s="59">
        <f t="shared" si="8"/>
        <v>50</v>
      </c>
      <c r="BQ23" s="62">
        <v>1</v>
      </c>
      <c r="BR23" s="55">
        <v>20</v>
      </c>
      <c r="BS23" s="48">
        <v>1</v>
      </c>
      <c r="BT23" s="55">
        <v>15</v>
      </c>
      <c r="BU23" s="48">
        <v>1</v>
      </c>
      <c r="BV23" s="55">
        <v>15</v>
      </c>
      <c r="BW23" s="62">
        <v>57.83</v>
      </c>
      <c r="BX23" s="55">
        <v>50</v>
      </c>
      <c r="BY23" s="48">
        <v>1</v>
      </c>
      <c r="BZ23" s="60">
        <f t="shared" si="9"/>
        <v>10</v>
      </c>
      <c r="CA23" s="48">
        <v>1</v>
      </c>
      <c r="CB23" s="48">
        <v>20</v>
      </c>
      <c r="CC23" s="48">
        <v>0</v>
      </c>
      <c r="CD23" s="48">
        <v>0</v>
      </c>
      <c r="CE23" s="61">
        <f t="shared" si="10"/>
        <v>537.22551928783378</v>
      </c>
    </row>
    <row r="24" spans="1:83" ht="45" x14ac:dyDescent="0.25">
      <c r="A24" s="51" t="s">
        <v>28</v>
      </c>
      <c r="B24" s="47" t="s">
        <v>29</v>
      </c>
      <c r="C24" s="39">
        <v>950</v>
      </c>
      <c r="D24" s="48">
        <v>0</v>
      </c>
      <c r="E24" s="48">
        <v>0</v>
      </c>
      <c r="F24" s="48">
        <v>0</v>
      </c>
      <c r="G24" s="48">
        <v>0</v>
      </c>
      <c r="H24" s="48">
        <v>1</v>
      </c>
      <c r="I24" s="48">
        <v>10</v>
      </c>
      <c r="J24" s="49">
        <v>83.24</v>
      </c>
      <c r="K24" s="52">
        <v>30</v>
      </c>
      <c r="L24" s="48">
        <f t="shared" si="0"/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20</v>
      </c>
      <c r="S24" s="48">
        <v>0</v>
      </c>
      <c r="T24" s="48">
        <v>20</v>
      </c>
      <c r="U24" s="48">
        <v>0</v>
      </c>
      <c r="V24" s="48">
        <v>100</v>
      </c>
      <c r="W24" s="53">
        <v>0</v>
      </c>
      <c r="X24" s="54">
        <v>0</v>
      </c>
      <c r="Y24" s="42">
        <v>0</v>
      </c>
      <c r="Z24" s="38">
        <v>0</v>
      </c>
      <c r="AA24" s="48">
        <v>0</v>
      </c>
      <c r="AB24" s="48">
        <v>0</v>
      </c>
      <c r="AC24" s="48">
        <v>1</v>
      </c>
      <c r="AD24" s="48">
        <f t="shared" si="1"/>
        <v>15</v>
      </c>
      <c r="AE24" s="55">
        <v>1</v>
      </c>
      <c r="AF24" s="55">
        <f t="shared" si="2"/>
        <v>20</v>
      </c>
      <c r="AG24" s="55">
        <v>0</v>
      </c>
      <c r="AH24" s="55">
        <f t="shared" si="3"/>
        <v>0</v>
      </c>
      <c r="AI24" s="48">
        <v>5.0999999999999996</v>
      </c>
      <c r="AJ24" s="48">
        <v>30</v>
      </c>
      <c r="AK24" s="48">
        <v>13.7</v>
      </c>
      <c r="AL24" s="48">
        <v>5</v>
      </c>
      <c r="AM24" s="44">
        <v>1.7894736842105263</v>
      </c>
      <c r="AN24" s="44">
        <f t="shared" si="4"/>
        <v>17.894736842105264</v>
      </c>
      <c r="AO24" s="44">
        <v>1.075268817204301</v>
      </c>
      <c r="AP24" s="38">
        <v>10</v>
      </c>
      <c r="AQ24" s="53">
        <v>0</v>
      </c>
      <c r="AR24" s="48">
        <v>0</v>
      </c>
      <c r="AS24" s="48">
        <v>0</v>
      </c>
      <c r="AT24" s="54">
        <v>950</v>
      </c>
      <c r="AU24" s="54">
        <v>631</v>
      </c>
      <c r="AV24" s="53">
        <f t="shared" si="5"/>
        <v>66.421052631578945</v>
      </c>
      <c r="AW24" s="56">
        <v>10</v>
      </c>
      <c r="AX24" s="54">
        <v>5</v>
      </c>
      <c r="AY24" s="54">
        <v>0</v>
      </c>
      <c r="AZ24" s="53">
        <v>0</v>
      </c>
      <c r="BA24" s="54">
        <v>0</v>
      </c>
      <c r="BB24" s="48">
        <v>1</v>
      </c>
      <c r="BC24" s="48">
        <v>1</v>
      </c>
      <c r="BD24" s="48">
        <v>1</v>
      </c>
      <c r="BE24" s="48">
        <v>1</v>
      </c>
      <c r="BF24" s="57">
        <v>1</v>
      </c>
      <c r="BG24" s="57">
        <v>1</v>
      </c>
      <c r="BH24" s="57">
        <v>1</v>
      </c>
      <c r="BI24" s="57">
        <v>1</v>
      </c>
      <c r="BJ24" s="57">
        <v>1</v>
      </c>
      <c r="BK24" s="57">
        <v>1</v>
      </c>
      <c r="BL24" s="57">
        <v>0</v>
      </c>
      <c r="BM24" s="57">
        <v>0</v>
      </c>
      <c r="BN24" s="57">
        <f t="shared" si="6"/>
        <v>10</v>
      </c>
      <c r="BO24" s="58">
        <f t="shared" si="7"/>
        <v>83.333333333333329</v>
      </c>
      <c r="BP24" s="59">
        <f t="shared" si="8"/>
        <v>41.666666666666664</v>
      </c>
      <c r="BQ24" s="62">
        <v>1</v>
      </c>
      <c r="BR24" s="55">
        <v>20</v>
      </c>
      <c r="BS24" s="48">
        <v>1</v>
      </c>
      <c r="BT24" s="55">
        <v>15</v>
      </c>
      <c r="BU24" s="48">
        <v>1</v>
      </c>
      <c r="BV24" s="55">
        <v>15</v>
      </c>
      <c r="BW24" s="62">
        <v>12.96</v>
      </c>
      <c r="BX24" s="55">
        <v>10</v>
      </c>
      <c r="BY24" s="48">
        <v>1</v>
      </c>
      <c r="BZ24" s="60">
        <f t="shared" si="9"/>
        <v>10</v>
      </c>
      <c r="CA24" s="48">
        <v>1</v>
      </c>
      <c r="CB24" s="48">
        <v>20</v>
      </c>
      <c r="CC24" s="48">
        <v>0</v>
      </c>
      <c r="CD24" s="48">
        <v>0</v>
      </c>
      <c r="CE24" s="61">
        <f t="shared" si="10"/>
        <v>419.56140350877195</v>
      </c>
    </row>
    <row r="25" spans="1:83" ht="60" x14ac:dyDescent="0.25">
      <c r="A25" s="51" t="s">
        <v>30</v>
      </c>
      <c r="B25" s="47" t="s">
        <v>31</v>
      </c>
      <c r="C25" s="39">
        <v>802</v>
      </c>
      <c r="D25" s="48">
        <v>0</v>
      </c>
      <c r="E25" s="48">
        <v>0</v>
      </c>
      <c r="F25" s="48">
        <v>0</v>
      </c>
      <c r="G25" s="48">
        <v>0</v>
      </c>
      <c r="H25" s="48">
        <v>1</v>
      </c>
      <c r="I25" s="48">
        <v>10</v>
      </c>
      <c r="J25" s="49">
        <v>88.72</v>
      </c>
      <c r="K25" s="52">
        <v>30</v>
      </c>
      <c r="L25" s="48">
        <f t="shared" si="0"/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20</v>
      </c>
      <c r="S25" s="48">
        <v>0</v>
      </c>
      <c r="T25" s="48">
        <v>20</v>
      </c>
      <c r="U25" s="48">
        <v>0</v>
      </c>
      <c r="V25" s="48">
        <v>100</v>
      </c>
      <c r="W25" s="53">
        <v>0</v>
      </c>
      <c r="X25" s="54">
        <v>0</v>
      </c>
      <c r="Y25" s="42">
        <v>0</v>
      </c>
      <c r="Z25" s="38">
        <v>0</v>
      </c>
      <c r="AA25" s="48">
        <v>0</v>
      </c>
      <c r="AB25" s="48">
        <v>0</v>
      </c>
      <c r="AC25" s="48">
        <v>0</v>
      </c>
      <c r="AD25" s="48">
        <f t="shared" si="1"/>
        <v>0</v>
      </c>
      <c r="AE25" s="55">
        <v>1</v>
      </c>
      <c r="AF25" s="55">
        <f t="shared" si="2"/>
        <v>20</v>
      </c>
      <c r="AG25" s="55">
        <v>1</v>
      </c>
      <c r="AH25" s="55">
        <f t="shared" si="3"/>
        <v>30</v>
      </c>
      <c r="AI25" s="48">
        <v>8.1999999999999993</v>
      </c>
      <c r="AJ25" s="48">
        <v>30</v>
      </c>
      <c r="AK25" s="48">
        <v>11.8</v>
      </c>
      <c r="AL25" s="48">
        <v>5</v>
      </c>
      <c r="AM25" s="44">
        <v>0</v>
      </c>
      <c r="AN25" s="44">
        <f t="shared" si="4"/>
        <v>0</v>
      </c>
      <c r="AO25" s="44">
        <v>1.7543859649122806</v>
      </c>
      <c r="AP25" s="38">
        <v>10</v>
      </c>
      <c r="AQ25" s="53">
        <v>0</v>
      </c>
      <c r="AR25" s="48">
        <v>0</v>
      </c>
      <c r="AS25" s="48">
        <v>0</v>
      </c>
      <c r="AT25" s="54">
        <v>802</v>
      </c>
      <c r="AU25" s="54">
        <v>695</v>
      </c>
      <c r="AV25" s="53">
        <f t="shared" si="5"/>
        <v>86.658354114713219</v>
      </c>
      <c r="AW25" s="56">
        <v>20</v>
      </c>
      <c r="AX25" s="54">
        <v>7</v>
      </c>
      <c r="AY25" s="54">
        <v>10</v>
      </c>
      <c r="AZ25" s="53">
        <v>0</v>
      </c>
      <c r="BA25" s="54">
        <v>0</v>
      </c>
      <c r="BB25" s="48">
        <v>1</v>
      </c>
      <c r="BC25" s="48">
        <v>1</v>
      </c>
      <c r="BD25" s="48">
        <v>1</v>
      </c>
      <c r="BE25" s="48">
        <v>1</v>
      </c>
      <c r="BF25" s="57">
        <v>1</v>
      </c>
      <c r="BG25" s="57">
        <v>1</v>
      </c>
      <c r="BH25" s="57">
        <v>1</v>
      </c>
      <c r="BI25" s="57">
        <v>1</v>
      </c>
      <c r="BJ25" s="57">
        <v>1</v>
      </c>
      <c r="BK25" s="57">
        <v>1</v>
      </c>
      <c r="BL25" s="57">
        <v>1</v>
      </c>
      <c r="BM25" s="57">
        <v>0</v>
      </c>
      <c r="BN25" s="57">
        <f t="shared" si="6"/>
        <v>11</v>
      </c>
      <c r="BO25" s="58">
        <f t="shared" si="7"/>
        <v>91.666666666666671</v>
      </c>
      <c r="BP25" s="59">
        <f t="shared" si="8"/>
        <v>45.833333333333336</v>
      </c>
      <c r="BQ25" s="62">
        <v>1</v>
      </c>
      <c r="BR25" s="55">
        <v>20</v>
      </c>
      <c r="BS25" s="48">
        <v>1</v>
      </c>
      <c r="BT25" s="55">
        <v>15</v>
      </c>
      <c r="BU25" s="48">
        <v>1</v>
      </c>
      <c r="BV25" s="55">
        <v>15</v>
      </c>
      <c r="BW25" s="62">
        <v>27.8</v>
      </c>
      <c r="BX25" s="55">
        <v>20</v>
      </c>
      <c r="BY25" s="48">
        <v>1</v>
      </c>
      <c r="BZ25" s="60">
        <f t="shared" si="9"/>
        <v>10</v>
      </c>
      <c r="CA25" s="48">
        <v>0</v>
      </c>
      <c r="CB25" s="48">
        <v>0</v>
      </c>
      <c r="CC25" s="48">
        <v>1</v>
      </c>
      <c r="CD25" s="48">
        <v>20</v>
      </c>
      <c r="CE25" s="61">
        <f t="shared" si="10"/>
        <v>450.83333333333331</v>
      </c>
    </row>
    <row r="26" spans="1:83" ht="45" x14ac:dyDescent="0.25">
      <c r="A26" s="51" t="s">
        <v>32</v>
      </c>
      <c r="B26" s="47" t="s">
        <v>33</v>
      </c>
      <c r="C26" s="39">
        <v>899</v>
      </c>
      <c r="D26" s="48">
        <v>0</v>
      </c>
      <c r="E26" s="48">
        <v>0</v>
      </c>
      <c r="F26" s="48">
        <v>0</v>
      </c>
      <c r="G26" s="48">
        <v>0</v>
      </c>
      <c r="H26" s="48">
        <v>1</v>
      </c>
      <c r="I26" s="48">
        <v>10</v>
      </c>
      <c r="J26" s="49">
        <v>78.56</v>
      </c>
      <c r="K26" s="52">
        <v>20</v>
      </c>
      <c r="L26" s="48">
        <f t="shared" si="0"/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20</v>
      </c>
      <c r="S26" s="48">
        <v>0</v>
      </c>
      <c r="T26" s="48">
        <v>20</v>
      </c>
      <c r="U26" s="48">
        <v>0</v>
      </c>
      <c r="V26" s="48">
        <v>100</v>
      </c>
      <c r="W26" s="53">
        <v>0</v>
      </c>
      <c r="X26" s="54">
        <v>0</v>
      </c>
      <c r="Y26" s="42">
        <v>0</v>
      </c>
      <c r="Z26" s="38">
        <v>0</v>
      </c>
      <c r="AA26" s="48">
        <v>0</v>
      </c>
      <c r="AB26" s="48">
        <v>0</v>
      </c>
      <c r="AC26" s="48">
        <v>1</v>
      </c>
      <c r="AD26" s="48">
        <f t="shared" si="1"/>
        <v>15</v>
      </c>
      <c r="AE26" s="55">
        <v>0</v>
      </c>
      <c r="AF26" s="55">
        <f t="shared" si="2"/>
        <v>0</v>
      </c>
      <c r="AG26" s="55">
        <v>0</v>
      </c>
      <c r="AH26" s="55">
        <f t="shared" si="3"/>
        <v>0</v>
      </c>
      <c r="AI26" s="48">
        <v>10</v>
      </c>
      <c r="AJ26" s="48">
        <v>30</v>
      </c>
      <c r="AK26" s="48">
        <v>6</v>
      </c>
      <c r="AL26" s="48">
        <v>30</v>
      </c>
      <c r="AM26" s="44">
        <v>1.6685205784204671</v>
      </c>
      <c r="AN26" s="44">
        <f t="shared" si="4"/>
        <v>16.685205784204669</v>
      </c>
      <c r="AO26" s="44">
        <v>0</v>
      </c>
      <c r="AP26" s="38">
        <v>0</v>
      </c>
      <c r="AQ26" s="53">
        <v>0</v>
      </c>
      <c r="AR26" s="48">
        <v>0</v>
      </c>
      <c r="AS26" s="48">
        <v>0</v>
      </c>
      <c r="AT26" s="54">
        <v>899</v>
      </c>
      <c r="AU26" s="54">
        <v>494</v>
      </c>
      <c r="AV26" s="53">
        <f t="shared" si="5"/>
        <v>54.949944382647388</v>
      </c>
      <c r="AW26" s="56">
        <v>10</v>
      </c>
      <c r="AX26" s="54">
        <v>5</v>
      </c>
      <c r="AY26" s="54">
        <v>0</v>
      </c>
      <c r="AZ26" s="53">
        <v>0</v>
      </c>
      <c r="BA26" s="54">
        <v>0</v>
      </c>
      <c r="BB26" s="48">
        <v>1</v>
      </c>
      <c r="BC26" s="48">
        <v>1</v>
      </c>
      <c r="BD26" s="48">
        <v>1</v>
      </c>
      <c r="BE26" s="48">
        <v>1</v>
      </c>
      <c r="BF26" s="57">
        <v>1</v>
      </c>
      <c r="BG26" s="57">
        <v>1</v>
      </c>
      <c r="BH26" s="57">
        <v>1</v>
      </c>
      <c r="BI26" s="57">
        <v>1</v>
      </c>
      <c r="BJ26" s="57">
        <v>1</v>
      </c>
      <c r="BK26" s="57">
        <v>1</v>
      </c>
      <c r="BL26" s="57">
        <v>0</v>
      </c>
      <c r="BM26" s="57">
        <v>0</v>
      </c>
      <c r="BN26" s="57">
        <f t="shared" si="6"/>
        <v>10</v>
      </c>
      <c r="BO26" s="58">
        <f t="shared" si="7"/>
        <v>83.333333333333329</v>
      </c>
      <c r="BP26" s="59">
        <f t="shared" si="8"/>
        <v>41.666666666666664</v>
      </c>
      <c r="BQ26" s="62">
        <v>1</v>
      </c>
      <c r="BR26" s="55">
        <v>20</v>
      </c>
      <c r="BS26" s="48">
        <v>1</v>
      </c>
      <c r="BT26" s="55">
        <v>15</v>
      </c>
      <c r="BU26" s="48">
        <v>1</v>
      </c>
      <c r="BV26" s="55">
        <v>15</v>
      </c>
      <c r="BW26" s="62">
        <v>50</v>
      </c>
      <c r="BX26" s="55">
        <v>50</v>
      </c>
      <c r="BY26" s="48">
        <v>1</v>
      </c>
      <c r="BZ26" s="60">
        <f t="shared" si="9"/>
        <v>10</v>
      </c>
      <c r="CA26" s="48">
        <v>0</v>
      </c>
      <c r="CB26" s="48">
        <v>0</v>
      </c>
      <c r="CC26" s="48">
        <v>0</v>
      </c>
      <c r="CD26" s="48">
        <v>0</v>
      </c>
      <c r="CE26" s="61">
        <f t="shared" si="10"/>
        <v>423.35187245087133</v>
      </c>
    </row>
    <row r="27" spans="1:83" ht="45" x14ac:dyDescent="0.25">
      <c r="A27" s="51" t="s">
        <v>34</v>
      </c>
      <c r="B27" s="47" t="s">
        <v>35</v>
      </c>
      <c r="C27" s="39">
        <v>1110</v>
      </c>
      <c r="D27" s="48">
        <v>0</v>
      </c>
      <c r="E27" s="48">
        <v>0</v>
      </c>
      <c r="F27" s="48">
        <v>0</v>
      </c>
      <c r="G27" s="48">
        <v>0</v>
      </c>
      <c r="H27" s="48">
        <v>1</v>
      </c>
      <c r="I27" s="48">
        <v>10</v>
      </c>
      <c r="J27" s="49">
        <v>80.400000000000006</v>
      </c>
      <c r="K27" s="52">
        <v>30</v>
      </c>
      <c r="L27" s="48">
        <f t="shared" si="0"/>
        <v>1</v>
      </c>
      <c r="M27" s="48"/>
      <c r="N27" s="48">
        <v>0</v>
      </c>
      <c r="O27" s="48">
        <v>1</v>
      </c>
      <c r="P27" s="48">
        <v>50</v>
      </c>
      <c r="Q27" s="48">
        <v>0</v>
      </c>
      <c r="R27" s="48">
        <v>20</v>
      </c>
      <c r="S27" s="48">
        <v>0</v>
      </c>
      <c r="T27" s="48">
        <v>20</v>
      </c>
      <c r="U27" s="48">
        <v>0</v>
      </c>
      <c r="V27" s="48">
        <v>100</v>
      </c>
      <c r="W27" s="53">
        <v>0</v>
      </c>
      <c r="X27" s="54">
        <v>0</v>
      </c>
      <c r="Y27" s="42">
        <v>0</v>
      </c>
      <c r="Z27" s="38">
        <v>0</v>
      </c>
      <c r="AA27" s="48">
        <v>0</v>
      </c>
      <c r="AB27" s="48">
        <v>0</v>
      </c>
      <c r="AC27" s="48">
        <v>0</v>
      </c>
      <c r="AD27" s="48">
        <f t="shared" si="1"/>
        <v>0</v>
      </c>
      <c r="AE27" s="55">
        <v>1</v>
      </c>
      <c r="AF27" s="55">
        <f t="shared" si="2"/>
        <v>20</v>
      </c>
      <c r="AG27" s="55">
        <v>0</v>
      </c>
      <c r="AH27" s="55">
        <f t="shared" si="3"/>
        <v>0</v>
      </c>
      <c r="AI27" s="48">
        <v>5</v>
      </c>
      <c r="AJ27" s="48">
        <v>30</v>
      </c>
      <c r="AK27" s="48">
        <v>8.3000000000000007</v>
      </c>
      <c r="AL27" s="48">
        <v>30</v>
      </c>
      <c r="AM27" s="44">
        <v>0</v>
      </c>
      <c r="AN27" s="44">
        <f t="shared" si="4"/>
        <v>0</v>
      </c>
      <c r="AO27" s="44">
        <v>0</v>
      </c>
      <c r="AP27" s="38">
        <v>0</v>
      </c>
      <c r="AQ27" s="53">
        <v>0</v>
      </c>
      <c r="AR27" s="48">
        <v>0</v>
      </c>
      <c r="AS27" s="48">
        <v>0</v>
      </c>
      <c r="AT27" s="54">
        <v>1110</v>
      </c>
      <c r="AU27" s="54">
        <v>1062</v>
      </c>
      <c r="AV27" s="53">
        <f t="shared" si="5"/>
        <v>95.675675675675677</v>
      </c>
      <c r="AW27" s="56">
        <v>50</v>
      </c>
      <c r="AX27" s="54">
        <v>5</v>
      </c>
      <c r="AY27" s="54">
        <v>0</v>
      </c>
      <c r="AZ27" s="53">
        <v>0</v>
      </c>
      <c r="BA27" s="54">
        <v>0</v>
      </c>
      <c r="BB27" s="48">
        <v>1</v>
      </c>
      <c r="BC27" s="48">
        <v>1</v>
      </c>
      <c r="BD27" s="48">
        <v>1</v>
      </c>
      <c r="BE27" s="48">
        <v>1</v>
      </c>
      <c r="BF27" s="57">
        <v>1</v>
      </c>
      <c r="BG27" s="57">
        <v>1</v>
      </c>
      <c r="BH27" s="57">
        <v>1</v>
      </c>
      <c r="BI27" s="57">
        <v>1</v>
      </c>
      <c r="BJ27" s="57">
        <v>1</v>
      </c>
      <c r="BK27" s="57">
        <v>1</v>
      </c>
      <c r="BL27" s="57">
        <v>1</v>
      </c>
      <c r="BM27" s="57">
        <v>1</v>
      </c>
      <c r="BN27" s="57">
        <f t="shared" si="6"/>
        <v>12</v>
      </c>
      <c r="BO27" s="58">
        <f t="shared" si="7"/>
        <v>100</v>
      </c>
      <c r="BP27" s="59">
        <f t="shared" si="8"/>
        <v>50</v>
      </c>
      <c r="BQ27" s="62">
        <v>1</v>
      </c>
      <c r="BR27" s="55">
        <v>20</v>
      </c>
      <c r="BS27" s="48">
        <v>1</v>
      </c>
      <c r="BT27" s="55">
        <v>15</v>
      </c>
      <c r="BU27" s="48">
        <v>1</v>
      </c>
      <c r="BV27" s="55">
        <v>15</v>
      </c>
      <c r="BW27" s="62">
        <v>42.3</v>
      </c>
      <c r="BX27" s="55">
        <v>40</v>
      </c>
      <c r="BY27" s="48">
        <v>1</v>
      </c>
      <c r="BZ27" s="60">
        <f t="shared" si="9"/>
        <v>10</v>
      </c>
      <c r="CA27" s="48">
        <v>1</v>
      </c>
      <c r="CB27" s="48">
        <v>20</v>
      </c>
      <c r="CC27" s="48">
        <v>1</v>
      </c>
      <c r="CD27" s="48">
        <v>20</v>
      </c>
      <c r="CE27" s="61">
        <f t="shared" si="10"/>
        <v>550</v>
      </c>
    </row>
    <row r="28" spans="1:83" ht="60" x14ac:dyDescent="0.25">
      <c r="A28" s="51" t="s">
        <v>36</v>
      </c>
      <c r="B28" s="47" t="s">
        <v>37</v>
      </c>
      <c r="C28" s="39">
        <v>488</v>
      </c>
      <c r="D28" s="48">
        <v>0</v>
      </c>
      <c r="E28" s="48">
        <v>0</v>
      </c>
      <c r="F28" s="48">
        <v>0</v>
      </c>
      <c r="G28" s="48">
        <v>0</v>
      </c>
      <c r="H28" s="48">
        <v>1</v>
      </c>
      <c r="I28" s="48">
        <v>10</v>
      </c>
      <c r="J28" s="49">
        <v>92.66</v>
      </c>
      <c r="K28" s="52">
        <v>30</v>
      </c>
      <c r="L28" s="48">
        <f t="shared" si="0"/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20</v>
      </c>
      <c r="S28" s="48">
        <v>0</v>
      </c>
      <c r="T28" s="48">
        <v>20</v>
      </c>
      <c r="U28" s="48">
        <v>0</v>
      </c>
      <c r="V28" s="48">
        <v>100</v>
      </c>
      <c r="W28" s="53">
        <v>0</v>
      </c>
      <c r="X28" s="54">
        <v>0</v>
      </c>
      <c r="Y28" s="42">
        <v>0</v>
      </c>
      <c r="Z28" s="38">
        <v>0</v>
      </c>
      <c r="AA28" s="48">
        <v>0</v>
      </c>
      <c r="AB28" s="48">
        <v>0</v>
      </c>
      <c r="AC28" s="48">
        <v>1</v>
      </c>
      <c r="AD28" s="48">
        <f t="shared" si="1"/>
        <v>15</v>
      </c>
      <c r="AE28" s="55">
        <v>1</v>
      </c>
      <c r="AF28" s="55">
        <f t="shared" si="2"/>
        <v>20</v>
      </c>
      <c r="AG28" s="55">
        <v>0</v>
      </c>
      <c r="AH28" s="55">
        <f t="shared" si="3"/>
        <v>0</v>
      </c>
      <c r="AI28" s="57">
        <v>8.1</v>
      </c>
      <c r="AJ28" s="48">
        <v>30</v>
      </c>
      <c r="AK28" s="57">
        <v>6.6</v>
      </c>
      <c r="AL28" s="48">
        <v>30</v>
      </c>
      <c r="AM28" s="44">
        <v>0</v>
      </c>
      <c r="AN28" s="44">
        <f t="shared" si="4"/>
        <v>0</v>
      </c>
      <c r="AO28" s="44">
        <v>0</v>
      </c>
      <c r="AP28" s="38">
        <v>0</v>
      </c>
      <c r="AQ28" s="53">
        <v>0</v>
      </c>
      <c r="AR28" s="48">
        <v>0</v>
      </c>
      <c r="AS28" s="48">
        <v>0</v>
      </c>
      <c r="AT28" s="54">
        <v>488</v>
      </c>
      <c r="AU28" s="54">
        <v>384</v>
      </c>
      <c r="AV28" s="53">
        <f t="shared" si="5"/>
        <v>78.688524590163937</v>
      </c>
      <c r="AW28" s="56">
        <v>20</v>
      </c>
      <c r="AX28" s="54">
        <v>4</v>
      </c>
      <c r="AY28" s="54">
        <v>0</v>
      </c>
      <c r="AZ28" s="53">
        <v>0</v>
      </c>
      <c r="BA28" s="54">
        <v>0</v>
      </c>
      <c r="BB28" s="48">
        <v>1</v>
      </c>
      <c r="BC28" s="48">
        <v>1</v>
      </c>
      <c r="BD28" s="48">
        <v>1</v>
      </c>
      <c r="BE28" s="48">
        <v>1</v>
      </c>
      <c r="BF28" s="57">
        <v>1</v>
      </c>
      <c r="BG28" s="57">
        <v>1</v>
      </c>
      <c r="BH28" s="57">
        <v>1</v>
      </c>
      <c r="BI28" s="57">
        <v>1</v>
      </c>
      <c r="BJ28" s="57">
        <v>1</v>
      </c>
      <c r="BK28" s="57">
        <v>1</v>
      </c>
      <c r="BL28" s="57">
        <v>0</v>
      </c>
      <c r="BM28" s="57">
        <v>0</v>
      </c>
      <c r="BN28" s="57">
        <f t="shared" si="6"/>
        <v>10</v>
      </c>
      <c r="BO28" s="58">
        <f t="shared" si="7"/>
        <v>83.333333333333329</v>
      </c>
      <c r="BP28" s="59">
        <f t="shared" si="8"/>
        <v>41.666666666666664</v>
      </c>
      <c r="BQ28" s="62">
        <v>1</v>
      </c>
      <c r="BR28" s="55">
        <v>20</v>
      </c>
      <c r="BS28" s="48">
        <v>0</v>
      </c>
      <c r="BT28" s="55">
        <v>0</v>
      </c>
      <c r="BU28" s="48">
        <v>1</v>
      </c>
      <c r="BV28" s="55">
        <v>15</v>
      </c>
      <c r="BW28" s="62">
        <v>26.7</v>
      </c>
      <c r="BX28" s="55">
        <v>20</v>
      </c>
      <c r="BY28" s="48">
        <v>1</v>
      </c>
      <c r="BZ28" s="60">
        <f t="shared" si="9"/>
        <v>10</v>
      </c>
      <c r="CA28" s="48">
        <v>0</v>
      </c>
      <c r="CB28" s="48">
        <v>0</v>
      </c>
      <c r="CC28" s="48">
        <v>0</v>
      </c>
      <c r="CD28" s="48">
        <v>0</v>
      </c>
      <c r="CE28" s="61">
        <f t="shared" si="10"/>
        <v>401.66666666666669</v>
      </c>
    </row>
    <row r="29" spans="1:83" ht="45" x14ac:dyDescent="0.25">
      <c r="A29" s="51" t="s">
        <v>38</v>
      </c>
      <c r="B29" s="47" t="s">
        <v>39</v>
      </c>
      <c r="C29" s="39">
        <v>386</v>
      </c>
      <c r="D29" s="48">
        <v>0</v>
      </c>
      <c r="E29" s="48">
        <v>0</v>
      </c>
      <c r="F29" s="48">
        <v>0</v>
      </c>
      <c r="G29" s="48">
        <v>0</v>
      </c>
      <c r="H29" s="48">
        <v>1</v>
      </c>
      <c r="I29" s="48">
        <v>10</v>
      </c>
      <c r="J29" s="49">
        <v>81.599999999999994</v>
      </c>
      <c r="K29" s="52">
        <v>30</v>
      </c>
      <c r="L29" s="48">
        <f t="shared" si="0"/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20</v>
      </c>
      <c r="S29" s="48">
        <v>0</v>
      </c>
      <c r="T29" s="48">
        <v>20</v>
      </c>
      <c r="U29" s="48">
        <v>0</v>
      </c>
      <c r="V29" s="48">
        <v>100</v>
      </c>
      <c r="W29" s="53">
        <v>0</v>
      </c>
      <c r="X29" s="54">
        <v>0</v>
      </c>
      <c r="Y29" s="42">
        <v>0</v>
      </c>
      <c r="Z29" s="38">
        <v>0</v>
      </c>
      <c r="AA29" s="48">
        <v>0</v>
      </c>
      <c r="AB29" s="48">
        <v>0</v>
      </c>
      <c r="AC29" s="48">
        <v>0</v>
      </c>
      <c r="AD29" s="48">
        <f t="shared" si="1"/>
        <v>0</v>
      </c>
      <c r="AE29" s="55">
        <v>1</v>
      </c>
      <c r="AF29" s="55">
        <f t="shared" si="2"/>
        <v>20</v>
      </c>
      <c r="AG29" s="55">
        <v>0</v>
      </c>
      <c r="AH29" s="55">
        <f t="shared" si="3"/>
        <v>0</v>
      </c>
      <c r="AI29" s="48">
        <v>3.1</v>
      </c>
      <c r="AJ29" s="62">
        <v>15</v>
      </c>
      <c r="AK29" s="48">
        <v>0</v>
      </c>
      <c r="AL29" s="48">
        <v>0</v>
      </c>
      <c r="AM29" s="44">
        <v>0</v>
      </c>
      <c r="AN29" s="44">
        <f t="shared" si="4"/>
        <v>0</v>
      </c>
      <c r="AO29" s="44">
        <v>0</v>
      </c>
      <c r="AP29" s="38">
        <v>0</v>
      </c>
      <c r="AQ29" s="53">
        <v>0</v>
      </c>
      <c r="AR29" s="48">
        <v>0</v>
      </c>
      <c r="AS29" s="48">
        <v>0</v>
      </c>
      <c r="AT29" s="54">
        <v>386</v>
      </c>
      <c r="AU29" s="54">
        <v>242</v>
      </c>
      <c r="AV29" s="53">
        <f t="shared" si="5"/>
        <v>62.694300518134717</v>
      </c>
      <c r="AW29" s="56">
        <v>10</v>
      </c>
      <c r="AX29" s="54">
        <v>4</v>
      </c>
      <c r="AY29" s="54">
        <v>0</v>
      </c>
      <c r="AZ29" s="53">
        <v>0</v>
      </c>
      <c r="BA29" s="54">
        <v>0</v>
      </c>
      <c r="BB29" s="48">
        <v>1</v>
      </c>
      <c r="BC29" s="48">
        <v>1</v>
      </c>
      <c r="BD29" s="48">
        <v>1</v>
      </c>
      <c r="BE29" s="48">
        <v>1</v>
      </c>
      <c r="BF29" s="57">
        <v>0</v>
      </c>
      <c r="BG29" s="57">
        <v>1</v>
      </c>
      <c r="BH29" s="57">
        <v>1</v>
      </c>
      <c r="BI29" s="57">
        <v>0</v>
      </c>
      <c r="BJ29" s="57">
        <v>0</v>
      </c>
      <c r="BK29" s="57">
        <v>1</v>
      </c>
      <c r="BL29" s="57">
        <v>0</v>
      </c>
      <c r="BM29" s="57">
        <v>0</v>
      </c>
      <c r="BN29" s="57">
        <f t="shared" si="6"/>
        <v>7</v>
      </c>
      <c r="BO29" s="58">
        <f t="shared" si="7"/>
        <v>58.333333333333336</v>
      </c>
      <c r="BP29" s="59">
        <f t="shared" si="8"/>
        <v>29.166666666666668</v>
      </c>
      <c r="BQ29" s="62">
        <v>1</v>
      </c>
      <c r="BR29" s="55">
        <v>20</v>
      </c>
      <c r="BS29" s="48">
        <v>1</v>
      </c>
      <c r="BT29" s="55">
        <v>15</v>
      </c>
      <c r="BU29" s="48">
        <v>1</v>
      </c>
      <c r="BV29" s="55">
        <v>15</v>
      </c>
      <c r="BW29" s="62">
        <v>48.3</v>
      </c>
      <c r="BX29" s="55">
        <v>40</v>
      </c>
      <c r="BY29" s="48">
        <v>1</v>
      </c>
      <c r="BZ29" s="60">
        <f t="shared" si="9"/>
        <v>10</v>
      </c>
      <c r="CA29" s="48">
        <v>1</v>
      </c>
      <c r="CB29" s="48">
        <v>20</v>
      </c>
      <c r="CC29" s="48">
        <v>0</v>
      </c>
      <c r="CD29" s="48">
        <v>0</v>
      </c>
      <c r="CE29" s="61">
        <f t="shared" si="10"/>
        <v>374.16666666666663</v>
      </c>
    </row>
    <row r="30" spans="1:83" ht="75" x14ac:dyDescent="0.25">
      <c r="A30" s="51" t="s">
        <v>40</v>
      </c>
      <c r="B30" s="47" t="s">
        <v>41</v>
      </c>
      <c r="C30" s="39">
        <v>159</v>
      </c>
      <c r="D30" s="48">
        <v>0</v>
      </c>
      <c r="E30" s="48">
        <v>0</v>
      </c>
      <c r="F30" s="48">
        <v>1</v>
      </c>
      <c r="G30" s="48">
        <v>50</v>
      </c>
      <c r="H30" s="48">
        <v>1</v>
      </c>
      <c r="I30" s="48">
        <v>10</v>
      </c>
      <c r="J30" s="49">
        <v>90.4</v>
      </c>
      <c r="K30" s="52">
        <v>30</v>
      </c>
      <c r="L30" s="48">
        <f t="shared" si="0"/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20</v>
      </c>
      <c r="S30" s="48">
        <v>0</v>
      </c>
      <c r="T30" s="48">
        <v>20</v>
      </c>
      <c r="U30" s="48">
        <v>0</v>
      </c>
      <c r="V30" s="48">
        <v>100</v>
      </c>
      <c r="W30" s="53">
        <v>0</v>
      </c>
      <c r="X30" s="54">
        <v>0</v>
      </c>
      <c r="Y30" s="42">
        <v>0</v>
      </c>
      <c r="Z30" s="38">
        <v>0</v>
      </c>
      <c r="AA30" s="48">
        <v>0</v>
      </c>
      <c r="AB30" s="48">
        <v>0</v>
      </c>
      <c r="AC30" s="48">
        <v>1</v>
      </c>
      <c r="AD30" s="48">
        <f t="shared" si="1"/>
        <v>15</v>
      </c>
      <c r="AE30" s="55">
        <v>1</v>
      </c>
      <c r="AF30" s="55">
        <f t="shared" si="2"/>
        <v>20</v>
      </c>
      <c r="AG30" s="55">
        <v>1</v>
      </c>
      <c r="AH30" s="55">
        <f t="shared" si="3"/>
        <v>30</v>
      </c>
      <c r="AI30" s="48">
        <v>1</v>
      </c>
      <c r="AJ30" s="62">
        <v>15</v>
      </c>
      <c r="AK30" s="48">
        <v>0</v>
      </c>
      <c r="AL30" s="48">
        <v>0</v>
      </c>
      <c r="AM30" s="44">
        <v>0.62893081761006286</v>
      </c>
      <c r="AN30" s="44">
        <f t="shared" si="4"/>
        <v>6.2893081761006284</v>
      </c>
      <c r="AO30" s="44">
        <v>0</v>
      </c>
      <c r="AP30" s="38">
        <v>0</v>
      </c>
      <c r="AQ30" s="53">
        <v>0</v>
      </c>
      <c r="AR30" s="48">
        <v>0</v>
      </c>
      <c r="AS30" s="48">
        <v>0</v>
      </c>
      <c r="AT30" s="54">
        <v>159</v>
      </c>
      <c r="AU30" s="54">
        <v>115</v>
      </c>
      <c r="AV30" s="53">
        <f t="shared" si="5"/>
        <v>72.327044025157235</v>
      </c>
      <c r="AW30" s="56">
        <v>10</v>
      </c>
      <c r="AX30" s="54">
        <v>3</v>
      </c>
      <c r="AY30" s="54">
        <v>0</v>
      </c>
      <c r="AZ30" s="53">
        <v>0</v>
      </c>
      <c r="BA30" s="54">
        <v>0</v>
      </c>
      <c r="BB30" s="48">
        <v>1</v>
      </c>
      <c r="BC30" s="48">
        <v>1</v>
      </c>
      <c r="BD30" s="48">
        <v>1</v>
      </c>
      <c r="BE30" s="48">
        <v>1</v>
      </c>
      <c r="BF30" s="57">
        <v>1</v>
      </c>
      <c r="BG30" s="57">
        <v>1</v>
      </c>
      <c r="BH30" s="57">
        <v>1</v>
      </c>
      <c r="BI30" s="57">
        <v>1</v>
      </c>
      <c r="BJ30" s="57">
        <v>1</v>
      </c>
      <c r="BK30" s="57">
        <v>1</v>
      </c>
      <c r="BL30" s="57">
        <v>0</v>
      </c>
      <c r="BM30" s="57">
        <v>0</v>
      </c>
      <c r="BN30" s="57">
        <f t="shared" si="6"/>
        <v>10</v>
      </c>
      <c r="BO30" s="58">
        <f t="shared" si="7"/>
        <v>83.333333333333329</v>
      </c>
      <c r="BP30" s="59">
        <f t="shared" si="8"/>
        <v>41.666666666666664</v>
      </c>
      <c r="BQ30" s="62">
        <v>1</v>
      </c>
      <c r="BR30" s="55">
        <v>20</v>
      </c>
      <c r="BS30" s="48">
        <v>1</v>
      </c>
      <c r="BT30" s="55">
        <v>15</v>
      </c>
      <c r="BU30" s="48">
        <v>1</v>
      </c>
      <c r="BV30" s="55">
        <v>15</v>
      </c>
      <c r="BW30" s="62">
        <v>18.8</v>
      </c>
      <c r="BX30" s="55">
        <v>10</v>
      </c>
      <c r="BY30" s="48">
        <v>1</v>
      </c>
      <c r="BZ30" s="60">
        <f t="shared" si="9"/>
        <v>10</v>
      </c>
      <c r="CA30" s="48">
        <v>0</v>
      </c>
      <c r="CB30" s="48">
        <v>0</v>
      </c>
      <c r="CC30" s="48">
        <v>0</v>
      </c>
      <c r="CD30" s="48">
        <v>0</v>
      </c>
      <c r="CE30" s="61">
        <f t="shared" si="10"/>
        <v>437.95597484276732</v>
      </c>
    </row>
    <row r="31" spans="1:83" ht="60" x14ac:dyDescent="0.25">
      <c r="A31" s="51" t="s">
        <v>42</v>
      </c>
      <c r="B31" s="47" t="s">
        <v>43</v>
      </c>
      <c r="C31" s="39">
        <v>161</v>
      </c>
      <c r="D31" s="48">
        <v>0</v>
      </c>
      <c r="E31" s="48">
        <v>0</v>
      </c>
      <c r="F31" s="48">
        <v>0</v>
      </c>
      <c r="G31" s="48">
        <v>0</v>
      </c>
      <c r="H31" s="48">
        <v>1</v>
      </c>
      <c r="I31" s="48">
        <v>10</v>
      </c>
      <c r="J31" s="49">
        <v>83.78</v>
      </c>
      <c r="K31" s="52">
        <v>30</v>
      </c>
      <c r="L31" s="48">
        <f t="shared" si="0"/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20</v>
      </c>
      <c r="S31" s="48">
        <v>0</v>
      </c>
      <c r="T31" s="48">
        <v>20</v>
      </c>
      <c r="U31" s="48">
        <v>0</v>
      </c>
      <c r="V31" s="48">
        <v>100</v>
      </c>
      <c r="W31" s="53">
        <v>0</v>
      </c>
      <c r="X31" s="54">
        <v>0</v>
      </c>
      <c r="Y31" s="42">
        <v>0</v>
      </c>
      <c r="Z31" s="38">
        <v>0</v>
      </c>
      <c r="AA31" s="48">
        <v>0</v>
      </c>
      <c r="AB31" s="48">
        <v>0</v>
      </c>
      <c r="AC31" s="48">
        <v>0</v>
      </c>
      <c r="AD31" s="48">
        <f t="shared" si="1"/>
        <v>0</v>
      </c>
      <c r="AE31" s="55">
        <v>1</v>
      </c>
      <c r="AF31" s="55">
        <f t="shared" si="2"/>
        <v>20</v>
      </c>
      <c r="AG31" s="55">
        <v>1</v>
      </c>
      <c r="AH31" s="55">
        <f t="shared" si="3"/>
        <v>30</v>
      </c>
      <c r="AI31" s="48">
        <v>0</v>
      </c>
      <c r="AJ31" s="48">
        <v>0</v>
      </c>
      <c r="AK31" s="48">
        <v>0</v>
      </c>
      <c r="AL31" s="48">
        <v>0</v>
      </c>
      <c r="AM31" s="44">
        <v>0.6211180124223602</v>
      </c>
      <c r="AN31" s="44">
        <f t="shared" si="4"/>
        <v>6.2111801242236018</v>
      </c>
      <c r="AO31" s="44">
        <v>0</v>
      </c>
      <c r="AP31" s="38">
        <v>0</v>
      </c>
      <c r="AQ31" s="53">
        <v>0</v>
      </c>
      <c r="AR31" s="48">
        <v>0</v>
      </c>
      <c r="AS31" s="48">
        <v>0</v>
      </c>
      <c r="AT31" s="54">
        <v>161</v>
      </c>
      <c r="AU31" s="54">
        <v>142</v>
      </c>
      <c r="AV31" s="53">
        <f t="shared" si="5"/>
        <v>88.198757763975152</v>
      </c>
      <c r="AW31" s="56">
        <v>20</v>
      </c>
      <c r="AX31" s="54">
        <v>3</v>
      </c>
      <c r="AY31" s="54">
        <v>0</v>
      </c>
      <c r="AZ31" s="53">
        <v>0</v>
      </c>
      <c r="BA31" s="54">
        <v>0</v>
      </c>
      <c r="BB31" s="48">
        <v>1</v>
      </c>
      <c r="BC31" s="48">
        <v>1</v>
      </c>
      <c r="BD31" s="48">
        <v>1</v>
      </c>
      <c r="BE31" s="48">
        <v>1</v>
      </c>
      <c r="BF31" s="57">
        <v>1</v>
      </c>
      <c r="BG31" s="57">
        <v>1</v>
      </c>
      <c r="BH31" s="57">
        <v>1</v>
      </c>
      <c r="BI31" s="57">
        <v>1</v>
      </c>
      <c r="BJ31" s="57">
        <v>1</v>
      </c>
      <c r="BK31" s="57">
        <v>1</v>
      </c>
      <c r="BL31" s="57">
        <v>1</v>
      </c>
      <c r="BM31" s="57">
        <v>0</v>
      </c>
      <c r="BN31" s="57">
        <f t="shared" si="6"/>
        <v>11</v>
      </c>
      <c r="BO31" s="58">
        <f t="shared" si="7"/>
        <v>91.666666666666671</v>
      </c>
      <c r="BP31" s="59">
        <f t="shared" si="8"/>
        <v>45.833333333333336</v>
      </c>
      <c r="BQ31" s="62">
        <v>1</v>
      </c>
      <c r="BR31" s="55">
        <v>20</v>
      </c>
      <c r="BS31" s="48">
        <v>1</v>
      </c>
      <c r="BT31" s="55">
        <v>15</v>
      </c>
      <c r="BU31" s="48">
        <v>1</v>
      </c>
      <c r="BV31" s="55">
        <v>15</v>
      </c>
      <c r="BW31" s="62">
        <v>71.400000000000006</v>
      </c>
      <c r="BX31" s="55">
        <v>50</v>
      </c>
      <c r="BY31" s="48">
        <v>0</v>
      </c>
      <c r="BZ31" s="60">
        <f t="shared" si="9"/>
        <v>0</v>
      </c>
      <c r="CA31" s="48">
        <v>1</v>
      </c>
      <c r="CB31" s="48">
        <v>20</v>
      </c>
      <c r="CC31" s="48">
        <v>0</v>
      </c>
      <c r="CD31" s="48">
        <v>0</v>
      </c>
      <c r="CE31" s="61">
        <f t="shared" si="10"/>
        <v>422.04451345755689</v>
      </c>
    </row>
    <row r="32" spans="1:83" ht="60" x14ac:dyDescent="0.25">
      <c r="A32" s="63" t="s">
        <v>44</v>
      </c>
      <c r="B32" s="47" t="s">
        <v>45</v>
      </c>
      <c r="C32" s="38">
        <v>184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9">
        <v>80.44</v>
      </c>
      <c r="K32" s="52">
        <v>30</v>
      </c>
      <c r="L32" s="48">
        <f t="shared" si="0"/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20</v>
      </c>
      <c r="S32" s="48">
        <v>28</v>
      </c>
      <c r="T32" s="48">
        <v>0</v>
      </c>
      <c r="U32" s="48">
        <v>1</v>
      </c>
      <c r="V32" s="48">
        <v>0</v>
      </c>
      <c r="W32" s="53">
        <v>0</v>
      </c>
      <c r="X32" s="54">
        <v>0</v>
      </c>
      <c r="Y32" s="42">
        <v>0</v>
      </c>
      <c r="Z32" s="38">
        <v>0</v>
      </c>
      <c r="AA32" s="48">
        <v>0</v>
      </c>
      <c r="AB32" s="48">
        <v>0</v>
      </c>
      <c r="AC32" s="48">
        <v>0</v>
      </c>
      <c r="AD32" s="48">
        <f t="shared" si="1"/>
        <v>0</v>
      </c>
      <c r="AE32" s="55">
        <v>0</v>
      </c>
      <c r="AF32" s="55">
        <f t="shared" si="2"/>
        <v>0</v>
      </c>
      <c r="AG32" s="55">
        <v>0</v>
      </c>
      <c r="AH32" s="55">
        <f t="shared" si="3"/>
        <v>0</v>
      </c>
      <c r="AI32" s="48">
        <v>2.91</v>
      </c>
      <c r="AJ32" s="62">
        <v>15</v>
      </c>
      <c r="AK32" s="48">
        <v>4.75</v>
      </c>
      <c r="AL32" s="48">
        <v>15</v>
      </c>
      <c r="AM32" s="44">
        <v>0</v>
      </c>
      <c r="AN32" s="44">
        <f t="shared" si="4"/>
        <v>0</v>
      </c>
      <c r="AO32" s="44">
        <v>0</v>
      </c>
      <c r="AP32" s="38">
        <v>0</v>
      </c>
      <c r="AQ32" s="59">
        <v>0</v>
      </c>
      <c r="AR32" s="48">
        <v>0</v>
      </c>
      <c r="AS32" s="48">
        <v>0</v>
      </c>
      <c r="AT32" s="54">
        <v>184</v>
      </c>
      <c r="AU32" s="54">
        <v>130</v>
      </c>
      <c r="AV32" s="53">
        <f t="shared" si="5"/>
        <v>70.652173913043484</v>
      </c>
      <c r="AW32" s="56">
        <v>10</v>
      </c>
      <c r="AX32" s="48">
        <v>4</v>
      </c>
      <c r="AY32" s="48">
        <v>0</v>
      </c>
      <c r="AZ32" s="59">
        <v>0</v>
      </c>
      <c r="BA32" s="54">
        <v>0</v>
      </c>
      <c r="BB32" s="48">
        <v>1</v>
      </c>
      <c r="BC32" s="48">
        <v>1</v>
      </c>
      <c r="BD32" s="48">
        <v>1</v>
      </c>
      <c r="BE32" s="48">
        <v>1</v>
      </c>
      <c r="BF32" s="57">
        <v>1</v>
      </c>
      <c r="BG32" s="57">
        <v>1</v>
      </c>
      <c r="BH32" s="57">
        <v>1</v>
      </c>
      <c r="BI32" s="57">
        <v>1</v>
      </c>
      <c r="BJ32" s="57">
        <v>1</v>
      </c>
      <c r="BK32" s="57">
        <v>1</v>
      </c>
      <c r="BL32" s="57">
        <v>1</v>
      </c>
      <c r="BM32" s="57">
        <v>0</v>
      </c>
      <c r="BN32" s="57">
        <f t="shared" si="6"/>
        <v>11</v>
      </c>
      <c r="BO32" s="58">
        <f t="shared" si="7"/>
        <v>91.666666666666671</v>
      </c>
      <c r="BP32" s="59">
        <f t="shared" si="8"/>
        <v>45.833333333333336</v>
      </c>
      <c r="BQ32" s="62">
        <v>1</v>
      </c>
      <c r="BR32" s="55">
        <v>20</v>
      </c>
      <c r="BS32" s="48">
        <v>1</v>
      </c>
      <c r="BT32" s="55">
        <v>15</v>
      </c>
      <c r="BU32" s="48">
        <v>1</v>
      </c>
      <c r="BV32" s="55">
        <v>15</v>
      </c>
      <c r="BW32" s="62">
        <v>33.299999999999997</v>
      </c>
      <c r="BX32" s="55">
        <v>30</v>
      </c>
      <c r="BY32" s="48">
        <v>0</v>
      </c>
      <c r="BZ32" s="60">
        <f t="shared" si="9"/>
        <v>0</v>
      </c>
      <c r="CA32" s="48">
        <v>0</v>
      </c>
      <c r="CB32" s="48">
        <v>0</v>
      </c>
      <c r="CC32" s="48">
        <v>0</v>
      </c>
      <c r="CD32" s="48">
        <v>0</v>
      </c>
      <c r="CE32" s="64">
        <f t="shared" si="10"/>
        <v>215.83333333333334</v>
      </c>
    </row>
    <row r="33" spans="1:83" ht="45" x14ac:dyDescent="0.25">
      <c r="A33" s="63" t="s">
        <v>46</v>
      </c>
      <c r="B33" s="47" t="s">
        <v>47</v>
      </c>
      <c r="C33" s="38">
        <v>222</v>
      </c>
      <c r="D33" s="48">
        <v>0</v>
      </c>
      <c r="E33" s="48">
        <v>0</v>
      </c>
      <c r="F33" s="48">
        <v>1</v>
      </c>
      <c r="G33" s="48">
        <v>50</v>
      </c>
      <c r="H33" s="48">
        <v>1</v>
      </c>
      <c r="I33" s="48">
        <v>10</v>
      </c>
      <c r="J33" s="49">
        <v>98.6</v>
      </c>
      <c r="K33" s="52">
        <v>30</v>
      </c>
      <c r="L33" s="48">
        <f t="shared" si="0"/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20</v>
      </c>
      <c r="S33" s="48">
        <v>0</v>
      </c>
      <c r="T33" s="48">
        <v>20</v>
      </c>
      <c r="U33" s="48">
        <v>0</v>
      </c>
      <c r="V33" s="48">
        <v>100</v>
      </c>
      <c r="W33" s="53">
        <v>0</v>
      </c>
      <c r="X33" s="54">
        <v>0</v>
      </c>
      <c r="Y33" s="42">
        <v>0</v>
      </c>
      <c r="Z33" s="38">
        <v>0</v>
      </c>
      <c r="AA33" s="48">
        <v>0</v>
      </c>
      <c r="AB33" s="48">
        <v>0</v>
      </c>
      <c r="AC33" s="48">
        <v>1</v>
      </c>
      <c r="AD33" s="48">
        <f t="shared" si="1"/>
        <v>15</v>
      </c>
      <c r="AE33" s="55">
        <v>0</v>
      </c>
      <c r="AF33" s="55">
        <f t="shared" si="2"/>
        <v>0</v>
      </c>
      <c r="AG33" s="55">
        <v>0</v>
      </c>
      <c r="AH33" s="55">
        <f t="shared" si="3"/>
        <v>0</v>
      </c>
      <c r="AI33" s="48">
        <v>0</v>
      </c>
      <c r="AJ33" s="48">
        <v>0</v>
      </c>
      <c r="AK33" s="48">
        <v>0</v>
      </c>
      <c r="AL33" s="48">
        <v>0</v>
      </c>
      <c r="AM33" s="44">
        <v>0</v>
      </c>
      <c r="AN33" s="44">
        <f t="shared" si="4"/>
        <v>0</v>
      </c>
      <c r="AO33" s="44">
        <v>0</v>
      </c>
      <c r="AP33" s="38">
        <v>0</v>
      </c>
      <c r="AQ33" s="53">
        <v>0</v>
      </c>
      <c r="AR33" s="48">
        <v>0</v>
      </c>
      <c r="AS33" s="48">
        <v>0</v>
      </c>
      <c r="AT33" s="54">
        <v>222</v>
      </c>
      <c r="AU33" s="54">
        <v>215</v>
      </c>
      <c r="AV33" s="53">
        <f t="shared" si="5"/>
        <v>96.846846846846844</v>
      </c>
      <c r="AW33" s="56">
        <v>50</v>
      </c>
      <c r="AX33" s="54">
        <v>7</v>
      </c>
      <c r="AY33" s="54">
        <v>10</v>
      </c>
      <c r="AZ33" s="53">
        <v>0</v>
      </c>
      <c r="BA33" s="54">
        <v>0</v>
      </c>
      <c r="BB33" s="48">
        <v>1</v>
      </c>
      <c r="BC33" s="48">
        <v>1</v>
      </c>
      <c r="BD33" s="48">
        <v>1</v>
      </c>
      <c r="BE33" s="48">
        <v>1</v>
      </c>
      <c r="BF33" s="57">
        <v>1</v>
      </c>
      <c r="BG33" s="57">
        <v>1</v>
      </c>
      <c r="BH33" s="57">
        <v>1</v>
      </c>
      <c r="BI33" s="57">
        <v>1</v>
      </c>
      <c r="BJ33" s="57">
        <v>1</v>
      </c>
      <c r="BK33" s="57">
        <v>1</v>
      </c>
      <c r="BL33" s="57">
        <v>0</v>
      </c>
      <c r="BM33" s="57">
        <v>0</v>
      </c>
      <c r="BN33" s="57">
        <f t="shared" si="6"/>
        <v>10</v>
      </c>
      <c r="BO33" s="58">
        <f t="shared" si="7"/>
        <v>83.333333333333329</v>
      </c>
      <c r="BP33" s="59">
        <f t="shared" si="8"/>
        <v>41.666666666666664</v>
      </c>
      <c r="BQ33" s="62">
        <v>1</v>
      </c>
      <c r="BR33" s="55">
        <v>20</v>
      </c>
      <c r="BS33" s="48">
        <v>0</v>
      </c>
      <c r="BT33" s="55">
        <v>0</v>
      </c>
      <c r="BU33" s="48">
        <v>1</v>
      </c>
      <c r="BV33" s="55">
        <v>15</v>
      </c>
      <c r="BW33" s="62">
        <v>25</v>
      </c>
      <c r="BX33" s="55">
        <v>20</v>
      </c>
      <c r="BY33" s="48">
        <v>1</v>
      </c>
      <c r="BZ33" s="60">
        <f t="shared" si="9"/>
        <v>10</v>
      </c>
      <c r="CA33" s="48">
        <v>1</v>
      </c>
      <c r="CB33" s="48">
        <v>20</v>
      </c>
      <c r="CC33" s="48">
        <v>0</v>
      </c>
      <c r="CD33" s="48">
        <v>0</v>
      </c>
      <c r="CE33" s="64">
        <f t="shared" si="10"/>
        <v>431.66666666666669</v>
      </c>
    </row>
    <row r="34" spans="1:83" ht="60" x14ac:dyDescent="0.25">
      <c r="A34" s="51" t="s">
        <v>48</v>
      </c>
      <c r="B34" s="47" t="s">
        <v>49</v>
      </c>
      <c r="C34" s="39">
        <v>1658</v>
      </c>
      <c r="D34" s="48">
        <v>0</v>
      </c>
      <c r="E34" s="48">
        <v>0</v>
      </c>
      <c r="F34" s="48">
        <v>1</v>
      </c>
      <c r="G34" s="48">
        <v>50</v>
      </c>
      <c r="H34" s="48">
        <v>1</v>
      </c>
      <c r="I34" s="48">
        <v>10</v>
      </c>
      <c r="J34" s="49">
        <v>91.96</v>
      </c>
      <c r="K34" s="52">
        <v>30</v>
      </c>
      <c r="L34" s="48">
        <f t="shared" si="0"/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20</v>
      </c>
      <c r="S34" s="48">
        <v>0</v>
      </c>
      <c r="T34" s="48">
        <v>20</v>
      </c>
      <c r="U34" s="48">
        <v>0</v>
      </c>
      <c r="V34" s="48">
        <v>100</v>
      </c>
      <c r="W34" s="53">
        <v>0</v>
      </c>
      <c r="X34" s="54">
        <v>0</v>
      </c>
      <c r="Y34" s="42">
        <v>0</v>
      </c>
      <c r="Z34" s="38">
        <v>0</v>
      </c>
      <c r="AA34" s="48">
        <v>0</v>
      </c>
      <c r="AB34" s="48">
        <v>0</v>
      </c>
      <c r="AC34" s="48">
        <v>1</v>
      </c>
      <c r="AD34" s="48">
        <f t="shared" si="1"/>
        <v>15</v>
      </c>
      <c r="AE34" s="55">
        <v>0</v>
      </c>
      <c r="AF34" s="55">
        <f t="shared" si="2"/>
        <v>0</v>
      </c>
      <c r="AG34" s="55">
        <v>0</v>
      </c>
      <c r="AH34" s="55">
        <f t="shared" si="3"/>
        <v>0</v>
      </c>
      <c r="AI34" s="48">
        <v>0</v>
      </c>
      <c r="AJ34" s="48">
        <v>0</v>
      </c>
      <c r="AK34" s="48">
        <v>0</v>
      </c>
      <c r="AL34" s="48">
        <v>0</v>
      </c>
      <c r="AM34" s="44">
        <v>0</v>
      </c>
      <c r="AN34" s="44">
        <f t="shared" si="4"/>
        <v>0</v>
      </c>
      <c r="AO34" s="44">
        <v>0</v>
      </c>
      <c r="AP34" s="38">
        <v>0</v>
      </c>
      <c r="AQ34" s="59">
        <v>0</v>
      </c>
      <c r="AR34" s="48">
        <v>0</v>
      </c>
      <c r="AS34" s="48">
        <v>0</v>
      </c>
      <c r="AT34" s="54">
        <v>1658</v>
      </c>
      <c r="AU34" s="54">
        <v>1200</v>
      </c>
      <c r="AV34" s="53">
        <f t="shared" si="5"/>
        <v>72.376357056694815</v>
      </c>
      <c r="AW34" s="56">
        <v>10</v>
      </c>
      <c r="AX34" s="48">
        <v>7</v>
      </c>
      <c r="AY34" s="48">
        <v>10</v>
      </c>
      <c r="AZ34" s="59">
        <v>0</v>
      </c>
      <c r="BA34" s="54">
        <v>0</v>
      </c>
      <c r="BB34" s="48">
        <v>1</v>
      </c>
      <c r="BC34" s="48">
        <v>1</v>
      </c>
      <c r="BD34" s="48">
        <v>1</v>
      </c>
      <c r="BE34" s="48">
        <v>1</v>
      </c>
      <c r="BF34" s="57">
        <v>1</v>
      </c>
      <c r="BG34" s="57">
        <v>1</v>
      </c>
      <c r="BH34" s="57">
        <v>1</v>
      </c>
      <c r="BI34" s="57">
        <v>1</v>
      </c>
      <c r="BJ34" s="57">
        <v>1</v>
      </c>
      <c r="BK34" s="57">
        <v>1</v>
      </c>
      <c r="BL34" s="57">
        <v>1</v>
      </c>
      <c r="BM34" s="57">
        <v>1</v>
      </c>
      <c r="BN34" s="57">
        <f t="shared" si="6"/>
        <v>12</v>
      </c>
      <c r="BO34" s="58">
        <f t="shared" si="7"/>
        <v>100</v>
      </c>
      <c r="BP34" s="59">
        <f t="shared" si="8"/>
        <v>50</v>
      </c>
      <c r="BQ34" s="48">
        <v>1</v>
      </c>
      <c r="BR34" s="55">
        <v>20</v>
      </c>
      <c r="BS34" s="48">
        <v>1</v>
      </c>
      <c r="BT34" s="55">
        <v>15</v>
      </c>
      <c r="BU34" s="48">
        <v>1</v>
      </c>
      <c r="BV34" s="55">
        <v>15</v>
      </c>
      <c r="BW34" s="48">
        <v>15</v>
      </c>
      <c r="BX34" s="55">
        <v>10</v>
      </c>
      <c r="BY34" s="48">
        <v>1</v>
      </c>
      <c r="BZ34" s="60">
        <f t="shared" si="9"/>
        <v>10</v>
      </c>
      <c r="CA34" s="48">
        <v>0</v>
      </c>
      <c r="CB34" s="48">
        <v>0</v>
      </c>
      <c r="CC34" s="48">
        <v>0</v>
      </c>
      <c r="CD34" s="48">
        <v>0</v>
      </c>
      <c r="CE34" s="61">
        <f t="shared" si="10"/>
        <v>385</v>
      </c>
    </row>
    <row r="35" spans="1:83" ht="60" x14ac:dyDescent="0.25">
      <c r="A35" s="63" t="s">
        <v>50</v>
      </c>
      <c r="B35" s="47" t="s">
        <v>51</v>
      </c>
      <c r="C35" s="38">
        <v>85</v>
      </c>
      <c r="D35" s="48">
        <v>0</v>
      </c>
      <c r="E35" s="48">
        <v>0</v>
      </c>
      <c r="F35" s="48">
        <v>0</v>
      </c>
      <c r="G35" s="48">
        <v>0</v>
      </c>
      <c r="H35" s="48">
        <v>1</v>
      </c>
      <c r="I35" s="48">
        <v>10</v>
      </c>
      <c r="J35" s="49">
        <v>85.9</v>
      </c>
      <c r="K35" s="52">
        <v>30</v>
      </c>
      <c r="L35" s="48">
        <f t="shared" si="0"/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20</v>
      </c>
      <c r="S35" s="48">
        <v>0</v>
      </c>
      <c r="T35" s="48">
        <v>20</v>
      </c>
      <c r="U35" s="48">
        <v>1</v>
      </c>
      <c r="V35" s="48">
        <v>0</v>
      </c>
      <c r="W35" s="53">
        <v>0</v>
      </c>
      <c r="X35" s="54">
        <v>0</v>
      </c>
      <c r="Y35" s="42">
        <v>0</v>
      </c>
      <c r="Z35" s="38">
        <v>0</v>
      </c>
      <c r="AA35" s="48">
        <v>0</v>
      </c>
      <c r="AB35" s="48">
        <v>0</v>
      </c>
      <c r="AC35" s="48">
        <v>0</v>
      </c>
      <c r="AD35" s="48">
        <f t="shared" si="1"/>
        <v>0</v>
      </c>
      <c r="AE35" s="55">
        <v>0</v>
      </c>
      <c r="AF35" s="55">
        <f t="shared" si="2"/>
        <v>0</v>
      </c>
      <c r="AG35" s="55">
        <v>0</v>
      </c>
      <c r="AH35" s="55">
        <f t="shared" si="3"/>
        <v>0</v>
      </c>
      <c r="AI35" s="48">
        <v>0</v>
      </c>
      <c r="AJ35" s="48">
        <v>0</v>
      </c>
      <c r="AK35" s="48">
        <v>0</v>
      </c>
      <c r="AL35" s="48">
        <v>0</v>
      </c>
      <c r="AM35" s="44">
        <v>0</v>
      </c>
      <c r="AN35" s="44">
        <f t="shared" si="4"/>
        <v>0</v>
      </c>
      <c r="AO35" s="44">
        <v>0</v>
      </c>
      <c r="AP35" s="38">
        <v>0</v>
      </c>
      <c r="AQ35" s="53">
        <v>0</v>
      </c>
      <c r="AR35" s="48">
        <v>0</v>
      </c>
      <c r="AS35" s="48">
        <v>0</v>
      </c>
      <c r="AT35" s="54">
        <v>85</v>
      </c>
      <c r="AU35" s="54">
        <v>53</v>
      </c>
      <c r="AV35" s="53">
        <f t="shared" si="5"/>
        <v>62.352941176470587</v>
      </c>
      <c r="AW35" s="56">
        <v>10</v>
      </c>
      <c r="AX35" s="54">
        <v>3</v>
      </c>
      <c r="AY35" s="54">
        <v>0</v>
      </c>
      <c r="AZ35" s="53">
        <v>0</v>
      </c>
      <c r="BA35" s="54">
        <v>0</v>
      </c>
      <c r="BB35" s="48">
        <v>1</v>
      </c>
      <c r="BC35" s="48">
        <v>1</v>
      </c>
      <c r="BD35" s="48">
        <v>1</v>
      </c>
      <c r="BE35" s="48">
        <v>1</v>
      </c>
      <c r="BF35" s="57">
        <v>1</v>
      </c>
      <c r="BG35" s="57">
        <v>1</v>
      </c>
      <c r="BH35" s="57">
        <v>1</v>
      </c>
      <c r="BI35" s="57">
        <v>1</v>
      </c>
      <c r="BJ35" s="57">
        <v>1</v>
      </c>
      <c r="BK35" s="57">
        <v>1</v>
      </c>
      <c r="BL35" s="57">
        <v>1</v>
      </c>
      <c r="BM35" s="57">
        <v>1</v>
      </c>
      <c r="BN35" s="57">
        <f t="shared" si="6"/>
        <v>12</v>
      </c>
      <c r="BO35" s="58">
        <f t="shared" si="7"/>
        <v>100</v>
      </c>
      <c r="BP35" s="59">
        <f t="shared" si="8"/>
        <v>50</v>
      </c>
      <c r="BQ35" s="62">
        <v>1</v>
      </c>
      <c r="BR35" s="55">
        <v>20</v>
      </c>
      <c r="BS35" s="48">
        <v>1</v>
      </c>
      <c r="BT35" s="55">
        <v>15</v>
      </c>
      <c r="BU35" s="48">
        <v>1</v>
      </c>
      <c r="BV35" s="55">
        <v>15</v>
      </c>
      <c r="BW35" s="62">
        <v>54.5</v>
      </c>
      <c r="BX35" s="55">
        <v>50</v>
      </c>
      <c r="BY35" s="48">
        <v>0</v>
      </c>
      <c r="BZ35" s="60">
        <f t="shared" si="9"/>
        <v>0</v>
      </c>
      <c r="CA35" s="48">
        <v>0</v>
      </c>
      <c r="CB35" s="48">
        <v>0</v>
      </c>
      <c r="CC35" s="48">
        <v>0</v>
      </c>
      <c r="CD35" s="48">
        <v>0</v>
      </c>
      <c r="CE35" s="64">
        <f t="shared" si="10"/>
        <v>240</v>
      </c>
    </row>
    <row r="36" spans="1:83" ht="75" x14ac:dyDescent="0.25">
      <c r="A36" s="51" t="s">
        <v>52</v>
      </c>
      <c r="B36" s="47" t="s">
        <v>53</v>
      </c>
      <c r="C36" s="39">
        <v>199</v>
      </c>
      <c r="D36" s="48">
        <v>0</v>
      </c>
      <c r="E36" s="48">
        <v>0</v>
      </c>
      <c r="F36" s="48">
        <v>1</v>
      </c>
      <c r="G36" s="48">
        <v>50</v>
      </c>
      <c r="H36" s="48">
        <v>1</v>
      </c>
      <c r="I36" s="48">
        <v>10</v>
      </c>
      <c r="J36" s="49">
        <v>90.4</v>
      </c>
      <c r="K36" s="52">
        <v>30</v>
      </c>
      <c r="L36" s="48">
        <f t="shared" si="0"/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20</v>
      </c>
      <c r="S36" s="48">
        <v>6</v>
      </c>
      <c r="T36" s="48">
        <v>0</v>
      </c>
      <c r="U36" s="48">
        <v>0</v>
      </c>
      <c r="V36" s="48">
        <v>100</v>
      </c>
      <c r="W36" s="53">
        <v>0</v>
      </c>
      <c r="X36" s="54">
        <v>0</v>
      </c>
      <c r="Y36" s="42">
        <v>0</v>
      </c>
      <c r="Z36" s="38">
        <v>0</v>
      </c>
      <c r="AA36" s="48">
        <v>0</v>
      </c>
      <c r="AB36" s="48">
        <v>0</v>
      </c>
      <c r="AC36" s="48">
        <v>0</v>
      </c>
      <c r="AD36" s="48">
        <f t="shared" si="1"/>
        <v>0</v>
      </c>
      <c r="AE36" s="55">
        <v>0</v>
      </c>
      <c r="AF36" s="55">
        <f t="shared" si="2"/>
        <v>0</v>
      </c>
      <c r="AG36" s="55">
        <v>0</v>
      </c>
      <c r="AH36" s="55">
        <f t="shared" si="3"/>
        <v>0</v>
      </c>
      <c r="AI36" s="48">
        <v>0</v>
      </c>
      <c r="AJ36" s="48">
        <v>0</v>
      </c>
      <c r="AK36" s="48">
        <v>0</v>
      </c>
      <c r="AL36" s="48">
        <v>0</v>
      </c>
      <c r="AM36" s="44">
        <v>0</v>
      </c>
      <c r="AN36" s="44">
        <f t="shared" si="4"/>
        <v>0</v>
      </c>
      <c r="AO36" s="44">
        <v>0</v>
      </c>
      <c r="AP36" s="38">
        <v>0</v>
      </c>
      <c r="AQ36" s="59">
        <v>0</v>
      </c>
      <c r="AR36" s="48">
        <v>0</v>
      </c>
      <c r="AS36" s="48">
        <v>0</v>
      </c>
      <c r="AT36" s="54">
        <v>199</v>
      </c>
      <c r="AU36" s="54">
        <v>0</v>
      </c>
      <c r="AV36" s="53">
        <f t="shared" si="5"/>
        <v>0</v>
      </c>
      <c r="AW36" s="56">
        <v>0</v>
      </c>
      <c r="AX36" s="48">
        <v>8</v>
      </c>
      <c r="AY36" s="48">
        <v>10</v>
      </c>
      <c r="AZ36" s="59">
        <v>0</v>
      </c>
      <c r="BA36" s="54">
        <v>0</v>
      </c>
      <c r="BB36" s="48">
        <v>1</v>
      </c>
      <c r="BC36" s="48">
        <v>1</v>
      </c>
      <c r="BD36" s="48">
        <v>1</v>
      </c>
      <c r="BE36" s="48">
        <v>1</v>
      </c>
      <c r="BF36" s="57">
        <v>1</v>
      </c>
      <c r="BG36" s="57">
        <v>1</v>
      </c>
      <c r="BH36" s="57">
        <v>1</v>
      </c>
      <c r="BI36" s="57">
        <v>1</v>
      </c>
      <c r="BJ36" s="57">
        <v>1</v>
      </c>
      <c r="BK36" s="57">
        <v>1</v>
      </c>
      <c r="BL36" s="57">
        <v>1</v>
      </c>
      <c r="BM36" s="57">
        <v>0</v>
      </c>
      <c r="BN36" s="57">
        <f t="shared" si="6"/>
        <v>11</v>
      </c>
      <c r="BO36" s="58">
        <f t="shared" si="7"/>
        <v>91.666666666666671</v>
      </c>
      <c r="BP36" s="59">
        <f t="shared" si="8"/>
        <v>45.833333333333336</v>
      </c>
      <c r="BQ36" s="48">
        <v>1</v>
      </c>
      <c r="BR36" s="55">
        <v>20</v>
      </c>
      <c r="BS36" s="48">
        <v>1</v>
      </c>
      <c r="BT36" s="55">
        <v>15</v>
      </c>
      <c r="BU36" s="48">
        <v>1</v>
      </c>
      <c r="BV36" s="55">
        <v>15</v>
      </c>
      <c r="BW36" s="48">
        <v>11</v>
      </c>
      <c r="BX36" s="55">
        <v>10</v>
      </c>
      <c r="BY36" s="48">
        <v>1</v>
      </c>
      <c r="BZ36" s="60">
        <f t="shared" si="9"/>
        <v>10</v>
      </c>
      <c r="CA36" s="48">
        <v>0</v>
      </c>
      <c r="CB36" s="48">
        <v>0</v>
      </c>
      <c r="CC36" s="48">
        <v>0</v>
      </c>
      <c r="CD36" s="48">
        <v>0</v>
      </c>
      <c r="CE36" s="61">
        <f t="shared" si="10"/>
        <v>335.83333333333331</v>
      </c>
    </row>
  </sheetData>
  <mergeCells count="81">
    <mergeCell ref="A1:AI1"/>
    <mergeCell ref="A3:A6"/>
    <mergeCell ref="B3:B6"/>
    <mergeCell ref="AZ5:BA5"/>
    <mergeCell ref="BB5:BM5"/>
    <mergeCell ref="AC5:AD5"/>
    <mergeCell ref="AE5:AF5"/>
    <mergeCell ref="AG5:AH5"/>
    <mergeCell ref="AI5:AJ5"/>
    <mergeCell ref="U5:V5"/>
    <mergeCell ref="W5:X5"/>
    <mergeCell ref="Y5:Z5"/>
    <mergeCell ref="AA5:AB5"/>
    <mergeCell ref="C3:C6"/>
    <mergeCell ref="D3:P3"/>
    <mergeCell ref="Q3:AL3"/>
    <mergeCell ref="BW3:CD3"/>
    <mergeCell ref="D4:I4"/>
    <mergeCell ref="J4:P4"/>
    <mergeCell ref="Q4:X4"/>
    <mergeCell ref="Y4:AL4"/>
    <mergeCell ref="AU4:AW4"/>
    <mergeCell ref="AX4:AY4"/>
    <mergeCell ref="AZ4:BA4"/>
    <mergeCell ref="BB4:BV4"/>
    <mergeCell ref="BW4:BX4"/>
    <mergeCell ref="AM3:AS4"/>
    <mergeCell ref="AU3:BV3"/>
    <mergeCell ref="BY4:BZ4"/>
    <mergeCell ref="CA4:CD4"/>
    <mergeCell ref="CE4:CE6"/>
    <mergeCell ref="D5:E5"/>
    <mergeCell ref="F5:G5"/>
    <mergeCell ref="H5:I5"/>
    <mergeCell ref="J5:K5"/>
    <mergeCell ref="L5:P5"/>
    <mergeCell ref="Q5:R5"/>
    <mergeCell ref="S5:T5"/>
    <mergeCell ref="BO5:BP5"/>
    <mergeCell ref="BQ5:BR5"/>
    <mergeCell ref="CA5:CD5"/>
    <mergeCell ref="D6:E6"/>
    <mergeCell ref="F6:G6"/>
    <mergeCell ref="H6:I6"/>
    <mergeCell ref="J6:K6"/>
    <mergeCell ref="L6:P6"/>
    <mergeCell ref="AX5:AY5"/>
    <mergeCell ref="AA6:AB6"/>
    <mergeCell ref="BS5:BT5"/>
    <mergeCell ref="BU5:BV5"/>
    <mergeCell ref="BW5:BX5"/>
    <mergeCell ref="AX6:AY6"/>
    <mergeCell ref="AZ6:BA6"/>
    <mergeCell ref="AK5:AL5"/>
    <mergeCell ref="AM5:AN5"/>
    <mergeCell ref="AO5:AP5"/>
    <mergeCell ref="AQ5:AR5"/>
    <mergeCell ref="AU5:AW5"/>
    <mergeCell ref="BY5:BZ5"/>
    <mergeCell ref="Q6:R6"/>
    <mergeCell ref="S6:T6"/>
    <mergeCell ref="U6:V6"/>
    <mergeCell ref="W6:X6"/>
    <mergeCell ref="Y6:Z6"/>
    <mergeCell ref="BO6:BP6"/>
    <mergeCell ref="AC6:AD6"/>
    <mergeCell ref="AE6:AF6"/>
    <mergeCell ref="AG6:AH6"/>
    <mergeCell ref="AI6:AJ6"/>
    <mergeCell ref="AK6:AL6"/>
    <mergeCell ref="AM6:AN6"/>
    <mergeCell ref="AO6:AP6"/>
    <mergeCell ref="AQ6:AR6"/>
    <mergeCell ref="AU6:AW6"/>
    <mergeCell ref="CC6:CD6"/>
    <mergeCell ref="BQ6:BR6"/>
    <mergeCell ref="BS6:BT6"/>
    <mergeCell ref="BU6:BV6"/>
    <mergeCell ref="BW6:BX6"/>
    <mergeCell ref="BY6:BZ6"/>
    <mergeCell ref="CA6:CB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2022-08-18T14:10:20Z</dcterms:modified>
</cp:coreProperties>
</file>