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555555\"/>
    </mc:Choice>
  </mc:AlternateContent>
  <bookViews>
    <workbookView xWindow="0" yWindow="0" windowWidth="20460" windowHeight="7620" activeTab="3"/>
  </bookViews>
  <sheets>
    <sheet name="7-8 класс юноши" sheetId="1" r:id="rId1"/>
    <sheet name="9-11 класс юноши" sheetId="2" r:id="rId2"/>
    <sheet name="7-8 класс девушки" sheetId="3" r:id="rId3"/>
    <sheet name="9-11 класс девушки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2" i="1" l="1"/>
  <c r="I62" i="4" l="1"/>
  <c r="I26" i="4"/>
  <c r="I29" i="4"/>
  <c r="I37" i="4"/>
  <c r="I61" i="4"/>
  <c r="I54" i="4"/>
  <c r="I22" i="4"/>
  <c r="I35" i="4"/>
  <c r="I34" i="4"/>
  <c r="I47" i="4"/>
  <c r="I66" i="4"/>
  <c r="I50" i="4"/>
  <c r="I52" i="4"/>
  <c r="I58" i="4"/>
  <c r="I16" i="4"/>
  <c r="I41" i="4"/>
  <c r="I45" i="4"/>
  <c r="I24" i="4"/>
  <c r="I25" i="4"/>
  <c r="I19" i="4"/>
  <c r="I63" i="4"/>
  <c r="I38" i="4"/>
  <c r="I46" i="4"/>
  <c r="I65" i="4"/>
  <c r="I57" i="4"/>
  <c r="I42" i="4"/>
  <c r="I55" i="4"/>
  <c r="I30" i="4"/>
  <c r="I64" i="4"/>
  <c r="I33" i="4"/>
  <c r="I39" i="4"/>
  <c r="I43" i="4"/>
  <c r="I36" i="4"/>
  <c r="I56" i="4"/>
  <c r="I59" i="4"/>
  <c r="I53" i="4"/>
  <c r="I51" i="4"/>
  <c r="I20" i="4"/>
  <c r="I18" i="4"/>
  <c r="I28" i="4"/>
  <c r="I40" i="4"/>
  <c r="I21" i="4"/>
  <c r="I60" i="4"/>
  <c r="I44" i="4"/>
  <c r="I27" i="4"/>
  <c r="I31" i="4"/>
  <c r="I23" i="4"/>
  <c r="I16" i="1"/>
  <c r="I59" i="1"/>
  <c r="I46" i="1"/>
  <c r="I20" i="1"/>
  <c r="I30" i="1"/>
  <c r="I54" i="1"/>
  <c r="I43" i="1"/>
  <c r="I39" i="1"/>
  <c r="I33" i="1"/>
  <c r="I42" i="1"/>
  <c r="I26" i="1"/>
  <c r="I58" i="1"/>
  <c r="I80" i="1"/>
  <c r="I28" i="1"/>
  <c r="I72" i="1"/>
  <c r="I44" i="1"/>
  <c r="I76" i="1"/>
  <c r="I19" i="1"/>
  <c r="I18" i="1"/>
  <c r="I23" i="1"/>
  <c r="I86" i="1"/>
  <c r="I48" i="1"/>
  <c r="I74" i="1"/>
  <c r="I51" i="1"/>
  <c r="I45" i="1"/>
  <c r="I50" i="1"/>
  <c r="I61" i="1"/>
  <c r="I49" i="1"/>
  <c r="I35" i="1"/>
  <c r="I73" i="1"/>
  <c r="I24" i="1"/>
  <c r="I38" i="1"/>
  <c r="I27" i="1"/>
  <c r="I55" i="1"/>
  <c r="I36" i="1"/>
  <c r="I47" i="1"/>
  <c r="I77" i="1"/>
  <c r="I84" i="1"/>
  <c r="I75" i="1"/>
  <c r="I37" i="1"/>
  <c r="I85" i="1"/>
  <c r="I68" i="1"/>
  <c r="I81" i="1"/>
  <c r="I34" i="1"/>
  <c r="I67" i="1"/>
  <c r="I31" i="1"/>
  <c r="I40" i="1"/>
  <c r="I57" i="1"/>
  <c r="I29" i="1"/>
  <c r="I21" i="1"/>
  <c r="I69" i="1"/>
  <c r="I60" i="1"/>
  <c r="I56" i="1"/>
  <c r="I78" i="1"/>
  <c r="I53" i="1"/>
  <c r="I52" i="1"/>
  <c r="I25" i="1"/>
  <c r="I41" i="1"/>
  <c r="I79" i="1"/>
  <c r="I64" i="1"/>
  <c r="I62" i="1"/>
  <c r="I71" i="1"/>
  <c r="I65" i="1"/>
  <c r="I63" i="1"/>
  <c r="I83" i="1"/>
  <c r="I22" i="1"/>
  <c r="I70" i="1"/>
  <c r="I32" i="1"/>
  <c r="I66" i="1"/>
  <c r="M66" i="1"/>
  <c r="K66" i="1"/>
  <c r="M32" i="1"/>
  <c r="K32" i="1"/>
  <c r="M70" i="1"/>
  <c r="M22" i="1"/>
  <c r="K22" i="1"/>
  <c r="M83" i="1"/>
  <c r="M63" i="1"/>
  <c r="K63" i="1"/>
  <c r="M65" i="1"/>
  <c r="M71" i="1"/>
  <c r="M62" i="1"/>
  <c r="K62" i="1"/>
  <c r="M64" i="1"/>
  <c r="K64" i="1"/>
  <c r="M79" i="1"/>
  <c r="M41" i="1"/>
  <c r="K41" i="1"/>
  <c r="M25" i="1"/>
  <c r="K25" i="1"/>
  <c r="M52" i="1"/>
  <c r="K52" i="1"/>
  <c r="M53" i="1"/>
  <c r="K53" i="1"/>
  <c r="M78" i="1"/>
  <c r="M56" i="1"/>
  <c r="K56" i="1"/>
  <c r="M60" i="1"/>
  <c r="K60" i="1"/>
  <c r="M69" i="1"/>
  <c r="M21" i="1"/>
  <c r="K21" i="1"/>
  <c r="M29" i="1"/>
  <c r="K29" i="1"/>
  <c r="M57" i="1"/>
  <c r="K57" i="1"/>
  <c r="M40" i="1"/>
  <c r="K40" i="1"/>
  <c r="M31" i="1"/>
  <c r="K31" i="1"/>
  <c r="M67" i="1"/>
  <c r="M34" i="1"/>
  <c r="K34" i="1"/>
  <c r="M81" i="1"/>
  <c r="M68" i="1"/>
  <c r="M85" i="1"/>
  <c r="M37" i="1"/>
  <c r="K37" i="1"/>
  <c r="M75" i="1"/>
  <c r="M84" i="1"/>
  <c r="M77" i="1"/>
  <c r="M47" i="1"/>
  <c r="K47" i="1"/>
  <c r="M36" i="1"/>
  <c r="K36" i="1"/>
  <c r="M55" i="1"/>
  <c r="K55" i="1"/>
  <c r="M27" i="1"/>
  <c r="K27" i="1"/>
  <c r="M38" i="1"/>
  <c r="K38" i="1"/>
  <c r="M24" i="1"/>
  <c r="K24" i="1"/>
  <c r="M73" i="1"/>
  <c r="M35" i="1"/>
  <c r="K35" i="1"/>
  <c r="M49" i="1"/>
  <c r="K49" i="1"/>
  <c r="M61" i="1"/>
  <c r="K61" i="1"/>
  <c r="M50" i="1"/>
  <c r="K50" i="1"/>
  <c r="M45" i="1"/>
  <c r="K45" i="1"/>
  <c r="M51" i="1"/>
  <c r="K51" i="1"/>
  <c r="M74" i="1"/>
  <c r="M48" i="1"/>
  <c r="K48" i="1"/>
  <c r="M86" i="1"/>
  <c r="M23" i="1"/>
  <c r="K23" i="1"/>
  <c r="M18" i="1"/>
  <c r="K18" i="1"/>
  <c r="M19" i="1"/>
  <c r="K19" i="1"/>
  <c r="M76" i="1"/>
  <c r="M44" i="1"/>
  <c r="K44" i="1"/>
  <c r="M72" i="1"/>
  <c r="M28" i="1"/>
  <c r="K28" i="1"/>
  <c r="M80" i="1"/>
  <c r="M58" i="1"/>
  <c r="K58" i="1"/>
  <c r="M26" i="1"/>
  <c r="K26" i="1"/>
  <c r="M42" i="1"/>
  <c r="K42" i="1"/>
  <c r="M33" i="1"/>
  <c r="K33" i="1"/>
  <c r="M39" i="1"/>
  <c r="K39" i="1"/>
  <c r="M43" i="1"/>
  <c r="K43" i="1"/>
  <c r="M54" i="1"/>
  <c r="K54" i="1"/>
  <c r="M30" i="1"/>
  <c r="K30" i="1"/>
  <c r="M20" i="1"/>
  <c r="K20" i="1"/>
  <c r="M46" i="1"/>
  <c r="K46" i="1"/>
  <c r="M82" i="1"/>
  <c r="M59" i="1"/>
  <c r="K59" i="1"/>
  <c r="M16" i="1"/>
  <c r="K16" i="1"/>
  <c r="M17" i="3"/>
  <c r="K17" i="3"/>
  <c r="I17" i="3"/>
  <c r="M22" i="3"/>
  <c r="K22" i="3"/>
  <c r="I22" i="3"/>
  <c r="M56" i="3"/>
  <c r="I56" i="3"/>
  <c r="M34" i="3"/>
  <c r="K34" i="3"/>
  <c r="I34" i="3"/>
  <c r="M32" i="3"/>
  <c r="K32" i="3"/>
  <c r="I32" i="3"/>
  <c r="M29" i="3"/>
  <c r="K29" i="3"/>
  <c r="I29" i="3"/>
  <c r="M21" i="3"/>
  <c r="K21" i="3"/>
  <c r="I21" i="3"/>
  <c r="M51" i="3"/>
  <c r="K51" i="3"/>
  <c r="I51" i="3"/>
  <c r="M27" i="3"/>
  <c r="K27" i="3"/>
  <c r="I27" i="3"/>
  <c r="M48" i="3"/>
  <c r="K48" i="3"/>
  <c r="I48" i="3"/>
  <c r="M33" i="3"/>
  <c r="K33" i="3"/>
  <c r="I33" i="3"/>
  <c r="M38" i="3"/>
  <c r="K38" i="3"/>
  <c r="I38" i="3"/>
  <c r="M60" i="3"/>
  <c r="I60" i="3"/>
  <c r="M47" i="3"/>
  <c r="K47" i="3"/>
  <c r="I47" i="3"/>
  <c r="M42" i="3"/>
  <c r="K42" i="3"/>
  <c r="I42" i="3"/>
  <c r="M37" i="3"/>
  <c r="K37" i="3"/>
  <c r="I37" i="3"/>
  <c r="M49" i="3"/>
  <c r="K49" i="3"/>
  <c r="I49" i="3"/>
  <c r="M50" i="3"/>
  <c r="K50" i="3"/>
  <c r="I50" i="3"/>
  <c r="M18" i="3"/>
  <c r="K18" i="3"/>
  <c r="I18" i="3"/>
  <c r="M46" i="3"/>
  <c r="K46" i="3"/>
  <c r="I46" i="3"/>
  <c r="M19" i="3"/>
  <c r="K19" i="3"/>
  <c r="I19" i="3"/>
  <c r="M59" i="3"/>
  <c r="I59" i="3"/>
  <c r="M23" i="3"/>
  <c r="K23" i="3"/>
  <c r="I23" i="3"/>
  <c r="M43" i="3"/>
  <c r="K43" i="3"/>
  <c r="I43" i="3"/>
  <c r="M40" i="3"/>
  <c r="K40" i="3"/>
  <c r="I40" i="3"/>
  <c r="M24" i="3"/>
  <c r="K24" i="3"/>
  <c r="I24" i="3"/>
  <c r="M54" i="3"/>
  <c r="I54" i="3"/>
  <c r="M57" i="3"/>
  <c r="I57" i="3"/>
  <c r="M35" i="3"/>
  <c r="K35" i="3"/>
  <c r="I35" i="3"/>
  <c r="M36" i="3"/>
  <c r="K36" i="3"/>
  <c r="I36" i="3"/>
  <c r="M55" i="3"/>
  <c r="I55" i="3"/>
  <c r="M16" i="3"/>
  <c r="K16" i="3"/>
  <c r="I16" i="3"/>
  <c r="M20" i="3"/>
  <c r="K20" i="3"/>
  <c r="I20" i="3"/>
  <c r="M26" i="3"/>
  <c r="K26" i="3"/>
  <c r="I26" i="3"/>
  <c r="M62" i="3"/>
  <c r="I62" i="3"/>
  <c r="M28" i="3"/>
  <c r="K28" i="3"/>
  <c r="I28" i="3"/>
  <c r="M25" i="3"/>
  <c r="K25" i="3"/>
  <c r="I25" i="3"/>
  <c r="M53" i="3"/>
  <c r="K53" i="3"/>
  <c r="I53" i="3"/>
  <c r="M58" i="3"/>
  <c r="I58" i="3"/>
  <c r="M52" i="3"/>
  <c r="K52" i="3"/>
  <c r="I52" i="3"/>
  <c r="M61" i="3"/>
  <c r="I61" i="3"/>
  <c r="M44" i="3"/>
  <c r="K44" i="3"/>
  <c r="I44" i="3"/>
  <c r="M45" i="3"/>
  <c r="K45" i="3"/>
  <c r="I45" i="3"/>
  <c r="M31" i="3"/>
  <c r="K31" i="3"/>
  <c r="I31" i="3"/>
  <c r="M30" i="3"/>
  <c r="K30" i="3"/>
  <c r="I30" i="3"/>
  <c r="M63" i="3"/>
  <c r="I63" i="3"/>
  <c r="M41" i="3"/>
  <c r="K41" i="3"/>
  <c r="I41" i="3"/>
  <c r="M23" i="4"/>
  <c r="K23" i="4"/>
  <c r="M31" i="4"/>
  <c r="K31" i="4"/>
  <c r="M27" i="4"/>
  <c r="K27" i="4"/>
  <c r="M44" i="4"/>
  <c r="K44" i="4"/>
  <c r="M60" i="4"/>
  <c r="M21" i="4"/>
  <c r="K21" i="4"/>
  <c r="M40" i="4"/>
  <c r="K40" i="4"/>
  <c r="M28" i="4"/>
  <c r="K28" i="4"/>
  <c r="M18" i="4"/>
  <c r="K18" i="4"/>
  <c r="M20" i="4"/>
  <c r="K20" i="4"/>
  <c r="M51" i="4"/>
  <c r="K51" i="4"/>
  <c r="M53" i="4"/>
  <c r="K53" i="4"/>
  <c r="M59" i="4"/>
  <c r="M56" i="4"/>
  <c r="K56" i="4"/>
  <c r="M17" i="4"/>
  <c r="K17" i="4"/>
  <c r="M36" i="4"/>
  <c r="K36" i="4"/>
  <c r="M43" i="4"/>
  <c r="K43" i="4"/>
  <c r="M39" i="4"/>
  <c r="K39" i="4"/>
  <c r="M33" i="4"/>
  <c r="K33" i="4"/>
  <c r="M64" i="4"/>
  <c r="M30" i="4"/>
  <c r="K30" i="4"/>
  <c r="M55" i="4"/>
  <c r="K55" i="4"/>
  <c r="M42" i="4"/>
  <c r="K42" i="4"/>
  <c r="M57" i="4"/>
  <c r="K57" i="4"/>
  <c r="M65" i="4"/>
  <c r="M46" i="4"/>
  <c r="K46" i="4"/>
  <c r="M38" i="4"/>
  <c r="K38" i="4"/>
  <c r="M63" i="4"/>
  <c r="M19" i="4"/>
  <c r="K19" i="4"/>
  <c r="M25" i="4"/>
  <c r="K25" i="4"/>
  <c r="M24" i="4"/>
  <c r="K24" i="4"/>
  <c r="M45" i="4"/>
  <c r="K45" i="4"/>
  <c r="M41" i="4"/>
  <c r="K41" i="4"/>
  <c r="M16" i="4"/>
  <c r="K16" i="4"/>
  <c r="M58" i="4"/>
  <c r="M52" i="4"/>
  <c r="K52" i="4"/>
  <c r="M50" i="4"/>
  <c r="K50" i="4"/>
  <c r="M66" i="4"/>
  <c r="M47" i="4"/>
  <c r="K47" i="4"/>
  <c r="M34" i="4"/>
  <c r="K34" i="4"/>
  <c r="M35" i="4"/>
  <c r="K35" i="4"/>
  <c r="M22" i="4"/>
  <c r="K22" i="4"/>
  <c r="M54" i="4"/>
  <c r="K54" i="4"/>
  <c r="M61" i="4"/>
  <c r="M37" i="4"/>
  <c r="K37" i="4"/>
  <c r="M29" i="4"/>
  <c r="K29" i="4"/>
  <c r="M26" i="4"/>
  <c r="K26" i="4"/>
  <c r="M62" i="4"/>
  <c r="N62" i="4" s="1"/>
  <c r="N25" i="4" l="1"/>
  <c r="O25" i="4" s="1"/>
  <c r="N29" i="4"/>
  <c r="O29" i="4" s="1"/>
  <c r="N35" i="4"/>
  <c r="O35" i="4" s="1"/>
  <c r="N66" i="4"/>
  <c r="O66" i="4" s="1"/>
  <c r="N50" i="4"/>
  <c r="N41" i="4"/>
  <c r="O41" i="4" s="1"/>
  <c r="N43" i="4"/>
  <c r="O43" i="4" s="1"/>
  <c r="N59" i="4"/>
  <c r="O59" i="4" s="1"/>
  <c r="N18" i="4"/>
  <c r="O18" i="4" s="1"/>
  <c r="N46" i="4"/>
  <c r="O46" i="4" s="1"/>
  <c r="N42" i="4"/>
  <c r="O42" i="4" s="1"/>
  <c r="N64" i="4"/>
  <c r="O64" i="4" s="1"/>
  <c r="N40" i="4"/>
  <c r="O40" i="4" s="1"/>
  <c r="N22" i="4"/>
  <c r="O22" i="4" s="1"/>
  <c r="N19" i="4"/>
  <c r="O19" i="4" s="1"/>
  <c r="N39" i="4"/>
  <c r="O39" i="4" s="1"/>
  <c r="N56" i="4"/>
  <c r="O56" i="4" s="1"/>
  <c r="N21" i="4"/>
  <c r="O21" i="4" s="1"/>
  <c r="N61" i="4"/>
  <c r="O61" i="4" s="1"/>
  <c r="N16" i="4"/>
  <c r="O16" i="4" s="1"/>
  <c r="N65" i="4"/>
  <c r="O65" i="4" s="1"/>
  <c r="N20" i="4"/>
  <c r="O20" i="4" s="1"/>
  <c r="N31" i="4"/>
  <c r="O31" i="4" s="1"/>
  <c r="N80" i="1"/>
  <c r="O80" i="1" s="1"/>
  <c r="N86" i="1"/>
  <c r="O86" i="1" s="1"/>
  <c r="N51" i="1"/>
  <c r="O51" i="1" s="1"/>
  <c r="N38" i="1"/>
  <c r="O38" i="1" s="1"/>
  <c r="N47" i="1"/>
  <c r="O47" i="1" s="1"/>
  <c r="N75" i="1"/>
  <c r="O75" i="1" s="1"/>
  <c r="N81" i="1"/>
  <c r="O81" i="1" s="1"/>
  <c r="N40" i="1"/>
  <c r="O40" i="1" s="1"/>
  <c r="N60" i="1"/>
  <c r="O60" i="1" s="1"/>
  <c r="N79" i="1"/>
  <c r="O79" i="1" s="1"/>
  <c r="N64" i="1"/>
  <c r="O64" i="1" s="1"/>
  <c r="N63" i="1"/>
  <c r="O63" i="1" s="1"/>
  <c r="N32" i="1"/>
  <c r="O32" i="1" s="1"/>
  <c r="N27" i="4"/>
  <c r="O27" i="4" s="1"/>
  <c r="N82" i="1"/>
  <c r="N30" i="1"/>
  <c r="O30" i="1" s="1"/>
  <c r="N26" i="4"/>
  <c r="O26" i="4" s="1"/>
  <c r="N37" i="4"/>
  <c r="O37" i="4" s="1"/>
  <c r="N47" i="4"/>
  <c r="O47" i="4" s="1"/>
  <c r="N58" i="4"/>
  <c r="O58" i="4" s="1"/>
  <c r="N24" i="4"/>
  <c r="O24" i="4" s="1"/>
  <c r="N38" i="4"/>
  <c r="O38" i="4" s="1"/>
  <c r="N30" i="4"/>
  <c r="O30" i="4" s="1"/>
  <c r="N17" i="4"/>
  <c r="O17" i="4" s="1"/>
  <c r="N51" i="4"/>
  <c r="O51" i="4" s="1"/>
  <c r="N28" i="4"/>
  <c r="O28" i="4" s="1"/>
  <c r="N39" i="1"/>
  <c r="O39" i="1" s="1"/>
  <c r="N26" i="1"/>
  <c r="O26" i="1" s="1"/>
  <c r="N72" i="1"/>
  <c r="O72" i="1" s="1"/>
  <c r="N76" i="1"/>
  <c r="O76" i="1" s="1"/>
  <c r="N50" i="1"/>
  <c r="O50" i="1" s="1"/>
  <c r="N73" i="1"/>
  <c r="O73" i="1" s="1"/>
  <c r="N55" i="1"/>
  <c r="O55" i="1" s="1"/>
  <c r="N84" i="1"/>
  <c r="O84" i="1" s="1"/>
  <c r="N85" i="1"/>
  <c r="O85" i="1" s="1"/>
  <c r="N67" i="1"/>
  <c r="O67" i="1" s="1"/>
  <c r="N29" i="1"/>
  <c r="O29" i="1" s="1"/>
  <c r="N71" i="1"/>
  <c r="O71" i="1" s="1"/>
  <c r="N22" i="1"/>
  <c r="O22" i="1" s="1"/>
  <c r="N66" i="1"/>
  <c r="O66" i="1" s="1"/>
  <c r="N54" i="4"/>
  <c r="O54" i="4" s="1"/>
  <c r="N34" i="4"/>
  <c r="O34" i="4" s="1"/>
  <c r="N52" i="4"/>
  <c r="O52" i="4" s="1"/>
  <c r="N45" i="4"/>
  <c r="O45" i="4" s="1"/>
  <c r="N63" i="4"/>
  <c r="O63" i="4" s="1"/>
  <c r="N57" i="4"/>
  <c r="O57" i="4" s="1"/>
  <c r="N55" i="4"/>
  <c r="O55" i="4" s="1"/>
  <c r="N33" i="4"/>
  <c r="O33" i="4" s="1"/>
  <c r="N36" i="4"/>
  <c r="O36" i="4" s="1"/>
  <c r="N53" i="4"/>
  <c r="O53" i="4" s="1"/>
  <c r="N60" i="4"/>
  <c r="O60" i="4" s="1"/>
  <c r="N44" i="4"/>
  <c r="O44" i="4" s="1"/>
  <c r="N23" i="4"/>
  <c r="O23" i="4" s="1"/>
  <c r="N16" i="1"/>
  <c r="O16" i="1" s="1"/>
  <c r="N20" i="1"/>
  <c r="O20" i="1" s="1"/>
  <c r="N59" i="1"/>
  <c r="O59" i="1" s="1"/>
  <c r="N46" i="1"/>
  <c r="O46" i="1" s="1"/>
  <c r="N54" i="1"/>
  <c r="O54" i="1" s="1"/>
  <c r="N43" i="1"/>
  <c r="O43" i="1" s="1"/>
  <c r="N33" i="1"/>
  <c r="O33" i="1" s="1"/>
  <c r="N42" i="1"/>
  <c r="O42" i="1" s="1"/>
  <c r="N58" i="1"/>
  <c r="O58" i="1" s="1"/>
  <c r="N28" i="1"/>
  <c r="O28" i="1" s="1"/>
  <c r="N44" i="1"/>
  <c r="O44" i="1" s="1"/>
  <c r="N19" i="1"/>
  <c r="O19" i="1" s="1"/>
  <c r="N18" i="1"/>
  <c r="O18" i="1" s="1"/>
  <c r="N23" i="1"/>
  <c r="O23" i="1" s="1"/>
  <c r="N48" i="1"/>
  <c r="O48" i="1" s="1"/>
  <c r="N74" i="1"/>
  <c r="O74" i="1" s="1"/>
  <c r="N45" i="1"/>
  <c r="O45" i="1" s="1"/>
  <c r="N61" i="1"/>
  <c r="O61" i="1" s="1"/>
  <c r="N49" i="1"/>
  <c r="O49" i="1" s="1"/>
  <c r="N35" i="1"/>
  <c r="O35" i="1" s="1"/>
  <c r="N24" i="1"/>
  <c r="O24" i="1" s="1"/>
  <c r="N27" i="1"/>
  <c r="O27" i="1" s="1"/>
  <c r="N36" i="1"/>
  <c r="O36" i="1" s="1"/>
  <c r="N77" i="1"/>
  <c r="O77" i="1" s="1"/>
  <c r="N37" i="1"/>
  <c r="O37" i="1" s="1"/>
  <c r="N68" i="1"/>
  <c r="O68" i="1" s="1"/>
  <c r="N34" i="1"/>
  <c r="O34" i="1" s="1"/>
  <c r="N31" i="1"/>
  <c r="O31" i="1" s="1"/>
  <c r="N57" i="1"/>
  <c r="O57" i="1" s="1"/>
  <c r="N21" i="1"/>
  <c r="O21" i="1" s="1"/>
  <c r="N69" i="1"/>
  <c r="O69" i="1" s="1"/>
  <c r="N56" i="1"/>
  <c r="O56" i="1" s="1"/>
  <c r="N78" i="1"/>
  <c r="O78" i="1" s="1"/>
  <c r="N53" i="1"/>
  <c r="O53" i="1" s="1"/>
  <c r="N52" i="1"/>
  <c r="O52" i="1" s="1"/>
  <c r="N25" i="1"/>
  <c r="O25" i="1" s="1"/>
  <c r="N41" i="1"/>
  <c r="O41" i="1" s="1"/>
  <c r="N62" i="1"/>
  <c r="O62" i="1" s="1"/>
  <c r="N65" i="1"/>
  <c r="O65" i="1" s="1"/>
  <c r="N83" i="1"/>
  <c r="O83" i="1" s="1"/>
  <c r="N70" i="1"/>
  <c r="O70" i="1" s="1"/>
  <c r="N41" i="3"/>
  <c r="O41" i="3" s="1"/>
  <c r="N30" i="3"/>
  <c r="O30" i="3" s="1"/>
  <c r="N31" i="3"/>
  <c r="O31" i="3" s="1"/>
  <c r="N61" i="3"/>
  <c r="O61" i="3" s="1"/>
  <c r="N53" i="3"/>
  <c r="O53" i="3" s="1"/>
  <c r="N25" i="3"/>
  <c r="O25" i="3" s="1"/>
  <c r="N28" i="3"/>
  <c r="O28" i="3" s="1"/>
  <c r="N26" i="3"/>
  <c r="O26" i="3" s="1"/>
  <c r="N16" i="3"/>
  <c r="O16" i="3" s="1"/>
  <c r="N36" i="3"/>
  <c r="O36" i="3" s="1"/>
  <c r="N57" i="3"/>
  <c r="O57" i="3" s="1"/>
  <c r="N24" i="3"/>
  <c r="O24" i="3" s="1"/>
  <c r="N43" i="3"/>
  <c r="O43" i="3" s="1"/>
  <c r="N59" i="3"/>
  <c r="O59" i="3" s="1"/>
  <c r="N18" i="3"/>
  <c r="O18" i="3" s="1"/>
  <c r="N50" i="3"/>
  <c r="O50" i="3" s="1"/>
  <c r="N49" i="3"/>
  <c r="O49" i="3" s="1"/>
  <c r="N42" i="3"/>
  <c r="O42" i="3" s="1"/>
  <c r="N60" i="3"/>
  <c r="O60" i="3" s="1"/>
  <c r="N33" i="3"/>
  <c r="O33" i="3" s="1"/>
  <c r="N48" i="3"/>
  <c r="O48" i="3" s="1"/>
  <c r="N51" i="3"/>
  <c r="O51" i="3" s="1"/>
  <c r="N32" i="3"/>
  <c r="O32" i="3" s="1"/>
  <c r="N56" i="3"/>
  <c r="O56" i="3" s="1"/>
  <c r="N22" i="3"/>
  <c r="O22" i="3" s="1"/>
  <c r="N17" i="3"/>
  <c r="O17" i="3" s="1"/>
  <c r="N63" i="3"/>
  <c r="O63" i="3" s="1"/>
  <c r="N45" i="3"/>
  <c r="O45" i="3" s="1"/>
  <c r="N44" i="3"/>
  <c r="O44" i="3" s="1"/>
  <c r="N52" i="3"/>
  <c r="O52" i="3" s="1"/>
  <c r="N58" i="3"/>
  <c r="O58" i="3" s="1"/>
  <c r="N62" i="3"/>
  <c r="O62" i="3" s="1"/>
  <c r="N20" i="3"/>
  <c r="O20" i="3" s="1"/>
  <c r="N55" i="3"/>
  <c r="O55" i="3" s="1"/>
  <c r="N35" i="3"/>
  <c r="O35" i="3" s="1"/>
  <c r="N54" i="3"/>
  <c r="O54" i="3" s="1"/>
  <c r="N40" i="3"/>
  <c r="O40" i="3" s="1"/>
  <c r="N23" i="3"/>
  <c r="O23" i="3" s="1"/>
  <c r="N19" i="3"/>
  <c r="O19" i="3" s="1"/>
  <c r="N46" i="3"/>
  <c r="O46" i="3" s="1"/>
  <c r="N37" i="3"/>
  <c r="O37" i="3" s="1"/>
  <c r="N47" i="3"/>
  <c r="O47" i="3" s="1"/>
  <c r="N38" i="3"/>
  <c r="O38" i="3" s="1"/>
  <c r="N27" i="3"/>
  <c r="O27" i="3" s="1"/>
  <c r="N21" i="3"/>
  <c r="O21" i="3" s="1"/>
  <c r="N29" i="3"/>
  <c r="O29" i="3" s="1"/>
  <c r="N34" i="3"/>
  <c r="O34" i="3" s="1"/>
  <c r="O62" i="4"/>
  <c r="O50" i="4"/>
</calcChain>
</file>

<file path=xl/sharedStrings.xml><?xml version="1.0" encoding="utf-8"?>
<sst xmlns="http://schemas.openxmlformats.org/spreadsheetml/2006/main" count="1755" uniqueCount="487">
  <si>
    <t>Муниципальное образование:</t>
  </si>
  <si>
    <t xml:space="preserve">Класс:  </t>
  </si>
  <si>
    <t xml:space="preserve">Численность участников: </t>
  </si>
  <si>
    <t>Дата</t>
  </si>
  <si>
    <t>Максимально возможное  количество баллов:</t>
  </si>
  <si>
    <t>№</t>
  </si>
  <si>
    <t>Фамилия</t>
  </si>
  <si>
    <t>Имя</t>
  </si>
  <si>
    <t>Отчество</t>
  </si>
  <si>
    <t>Класс *</t>
  </si>
  <si>
    <t>ОУ</t>
  </si>
  <si>
    <t xml:space="preserve">МО </t>
  </si>
  <si>
    <t>Сумма баллов теоретического тура</t>
  </si>
  <si>
    <t>Зачетный балл теоретического тура **</t>
  </si>
  <si>
    <r>
      <t xml:space="preserve">1-е испытание                         </t>
    </r>
    <r>
      <rPr>
        <sz val="12"/>
        <color indexed="8"/>
        <rFont val="Times New Roman"/>
        <family val="1"/>
        <charset val="204"/>
      </rPr>
      <t>(баскетбол)</t>
    </r>
  </si>
  <si>
    <r>
      <t xml:space="preserve">2-е испытание                     </t>
    </r>
    <r>
      <rPr>
        <sz val="12"/>
        <color indexed="8"/>
        <rFont val="Times New Roman"/>
        <family val="1"/>
        <charset val="204"/>
      </rPr>
      <t xml:space="preserve"> (гимнастика)</t>
    </r>
  </si>
  <si>
    <t>Зачетный балл практического тура ***</t>
  </si>
  <si>
    <t>ИТОГОВЫЙ ЗАЧЕТНЫЙ БАЛЛ</t>
  </si>
  <si>
    <t>Статус диплома (победитель, призер, участник)</t>
  </si>
  <si>
    <t>Зачетный балл **</t>
  </si>
  <si>
    <r>
      <t xml:space="preserve">Результат                           </t>
    </r>
    <r>
      <rPr>
        <sz val="12"/>
        <color indexed="8"/>
        <rFont val="Times New Roman"/>
        <family val="1"/>
        <charset val="204"/>
      </rPr>
      <t xml:space="preserve"> (баллы)</t>
    </r>
  </si>
  <si>
    <t>Зачетный балл  **</t>
  </si>
  <si>
    <t xml:space="preserve">и муниципального этапа, разработанными центральными предметно-методическими комиссиями, а также в требованиях к проведению муниципального этапа </t>
  </si>
  <si>
    <t xml:space="preserve"> всероссийской олимпиады школьников по физической культуре.</t>
  </si>
  <si>
    <r>
      <t xml:space="preserve">*** - </t>
    </r>
    <r>
      <rPr>
        <b/>
        <sz val="12"/>
        <color indexed="8"/>
        <rFont val="Times New Roman"/>
        <family val="1"/>
        <charset val="204"/>
      </rPr>
      <t xml:space="preserve">Зачетный балл практического тура </t>
    </r>
    <r>
      <rPr>
        <sz val="12"/>
        <color indexed="8"/>
        <rFont val="Times New Roman"/>
        <family val="1"/>
        <charset val="204"/>
      </rPr>
      <t>представляет собой сумму зачетных баллов каждого из испытаний практического тура.</t>
    </r>
  </si>
  <si>
    <r>
      <t xml:space="preserve">**** - </t>
    </r>
    <r>
      <rPr>
        <b/>
        <sz val="12"/>
        <color indexed="8"/>
        <rFont val="Times New Roman"/>
        <family val="1"/>
        <charset val="204"/>
      </rPr>
      <t>Итоговый зачетный балл</t>
    </r>
    <r>
      <rPr>
        <sz val="12"/>
        <color indexed="8"/>
        <rFont val="Times New Roman"/>
        <family val="1"/>
        <charset val="204"/>
      </rPr>
      <t xml:space="preserve"> представляет собой сумму зачетных баллов теоретического и практического тура.</t>
    </r>
  </si>
  <si>
    <t>Члены жюри: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</si>
  <si>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</si>
  <si>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</si>
  <si>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по физической культуре</t>
  </si>
  <si>
    <t>Председатель жюри:</t>
  </si>
  <si>
    <t>______________________</t>
  </si>
  <si>
    <t>____________________</t>
  </si>
  <si>
    <t>/_______________________</t>
  </si>
  <si>
    <r>
      <t xml:space="preserve">Результат                            </t>
    </r>
    <r>
      <rPr>
        <sz val="12"/>
        <color indexed="8"/>
        <rFont val="Times New Roman"/>
        <family val="1"/>
        <charset val="204"/>
      </rPr>
      <t>(сек.)</t>
    </r>
  </si>
  <si>
    <t>Иван</t>
  </si>
  <si>
    <t>Иванович</t>
  </si>
  <si>
    <r>
      <t xml:space="preserve">** - </t>
    </r>
    <r>
      <rPr>
        <b/>
        <sz val="12"/>
        <color indexed="8"/>
        <rFont val="Times New Roman"/>
        <family val="1"/>
        <charset val="204"/>
      </rPr>
      <t>Зачетные баллы теоретического и каждого из испытаний практического тура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рассчитываются по формулам</t>
    </r>
    <r>
      <rPr>
        <sz val="12"/>
        <color indexed="8"/>
        <rFont val="Times New Roman"/>
        <family val="1"/>
        <charset val="204"/>
      </rPr>
      <t xml:space="preserve">, указанным в методических рекомендациях школьного </t>
    </r>
  </si>
  <si>
    <t xml:space="preserve">** - Зачетные баллы теоретического и каждого из испытаний практического тура рассчитываются по формулам, указанным в методических рекомендациях школьного </t>
  </si>
  <si>
    <t>Павловский район</t>
  </si>
  <si>
    <t>Алеся</t>
  </si>
  <si>
    <t>Евгеньевна</t>
  </si>
  <si>
    <t xml:space="preserve">Лукашова </t>
  </si>
  <si>
    <t>Виктория</t>
  </si>
  <si>
    <t>Владимировна</t>
  </si>
  <si>
    <t>Дорошенко</t>
  </si>
  <si>
    <t>Анастасия</t>
  </si>
  <si>
    <t>Алексеевна</t>
  </si>
  <si>
    <t>Александровна</t>
  </si>
  <si>
    <t xml:space="preserve">Погуляй </t>
  </si>
  <si>
    <t>Алекеевна</t>
  </si>
  <si>
    <t>Белик</t>
  </si>
  <si>
    <t>Сергеевна</t>
  </si>
  <si>
    <t>Кристина</t>
  </si>
  <si>
    <t>Николаевна</t>
  </si>
  <si>
    <t>Мосенцева</t>
  </si>
  <si>
    <t>Вероника</t>
  </si>
  <si>
    <t xml:space="preserve">Будкова </t>
  </si>
  <si>
    <t>Валерия</t>
  </si>
  <si>
    <t>Андреевна</t>
  </si>
  <si>
    <t>Сабина</t>
  </si>
  <si>
    <t>Аскерова</t>
  </si>
  <si>
    <t>Ильгаровна</t>
  </si>
  <si>
    <t>Полина</t>
  </si>
  <si>
    <t>Арина</t>
  </si>
  <si>
    <t xml:space="preserve">Кривич </t>
  </si>
  <si>
    <t xml:space="preserve">Лозицкая </t>
  </si>
  <si>
    <t>Алина</t>
  </si>
  <si>
    <t>Эдгардовна</t>
  </si>
  <si>
    <t xml:space="preserve">Асирян </t>
  </si>
  <si>
    <t>Надежда</t>
  </si>
  <si>
    <t xml:space="preserve">Дубровская </t>
  </si>
  <si>
    <t xml:space="preserve">Гогуля </t>
  </si>
  <si>
    <t>Дарья</t>
  </si>
  <si>
    <t>Михайловна</t>
  </si>
  <si>
    <t>Мария</t>
  </si>
  <si>
    <t xml:space="preserve">Пашкурная </t>
  </si>
  <si>
    <t>Ксения</t>
  </si>
  <si>
    <t>Ивановна</t>
  </si>
  <si>
    <t>Тарасенко</t>
  </si>
  <si>
    <t>Екатерина</t>
  </si>
  <si>
    <t>Алиса</t>
  </si>
  <si>
    <t>Анатольевна</t>
  </si>
  <si>
    <t xml:space="preserve">Пономаренко </t>
  </si>
  <si>
    <t>Елизавета</t>
  </si>
  <si>
    <t xml:space="preserve">Курбала </t>
  </si>
  <si>
    <t>Игоревна</t>
  </si>
  <si>
    <t xml:space="preserve">Лукина </t>
  </si>
  <si>
    <t>Юрьевна</t>
  </si>
  <si>
    <t xml:space="preserve">Луценко </t>
  </si>
  <si>
    <t>Альбина</t>
  </si>
  <si>
    <t>Валеревна</t>
  </si>
  <si>
    <t xml:space="preserve">Шапель </t>
  </si>
  <si>
    <t>Валентина</t>
  </si>
  <si>
    <t xml:space="preserve">Коваленко </t>
  </si>
  <si>
    <t>Анна</t>
  </si>
  <si>
    <t>Вадимовна</t>
  </si>
  <si>
    <t>Бычек</t>
  </si>
  <si>
    <t xml:space="preserve">Яицкая </t>
  </si>
  <si>
    <t>Гарнышева</t>
  </si>
  <si>
    <t xml:space="preserve">Ковалёва </t>
  </si>
  <si>
    <t>Владислава</t>
  </si>
  <si>
    <t>Кира</t>
  </si>
  <si>
    <t>Олеговна</t>
  </si>
  <si>
    <t>Давидовна</t>
  </si>
  <si>
    <t>Альвина</t>
  </si>
  <si>
    <t>Ольга</t>
  </si>
  <si>
    <t>Марина</t>
  </si>
  <si>
    <t>Витальевна</t>
  </si>
  <si>
    <t>Милена</t>
  </si>
  <si>
    <t>Эдуардовна</t>
  </si>
  <si>
    <t>Софья</t>
  </si>
  <si>
    <t>Елена</t>
  </si>
  <si>
    <t>Алёна</t>
  </si>
  <si>
    <t>Валентиновна</t>
  </si>
  <si>
    <t>Яна</t>
  </si>
  <si>
    <t xml:space="preserve">Мизильская </t>
  </si>
  <si>
    <t xml:space="preserve">Долгова </t>
  </si>
  <si>
    <t xml:space="preserve">Демченко </t>
  </si>
  <si>
    <t xml:space="preserve">Галаган </t>
  </si>
  <si>
    <t>Серая</t>
  </si>
  <si>
    <t xml:space="preserve">Будлянская </t>
  </si>
  <si>
    <t xml:space="preserve">Дворяткина </t>
  </si>
  <si>
    <t>Босякова</t>
  </si>
  <si>
    <t>Юлия</t>
  </si>
  <si>
    <t>Анжелика</t>
  </si>
  <si>
    <t>Сонна</t>
  </si>
  <si>
    <t>Иванчикова</t>
  </si>
  <si>
    <t xml:space="preserve">Чередниченко </t>
  </si>
  <si>
    <t xml:space="preserve">Калмыкова </t>
  </si>
  <si>
    <t xml:space="preserve">Назаренко  </t>
  </si>
  <si>
    <t xml:space="preserve">Победаш </t>
  </si>
  <si>
    <t xml:space="preserve">Зеликова </t>
  </si>
  <si>
    <t xml:space="preserve">Зайцева </t>
  </si>
  <si>
    <t xml:space="preserve">Фоменко </t>
  </si>
  <si>
    <t xml:space="preserve">Кандаурова </t>
  </si>
  <si>
    <t xml:space="preserve">Гуржи </t>
  </si>
  <si>
    <t xml:space="preserve">Губина </t>
  </si>
  <si>
    <t xml:space="preserve">Рыбалко </t>
  </si>
  <si>
    <t xml:space="preserve">Черкашина </t>
  </si>
  <si>
    <t xml:space="preserve">Шашкина </t>
  </si>
  <si>
    <t xml:space="preserve">Зырянова </t>
  </si>
  <si>
    <t xml:space="preserve">Иванченко </t>
  </si>
  <si>
    <t xml:space="preserve">Квитко </t>
  </si>
  <si>
    <t xml:space="preserve">Резец </t>
  </si>
  <si>
    <t xml:space="preserve">Байрамова </t>
  </si>
  <si>
    <t>девушки 9-11 класс</t>
  </si>
  <si>
    <t>Владимир</t>
  </si>
  <si>
    <t>Алексеевич</t>
  </si>
  <si>
    <t>Александр</t>
  </si>
  <si>
    <t>Михайлович</t>
  </si>
  <si>
    <t>Тимур</t>
  </si>
  <si>
    <t>Тохирович</t>
  </si>
  <si>
    <t>Семён</t>
  </si>
  <si>
    <t>Сергеевич</t>
  </si>
  <si>
    <t>Дмитрий</t>
  </si>
  <si>
    <t>Владимирович</t>
  </si>
  <si>
    <t>Георгий</t>
  </si>
  <si>
    <t>Дмитриевич</t>
  </si>
  <si>
    <t>Никита</t>
  </si>
  <si>
    <t>Александрович</t>
  </si>
  <si>
    <t>Кирилл</t>
  </si>
  <si>
    <t>Муратович</t>
  </si>
  <si>
    <t>Анатолий</t>
  </si>
  <si>
    <t>Анатольевич</t>
  </si>
  <si>
    <t>Ярослав</t>
  </si>
  <si>
    <t>Эдуардович</t>
  </si>
  <si>
    <t>Андрей</t>
  </si>
  <si>
    <t>Валерьевич</t>
  </si>
  <si>
    <t>Евгеньевич</t>
  </si>
  <si>
    <t>Родион</t>
  </si>
  <si>
    <t>Геннадьевич</t>
  </si>
  <si>
    <t>Николай</t>
  </si>
  <si>
    <t>Николаевич</t>
  </si>
  <si>
    <t>Русланович</t>
  </si>
  <si>
    <t>Евгений</t>
  </si>
  <si>
    <t>Андреевич</t>
  </si>
  <si>
    <t>Вячеслав</t>
  </si>
  <si>
    <t>Михаил</t>
  </si>
  <si>
    <t>Марк</t>
  </si>
  <si>
    <t>Артем</t>
  </si>
  <si>
    <t>Олегович</t>
  </si>
  <si>
    <t>Богдан</t>
  </si>
  <si>
    <t>Сергей</t>
  </si>
  <si>
    <t>Захар</t>
  </si>
  <si>
    <t>Юрьевич</t>
  </si>
  <si>
    <t>Илья</t>
  </si>
  <si>
    <t>Павлович</t>
  </si>
  <si>
    <t>Юрий</t>
  </si>
  <si>
    <t>Станиславович</t>
  </si>
  <si>
    <t>Владислав</t>
  </si>
  <si>
    <t>Радикович</t>
  </si>
  <si>
    <t>Алексей</t>
  </si>
  <si>
    <t>Егор</t>
  </si>
  <si>
    <t>Григорьевич</t>
  </si>
  <si>
    <t>Максим</t>
  </si>
  <si>
    <t>Нарек</t>
  </si>
  <si>
    <t>Каренович</t>
  </si>
  <si>
    <t>Данил</t>
  </si>
  <si>
    <t>Феликсович</t>
  </si>
  <si>
    <t>Викторович</t>
  </si>
  <si>
    <t>Глеб</t>
  </si>
  <si>
    <t>Антон</t>
  </si>
  <si>
    <t>Вадимович</t>
  </si>
  <si>
    <t>Даниил</t>
  </si>
  <si>
    <t>Константинович</t>
  </si>
  <si>
    <t>Игорь</t>
  </si>
  <si>
    <t>Витальевич</t>
  </si>
  <si>
    <t>Константин</t>
  </si>
  <si>
    <t>Арсений</t>
  </si>
  <si>
    <t>Игоревич</t>
  </si>
  <si>
    <t>Денис</t>
  </si>
  <si>
    <t>Павел</t>
  </si>
  <si>
    <t>Давид</t>
  </si>
  <si>
    <t>Махмадалиев</t>
  </si>
  <si>
    <t>Ильич</t>
  </si>
  <si>
    <t>Руслан</t>
  </si>
  <si>
    <t xml:space="preserve">Новиков </t>
  </si>
  <si>
    <t>Азизов</t>
  </si>
  <si>
    <t xml:space="preserve">Медведев </t>
  </si>
  <si>
    <t xml:space="preserve">Скориков </t>
  </si>
  <si>
    <t>Клепач</t>
  </si>
  <si>
    <t xml:space="preserve">Ровный </t>
  </si>
  <si>
    <t xml:space="preserve">Сейткулыев </t>
  </si>
  <si>
    <t xml:space="preserve">Евтушенко </t>
  </si>
  <si>
    <t xml:space="preserve">Тимощук </t>
  </si>
  <si>
    <t xml:space="preserve">Кошель </t>
  </si>
  <si>
    <t xml:space="preserve">Уколов </t>
  </si>
  <si>
    <t xml:space="preserve">Марченко </t>
  </si>
  <si>
    <t xml:space="preserve">Ковбаса </t>
  </si>
  <si>
    <t xml:space="preserve">Фаизов </t>
  </si>
  <si>
    <t xml:space="preserve">Мовчан </t>
  </si>
  <si>
    <t xml:space="preserve">Нештенко </t>
  </si>
  <si>
    <t>Борисенко</t>
  </si>
  <si>
    <t xml:space="preserve">Чернов  </t>
  </si>
  <si>
    <t xml:space="preserve">Липко </t>
  </si>
  <si>
    <t xml:space="preserve">Серышев </t>
  </si>
  <si>
    <t xml:space="preserve">Кулясов </t>
  </si>
  <si>
    <t>Пирожков</t>
  </si>
  <si>
    <t xml:space="preserve">Глушко </t>
  </si>
  <si>
    <t xml:space="preserve">Постырнак </t>
  </si>
  <si>
    <t xml:space="preserve">Компаниец </t>
  </si>
  <si>
    <t xml:space="preserve">Самгин </t>
  </si>
  <si>
    <t xml:space="preserve">Фейзов </t>
  </si>
  <si>
    <t>Скрипка</t>
  </si>
  <si>
    <t xml:space="preserve">Бондаренко </t>
  </si>
  <si>
    <t xml:space="preserve">Украинский </t>
  </si>
  <si>
    <t xml:space="preserve">Антипов </t>
  </si>
  <si>
    <t xml:space="preserve">Харьковский </t>
  </si>
  <si>
    <t xml:space="preserve">Шкода </t>
  </si>
  <si>
    <t xml:space="preserve">Серблянский </t>
  </si>
  <si>
    <t xml:space="preserve">Галстян </t>
  </si>
  <si>
    <t xml:space="preserve">Ревенков </t>
  </si>
  <si>
    <t xml:space="preserve">Носачев </t>
  </si>
  <si>
    <t xml:space="preserve">Благодырь </t>
  </si>
  <si>
    <t xml:space="preserve">Крыжановский </t>
  </si>
  <si>
    <t xml:space="preserve">Кочерга </t>
  </si>
  <si>
    <t xml:space="preserve">Аракельянц </t>
  </si>
  <si>
    <t xml:space="preserve">Подкользин </t>
  </si>
  <si>
    <t>Заречный</t>
  </si>
  <si>
    <t xml:space="preserve">Красногорский </t>
  </si>
  <si>
    <t xml:space="preserve">Ильинский </t>
  </si>
  <si>
    <t xml:space="preserve">Нужнов </t>
  </si>
  <si>
    <t xml:space="preserve">Сморшко </t>
  </si>
  <si>
    <t xml:space="preserve">Сагунов </t>
  </si>
  <si>
    <t xml:space="preserve">Шульга </t>
  </si>
  <si>
    <t>Луценко</t>
  </si>
  <si>
    <t xml:space="preserve">Булгаков </t>
  </si>
  <si>
    <t>Контемиров</t>
  </si>
  <si>
    <t xml:space="preserve">Дубина </t>
  </si>
  <si>
    <t xml:space="preserve">Семенько </t>
  </si>
  <si>
    <t xml:space="preserve">Миронец </t>
  </si>
  <si>
    <t xml:space="preserve">Баркалов </t>
  </si>
  <si>
    <t xml:space="preserve">Лопатко </t>
  </si>
  <si>
    <t xml:space="preserve">Ященко </t>
  </si>
  <si>
    <t xml:space="preserve">Коржов </t>
  </si>
  <si>
    <t xml:space="preserve">Давтян </t>
  </si>
  <si>
    <t xml:space="preserve">Бессалый </t>
  </si>
  <si>
    <t xml:space="preserve">Рогозин </t>
  </si>
  <si>
    <t>Беспалов</t>
  </si>
  <si>
    <t xml:space="preserve">Сумин </t>
  </si>
  <si>
    <t xml:space="preserve">Колесников </t>
  </si>
  <si>
    <t xml:space="preserve">Книга </t>
  </si>
  <si>
    <t xml:space="preserve">Ивлев </t>
  </si>
  <si>
    <t>Корнейчук</t>
  </si>
  <si>
    <t xml:space="preserve">Мирошниченко </t>
  </si>
  <si>
    <t xml:space="preserve">Волочай </t>
  </si>
  <si>
    <t xml:space="preserve">Костюк </t>
  </si>
  <si>
    <t xml:space="preserve">Худойкулов </t>
  </si>
  <si>
    <t xml:space="preserve">Манько </t>
  </si>
  <si>
    <t xml:space="preserve">Горб </t>
  </si>
  <si>
    <t xml:space="preserve">Кошенко </t>
  </si>
  <si>
    <t xml:space="preserve">Васильев </t>
  </si>
  <si>
    <t xml:space="preserve">Шайдаров </t>
  </si>
  <si>
    <t xml:space="preserve">Попко </t>
  </si>
  <si>
    <t xml:space="preserve">Поповиченко </t>
  </si>
  <si>
    <t>Чабаненко</t>
  </si>
  <si>
    <t xml:space="preserve">Нестеров </t>
  </si>
  <si>
    <t xml:space="preserve">Тихоненко </t>
  </si>
  <si>
    <t xml:space="preserve">Шмонденко </t>
  </si>
  <si>
    <t xml:space="preserve">Морозов </t>
  </si>
  <si>
    <t xml:space="preserve">Чубарь </t>
  </si>
  <si>
    <t xml:space="preserve">Коломиец </t>
  </si>
  <si>
    <t>Васильев</t>
  </si>
  <si>
    <t>Ульяна</t>
  </si>
  <si>
    <t>Владлена</t>
  </si>
  <si>
    <t xml:space="preserve">Эвелина </t>
  </si>
  <si>
    <t xml:space="preserve">Елизавета </t>
  </si>
  <si>
    <t xml:space="preserve">Анастасия </t>
  </si>
  <si>
    <t xml:space="preserve">Александра </t>
  </si>
  <si>
    <t xml:space="preserve">Екатерина </t>
  </si>
  <si>
    <t>Васильевна</t>
  </si>
  <si>
    <t>Исламовна</t>
  </si>
  <si>
    <t xml:space="preserve">Полина </t>
  </si>
  <si>
    <t xml:space="preserve">Владислава </t>
  </si>
  <si>
    <t xml:space="preserve">Ксения </t>
  </si>
  <si>
    <t xml:space="preserve">Амина </t>
  </si>
  <si>
    <t>Романовна</t>
  </si>
  <si>
    <t>Павловна</t>
  </si>
  <si>
    <t>Илона</t>
  </si>
  <si>
    <t>Екатарина</t>
  </si>
  <si>
    <t>Викторовна</t>
  </si>
  <si>
    <t>Анреевна</t>
  </si>
  <si>
    <t>Ноемия</t>
  </si>
  <si>
    <t xml:space="preserve">Дарья </t>
  </si>
  <si>
    <t>Дмитриевна</t>
  </si>
  <si>
    <t xml:space="preserve">Альбина </t>
  </si>
  <si>
    <t>Константиновна</t>
  </si>
  <si>
    <t>Диана</t>
  </si>
  <si>
    <t>Аркадьевна</t>
  </si>
  <si>
    <t>Снежана</t>
  </si>
  <si>
    <t>Каролина</t>
  </si>
  <si>
    <t>Геворговна</t>
  </si>
  <si>
    <t>Антоновна</t>
  </si>
  <si>
    <t>Даниловна</t>
  </si>
  <si>
    <t>Арианна</t>
  </si>
  <si>
    <t xml:space="preserve">Савенко </t>
  </si>
  <si>
    <t>Зырянова</t>
  </si>
  <si>
    <t xml:space="preserve">Чуприна </t>
  </si>
  <si>
    <t>Баша</t>
  </si>
  <si>
    <t xml:space="preserve">Николенко </t>
  </si>
  <si>
    <t xml:space="preserve">Пайсаниди </t>
  </si>
  <si>
    <t xml:space="preserve">Ахмедова </t>
  </si>
  <si>
    <t>Ямпольская</t>
  </si>
  <si>
    <t>Суптеля</t>
  </si>
  <si>
    <t xml:space="preserve">Серебрянникова </t>
  </si>
  <si>
    <t xml:space="preserve">Белашова </t>
  </si>
  <si>
    <t xml:space="preserve">Чарыева </t>
  </si>
  <si>
    <t xml:space="preserve">Онищенко </t>
  </si>
  <si>
    <t xml:space="preserve">Бабушкина </t>
  </si>
  <si>
    <t>Гордиенко</t>
  </si>
  <si>
    <t xml:space="preserve">Яхно </t>
  </si>
  <si>
    <t xml:space="preserve">Михалина </t>
  </si>
  <si>
    <t>Выскребцова</t>
  </si>
  <si>
    <t xml:space="preserve">Чоарик </t>
  </si>
  <si>
    <t xml:space="preserve">Галуза </t>
  </si>
  <si>
    <t xml:space="preserve">Проценко </t>
  </si>
  <si>
    <t xml:space="preserve">Киселёва </t>
  </si>
  <si>
    <t xml:space="preserve">Утробина </t>
  </si>
  <si>
    <t xml:space="preserve">Курзенева </t>
  </si>
  <si>
    <t xml:space="preserve">Топчиева </t>
  </si>
  <si>
    <t xml:space="preserve">Фукалова </t>
  </si>
  <si>
    <t>Жданова</t>
  </si>
  <si>
    <t xml:space="preserve">Осыка </t>
  </si>
  <si>
    <t xml:space="preserve">Веркина </t>
  </si>
  <si>
    <t xml:space="preserve">Панченко </t>
  </si>
  <si>
    <t xml:space="preserve">Казарян </t>
  </si>
  <si>
    <t xml:space="preserve">Макуха </t>
  </si>
  <si>
    <t xml:space="preserve">Полещук </t>
  </si>
  <si>
    <t>Барановская</t>
  </si>
  <si>
    <t xml:space="preserve">Богачева </t>
  </si>
  <si>
    <t xml:space="preserve">Холодная </t>
  </si>
  <si>
    <t>Чаленко</t>
  </si>
  <si>
    <t>Пономаренко</t>
  </si>
  <si>
    <t>Сикорская</t>
  </si>
  <si>
    <t xml:space="preserve">Шакун </t>
  </si>
  <si>
    <t>Степанищева</t>
  </si>
  <si>
    <t xml:space="preserve">Полеушко </t>
  </si>
  <si>
    <t xml:space="preserve">Медведева </t>
  </si>
  <si>
    <t>Грибенюк</t>
  </si>
  <si>
    <t xml:space="preserve">Абдулаева </t>
  </si>
  <si>
    <t>7-8 девушки</t>
  </si>
  <si>
    <t>7-8 класс юноши</t>
  </si>
  <si>
    <t xml:space="preserve">Артем </t>
  </si>
  <si>
    <t xml:space="preserve">Александр </t>
  </si>
  <si>
    <t>Семен</t>
  </si>
  <si>
    <t>Максимович</t>
  </si>
  <si>
    <t xml:space="preserve">Алексей </t>
  </si>
  <si>
    <t>Романович</t>
  </si>
  <si>
    <t>Абдул</t>
  </si>
  <si>
    <t>Гумалатович</t>
  </si>
  <si>
    <t xml:space="preserve">Матвей </t>
  </si>
  <si>
    <t xml:space="preserve">Максимович </t>
  </si>
  <si>
    <t xml:space="preserve">Вадим </t>
  </si>
  <si>
    <t xml:space="preserve">Вячеслав </t>
  </si>
  <si>
    <t xml:space="preserve">Андрей </t>
  </si>
  <si>
    <t>Денисович</t>
  </si>
  <si>
    <t xml:space="preserve">Владислав </t>
  </si>
  <si>
    <t>Артурович</t>
  </si>
  <si>
    <t>Артемович</t>
  </si>
  <si>
    <t>Матвеевич</t>
  </si>
  <si>
    <t>Петрович</t>
  </si>
  <si>
    <t>Станислав</t>
  </si>
  <si>
    <t>Оганес</t>
  </si>
  <si>
    <t>Гургенович</t>
  </si>
  <si>
    <t>Аркадий</t>
  </si>
  <si>
    <t>Леонидович</t>
  </si>
  <si>
    <t>Степан</t>
  </si>
  <si>
    <t xml:space="preserve">Марин </t>
  </si>
  <si>
    <t xml:space="preserve">Круглый </t>
  </si>
  <si>
    <t xml:space="preserve">Зайцев </t>
  </si>
  <si>
    <t xml:space="preserve">Рябов </t>
  </si>
  <si>
    <t xml:space="preserve">Ляховка </t>
  </si>
  <si>
    <t xml:space="preserve">Мартынов </t>
  </si>
  <si>
    <t xml:space="preserve">Абдуллаев </t>
  </si>
  <si>
    <t>Дмитриев</t>
  </si>
  <si>
    <t xml:space="preserve">Гордиенко </t>
  </si>
  <si>
    <t>Фаизов</t>
  </si>
  <si>
    <t xml:space="preserve">Бруяка </t>
  </si>
  <si>
    <t xml:space="preserve">Дронов </t>
  </si>
  <si>
    <t>Поповиченко</t>
  </si>
  <si>
    <t xml:space="preserve">Слепец </t>
  </si>
  <si>
    <t xml:space="preserve">Пономарь </t>
  </si>
  <si>
    <t xml:space="preserve">Квасихин </t>
  </si>
  <si>
    <t>Чевиленок</t>
  </si>
  <si>
    <t xml:space="preserve">Шилков </t>
  </si>
  <si>
    <t xml:space="preserve">Оводенко </t>
  </si>
  <si>
    <t xml:space="preserve">Курилов </t>
  </si>
  <si>
    <t xml:space="preserve">Калюжный </t>
  </si>
  <si>
    <t>Лобарев</t>
  </si>
  <si>
    <t xml:space="preserve">Пикула </t>
  </si>
  <si>
    <t xml:space="preserve">Роговик </t>
  </si>
  <si>
    <t xml:space="preserve">Есин </t>
  </si>
  <si>
    <t>Городков</t>
  </si>
  <si>
    <t xml:space="preserve">Климов </t>
  </si>
  <si>
    <t>Перимов</t>
  </si>
  <si>
    <t xml:space="preserve">Лешко </t>
  </si>
  <si>
    <t>Иващенко</t>
  </si>
  <si>
    <t>Бяков</t>
  </si>
  <si>
    <t xml:space="preserve">Долгополай </t>
  </si>
  <si>
    <t xml:space="preserve">Левченко </t>
  </si>
  <si>
    <t>Передерий</t>
  </si>
  <si>
    <t xml:space="preserve">Попов </t>
  </si>
  <si>
    <t xml:space="preserve">Тимченко </t>
  </si>
  <si>
    <t xml:space="preserve">Филёкин </t>
  </si>
  <si>
    <t>Евтушенко</t>
  </si>
  <si>
    <t xml:space="preserve">Вертиков </t>
  </si>
  <si>
    <t xml:space="preserve">Яський </t>
  </si>
  <si>
    <t xml:space="preserve">Ломакин </t>
  </si>
  <si>
    <t>Улисковский</t>
  </si>
  <si>
    <t xml:space="preserve">Наслян </t>
  </si>
  <si>
    <t>Ковальчевский</t>
  </si>
  <si>
    <t>Сапанжа</t>
  </si>
  <si>
    <t xml:space="preserve">Постевой </t>
  </si>
  <si>
    <t xml:space="preserve">Якунин </t>
  </si>
  <si>
    <t>Ковальчук</t>
  </si>
  <si>
    <t xml:space="preserve">Аксенов </t>
  </si>
  <si>
    <t xml:space="preserve">Полухин </t>
  </si>
  <si>
    <t xml:space="preserve">Николаев </t>
  </si>
  <si>
    <t xml:space="preserve">Кулиш </t>
  </si>
  <si>
    <t>Матвеев</t>
  </si>
  <si>
    <t xml:space="preserve">Мазур </t>
  </si>
  <si>
    <t xml:space="preserve">Гугнявых </t>
  </si>
  <si>
    <t>Змеу</t>
  </si>
  <si>
    <t xml:space="preserve">Яшонков </t>
  </si>
  <si>
    <t xml:space="preserve">Модякин </t>
  </si>
  <si>
    <t xml:space="preserve">Кодола </t>
  </si>
  <si>
    <t>Вепринцев</t>
  </si>
  <si>
    <t xml:space="preserve">Матвеев </t>
  </si>
  <si>
    <t>Корчагин</t>
  </si>
  <si>
    <t xml:space="preserve">Абрамян </t>
  </si>
  <si>
    <t>Ходола</t>
  </si>
  <si>
    <t xml:space="preserve">Нога </t>
  </si>
  <si>
    <t xml:space="preserve">Евгеньевич </t>
  </si>
  <si>
    <t>Айкович</t>
  </si>
  <si>
    <t xml:space="preserve">Багмет </t>
  </si>
  <si>
    <t>38.5</t>
  </si>
  <si>
    <t>34.5</t>
  </si>
  <si>
    <t>победитель</t>
  </si>
  <si>
    <t>призер</t>
  </si>
  <si>
    <t>участник</t>
  </si>
  <si>
    <t>71 человек</t>
  </si>
  <si>
    <t>Пономаренко Иван Витальевич</t>
  </si>
  <si>
    <t>город/село</t>
  </si>
  <si>
    <t>село</t>
  </si>
  <si>
    <t>04.12.2021г.</t>
  </si>
  <si>
    <t>9-11 классы юноши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</si>
</sst>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B05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1111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Border="1" applyAlignment="1"/>
    <xf numFmtId="0" fontId="6" fillId="0" borderId="2" xfId="0" applyFont="1" applyBorder="1"/>
    <xf numFmtId="0" fontId="6" fillId="0" borderId="1" xfId="0" applyFont="1" applyBorder="1"/>
    <xf numFmtId="0" fontId="6" fillId="0" borderId="1" xfId="0" applyFont="1" applyBorder="1" applyAlignment="1"/>
    <xf numFmtId="0" fontId="8" fillId="0" borderId="0" xfId="0" applyFont="1" applyAlignment="1">
      <alignment horizontal="left" vertical="center" indent="3"/>
    </xf>
    <xf numFmtId="0" fontId="9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0" xfId="0" applyFont="1" applyBorder="1" applyAlignment="1"/>
    <xf numFmtId="0" fontId="6" fillId="0" borderId="2" xfId="0" applyFont="1" applyBorder="1"/>
    <xf numFmtId="0" fontId="6" fillId="0" borderId="1" xfId="0" applyFont="1" applyBorder="1"/>
    <xf numFmtId="0" fontId="6" fillId="0" borderId="1" xfId="0" applyFont="1" applyBorder="1" applyAlignment="1"/>
    <xf numFmtId="0" fontId="6" fillId="0" borderId="0" xfId="0" applyFont="1" applyBorder="1"/>
    <xf numFmtId="0" fontId="8" fillId="0" borderId="0" xfId="0" applyFont="1" applyAlignment="1">
      <alignment horizontal="left" vertical="center" indent="3"/>
    </xf>
    <xf numFmtId="0" fontId="9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6" fillId="0" borderId="0" xfId="0" applyFont="1" applyAlignment="1"/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/>
    <xf numFmtId="0" fontId="6" fillId="0" borderId="9" xfId="0" applyFont="1" applyBorder="1"/>
    <xf numFmtId="0" fontId="4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vertical="center" wrapText="1"/>
    </xf>
    <xf numFmtId="0" fontId="0" fillId="0" borderId="0" xfId="0" applyAlignment="1"/>
    <xf numFmtId="0" fontId="7" fillId="0" borderId="0" xfId="0" applyFont="1" applyBorder="1" applyAlignment="1">
      <alignment vertical="center"/>
    </xf>
    <xf numFmtId="0" fontId="13" fillId="0" borderId="12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5" fillId="0" borderId="12" xfId="0" applyFont="1" applyBorder="1" applyAlignment="1"/>
    <xf numFmtId="0" fontId="9" fillId="0" borderId="6" xfId="0" applyFont="1" applyBorder="1" applyAlignment="1">
      <alignment horizontal="center" vertical="top" wrapText="1"/>
    </xf>
    <xf numFmtId="2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vertical="center" wrapText="1"/>
    </xf>
    <xf numFmtId="2" fontId="8" fillId="0" borderId="3" xfId="0" applyNumberFormat="1" applyFont="1" applyBorder="1" applyAlignment="1">
      <alignment vertical="top" wrapText="1"/>
    </xf>
    <xf numFmtId="0" fontId="8" fillId="0" borderId="3" xfId="0" applyFont="1" applyBorder="1" applyAlignment="1"/>
    <xf numFmtId="0" fontId="16" fillId="0" borderId="3" xfId="0" applyFont="1" applyBorder="1" applyAlignment="1"/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left" vertical="center" wrapText="1"/>
    </xf>
    <xf numFmtId="2" fontId="8" fillId="0" borderId="3" xfId="0" applyNumberFormat="1" applyFont="1" applyBorder="1" applyAlignment="1">
      <alignment horizontal="left" vertical="center" wrapText="1"/>
    </xf>
    <xf numFmtId="2" fontId="8" fillId="0" borderId="3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top" wrapText="1"/>
    </xf>
    <xf numFmtId="2" fontId="8" fillId="0" borderId="3" xfId="0" applyNumberFormat="1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left" vertical="center" textRotation="90"/>
    </xf>
    <xf numFmtId="0" fontId="9" fillId="0" borderId="11" xfId="0" applyFont="1" applyBorder="1" applyAlignment="1">
      <alignment horizontal="left" vertical="center" textRotation="90"/>
    </xf>
    <xf numFmtId="0" fontId="9" fillId="0" borderId="11" xfId="0" applyFont="1" applyBorder="1" applyAlignment="1">
      <alignment horizontal="center" vertical="center" textRotation="90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textRotation="90"/>
    </xf>
    <xf numFmtId="2" fontId="6" fillId="0" borderId="3" xfId="0" applyNumberFormat="1" applyFont="1" applyBorder="1"/>
    <xf numFmtId="2" fontId="0" fillId="0" borderId="3" xfId="0" applyNumberFormat="1" applyFont="1" applyBorder="1"/>
    <xf numFmtId="2" fontId="16" fillId="0" borderId="3" xfId="0" applyNumberFormat="1" applyFont="1" applyBorder="1"/>
    <xf numFmtId="2" fontId="8" fillId="0" borderId="3" xfId="0" applyNumberFormat="1" applyFont="1" applyFill="1" applyBorder="1" applyAlignment="1">
      <alignment vertical="center" wrapText="1"/>
    </xf>
    <xf numFmtId="2" fontId="8" fillId="0" borderId="3" xfId="0" applyNumberFormat="1" applyFont="1" applyBorder="1" applyAlignment="1">
      <alignment vertical="center"/>
    </xf>
    <xf numFmtId="2" fontId="8" fillId="0" borderId="3" xfId="0" applyNumberFormat="1" applyFont="1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6" fontId="6" fillId="0" borderId="0" xfId="0" applyNumberFormat="1" applyFont="1" applyBorder="1" applyAlignment="1">
      <alignment horizontal="left"/>
    </xf>
    <xf numFmtId="16" fontId="6" fillId="0" borderId="0" xfId="0" applyNumberFormat="1" applyFont="1" applyBorder="1" applyAlignment="1"/>
    <xf numFmtId="16" fontId="6" fillId="0" borderId="2" xfId="0" applyNumberFormat="1" applyFont="1" applyBorder="1"/>
    <xf numFmtId="16" fontId="6" fillId="0" borderId="0" xfId="0" applyNumberFormat="1" applyFont="1" applyAlignment="1">
      <alignment horizontal="center"/>
    </xf>
    <xf numFmtId="0" fontId="9" fillId="0" borderId="3" xfId="0" applyFont="1" applyBorder="1" applyAlignment="1">
      <alignment horizontal="left" vertical="center" textRotation="90"/>
    </xf>
    <xf numFmtId="0" fontId="9" fillId="0" borderId="3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Border="1" applyAlignment="1"/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7"/>
  <sheetViews>
    <sheetView topLeftCell="C1" workbookViewId="0">
      <selection activeCell="Q15" sqref="Q15"/>
    </sheetView>
  </sheetViews>
  <sheetFormatPr defaultRowHeight="15" x14ac:dyDescent="0.25"/>
  <cols>
    <col min="1" max="1" width="4.85546875" customWidth="1"/>
    <col min="2" max="2" width="15.42578125" customWidth="1"/>
    <col min="3" max="3" width="15.140625" customWidth="1"/>
    <col min="4" max="4" width="17.85546875" customWidth="1"/>
    <col min="5" max="5" width="4" style="20" customWidth="1"/>
    <col min="6" max="6" width="4.85546875" customWidth="1"/>
    <col min="7" max="7" width="14" customWidth="1"/>
    <col min="10" max="11" width="11.28515625" customWidth="1"/>
    <col min="12" max="12" width="11.5703125" customWidth="1"/>
    <col min="13" max="13" width="11.7109375" customWidth="1"/>
    <col min="14" max="14" width="13.7109375" style="20" customWidth="1"/>
    <col min="15" max="15" width="14.5703125" style="20" customWidth="1"/>
    <col min="16" max="17" width="13.28515625" style="20" customWidth="1"/>
  </cols>
  <sheetData>
    <row r="2" spans="1:18" s="21" customFormat="1" x14ac:dyDescent="0.25">
      <c r="E2" s="20"/>
      <c r="N2" s="20"/>
      <c r="O2" s="20"/>
      <c r="P2" s="20"/>
      <c r="Q2" s="20"/>
    </row>
    <row r="3" spans="1:18" s="21" customFormat="1" ht="18.75" x14ac:dyDescent="0.25">
      <c r="A3" s="117" t="s">
        <v>27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3"/>
    </row>
    <row r="4" spans="1:18" s="21" customFormat="1" ht="18.75" x14ac:dyDescent="0.25">
      <c r="A4" s="117" t="s">
        <v>28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3"/>
    </row>
    <row r="5" spans="1:18" s="21" customFormat="1" ht="18.75" x14ac:dyDescent="0.25">
      <c r="A5" s="117" t="s">
        <v>29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3"/>
    </row>
    <row r="6" spans="1:18" ht="15" customHeight="1" x14ac:dyDescent="0.25">
      <c r="A6" s="22"/>
      <c r="B6" s="22"/>
      <c r="C6" s="22"/>
      <c r="D6" s="22"/>
      <c r="F6" s="22"/>
      <c r="G6" s="22"/>
      <c r="H6" s="22"/>
      <c r="I6" s="22"/>
      <c r="J6" s="22"/>
      <c r="K6" s="22"/>
      <c r="L6" s="22"/>
      <c r="M6" s="22"/>
    </row>
    <row r="7" spans="1:18" ht="15.75" customHeight="1" x14ac:dyDescent="0.25">
      <c r="A7" s="23" t="s">
        <v>0</v>
      </c>
      <c r="B7" s="25"/>
      <c r="C7" s="25"/>
      <c r="D7" s="26"/>
      <c r="E7" s="48"/>
      <c r="F7" s="27" t="s">
        <v>39</v>
      </c>
      <c r="G7" s="27"/>
      <c r="H7" s="24"/>
      <c r="I7" s="24"/>
      <c r="J7" s="24"/>
      <c r="K7" s="24"/>
      <c r="L7" s="24"/>
      <c r="M7" s="24"/>
      <c r="N7" s="50"/>
      <c r="O7" s="50"/>
      <c r="P7" s="50"/>
      <c r="Q7" s="50"/>
      <c r="R7" s="1"/>
    </row>
    <row r="8" spans="1:18" ht="15.75" x14ac:dyDescent="0.25">
      <c r="A8" s="3" t="s">
        <v>1</v>
      </c>
      <c r="B8" s="11"/>
      <c r="C8" s="12"/>
      <c r="D8" s="12"/>
      <c r="E8" s="49"/>
      <c r="F8" s="12" t="s">
        <v>382</v>
      </c>
      <c r="G8" s="12"/>
      <c r="H8" s="4"/>
      <c r="I8" s="4"/>
      <c r="J8" s="5"/>
      <c r="K8" s="5"/>
      <c r="L8" s="5"/>
      <c r="M8" s="6"/>
      <c r="N8" s="50"/>
      <c r="O8" s="50"/>
      <c r="P8" s="50"/>
      <c r="Q8" s="50"/>
      <c r="R8" s="1"/>
    </row>
    <row r="9" spans="1:18" ht="15.75" x14ac:dyDescent="0.25">
      <c r="A9" s="3" t="s">
        <v>2</v>
      </c>
      <c r="B9" s="11"/>
      <c r="C9" s="11"/>
      <c r="D9" s="12"/>
      <c r="E9" s="49"/>
      <c r="F9" s="68" t="s">
        <v>481</v>
      </c>
      <c r="G9" s="68"/>
      <c r="H9" s="69"/>
      <c r="I9" s="69"/>
      <c r="J9" s="70"/>
      <c r="K9" s="70"/>
      <c r="L9" s="70"/>
      <c r="M9" s="70"/>
      <c r="N9" s="50"/>
      <c r="O9" s="50"/>
      <c r="P9" s="50"/>
      <c r="Q9" s="50"/>
    </row>
    <row r="10" spans="1:18" ht="15.75" x14ac:dyDescent="0.25">
      <c r="A10" s="3" t="s">
        <v>3</v>
      </c>
      <c r="B10" s="12"/>
      <c r="C10" s="123"/>
      <c r="D10" s="124"/>
      <c r="E10" s="133">
        <v>44534</v>
      </c>
      <c r="F10" s="134"/>
      <c r="G10" s="134"/>
      <c r="H10" s="134"/>
      <c r="I10" s="134"/>
      <c r="J10" s="37"/>
      <c r="K10" s="37"/>
      <c r="L10" s="37"/>
      <c r="M10" s="37"/>
      <c r="N10" s="50"/>
      <c r="O10" s="50"/>
      <c r="P10" s="50"/>
      <c r="Q10" s="50"/>
    </row>
    <row r="11" spans="1:18" ht="15.75" x14ac:dyDescent="0.25">
      <c r="A11" s="3" t="s">
        <v>4</v>
      </c>
      <c r="B11" s="11"/>
      <c r="C11" s="11"/>
      <c r="D11" s="11"/>
      <c r="E11" s="49"/>
      <c r="F11" s="12"/>
      <c r="G11" s="12"/>
      <c r="H11" s="4"/>
      <c r="I11" s="7">
        <v>100</v>
      </c>
      <c r="J11" s="35"/>
      <c r="K11" s="35"/>
      <c r="L11" s="35"/>
      <c r="M11" s="35"/>
      <c r="N11" s="50"/>
      <c r="O11" s="50"/>
      <c r="P11" s="50"/>
      <c r="Q11" s="50"/>
    </row>
    <row r="12" spans="1:18" ht="15.75" x14ac:dyDescent="0.25">
      <c r="A12" s="8"/>
      <c r="B12" s="11"/>
      <c r="C12" s="11"/>
      <c r="D12" s="11"/>
      <c r="E12" s="50"/>
      <c r="F12" s="11"/>
      <c r="G12" s="11"/>
      <c r="H12" s="2"/>
      <c r="I12" s="2"/>
      <c r="J12" s="2"/>
      <c r="K12" s="2"/>
      <c r="L12" s="2"/>
      <c r="M12" s="2"/>
      <c r="N12" s="50"/>
      <c r="O12" s="50"/>
      <c r="P12" s="50"/>
      <c r="Q12" s="50"/>
    </row>
    <row r="14" spans="1:18" ht="36" customHeight="1" x14ac:dyDescent="0.25">
      <c r="A14" s="118" t="s">
        <v>5</v>
      </c>
      <c r="B14" s="120" t="s">
        <v>6</v>
      </c>
      <c r="C14" s="120" t="s">
        <v>7</v>
      </c>
      <c r="D14" s="120" t="s">
        <v>8</v>
      </c>
      <c r="E14" s="118" t="s">
        <v>9</v>
      </c>
      <c r="F14" s="120" t="s">
        <v>10</v>
      </c>
      <c r="G14" s="120" t="s">
        <v>11</v>
      </c>
      <c r="H14" s="125" t="s">
        <v>12</v>
      </c>
      <c r="I14" s="125" t="s">
        <v>13</v>
      </c>
      <c r="J14" s="127" t="s">
        <v>14</v>
      </c>
      <c r="K14" s="128"/>
      <c r="L14" s="127" t="s">
        <v>15</v>
      </c>
      <c r="M14" s="128"/>
      <c r="N14" s="131" t="s">
        <v>16</v>
      </c>
      <c r="O14" s="131" t="s">
        <v>17</v>
      </c>
      <c r="P14" s="129" t="s">
        <v>18</v>
      </c>
      <c r="Q14" s="148"/>
    </row>
    <row r="15" spans="1:18" ht="87.75" customHeight="1" x14ac:dyDescent="0.25">
      <c r="A15" s="119"/>
      <c r="B15" s="121"/>
      <c r="C15" s="121"/>
      <c r="D15" s="121"/>
      <c r="E15" s="122"/>
      <c r="F15" s="121"/>
      <c r="G15" s="121"/>
      <c r="H15" s="126"/>
      <c r="I15" s="126"/>
      <c r="J15" s="10" t="s">
        <v>34</v>
      </c>
      <c r="K15" s="10" t="s">
        <v>19</v>
      </c>
      <c r="L15" s="10" t="s">
        <v>20</v>
      </c>
      <c r="M15" s="10" t="s">
        <v>21</v>
      </c>
      <c r="N15" s="132"/>
      <c r="O15" s="132"/>
      <c r="P15" s="130"/>
      <c r="Q15" s="149" t="s">
        <v>483</v>
      </c>
      <c r="R15" s="9"/>
    </row>
    <row r="16" spans="1:18" s="39" customFormat="1" ht="18" customHeight="1" x14ac:dyDescent="0.25">
      <c r="A16" s="66">
        <v>1</v>
      </c>
      <c r="B16" s="56" t="s">
        <v>409</v>
      </c>
      <c r="C16" s="73" t="s">
        <v>384</v>
      </c>
      <c r="D16" s="72" t="s">
        <v>173</v>
      </c>
      <c r="E16" s="42">
        <v>7</v>
      </c>
      <c r="F16" s="42">
        <v>3</v>
      </c>
      <c r="G16" s="56" t="s">
        <v>39</v>
      </c>
      <c r="H16" s="56">
        <v>32</v>
      </c>
      <c r="I16" s="94">
        <f t="shared" ref="I16:I47" si="0">SUM((20*H16)/51)</f>
        <v>12.549019607843137</v>
      </c>
      <c r="J16" s="56">
        <v>46</v>
      </c>
      <c r="K16" s="95">
        <f t="shared" ref="K16:K47" si="1">SUM((40*42.03)/J16)</f>
        <v>36.547826086956526</v>
      </c>
      <c r="L16" s="56">
        <v>8.5</v>
      </c>
      <c r="M16" s="94">
        <f t="shared" ref="M16:M47" si="2">SUM(40*L16)/8.5</f>
        <v>40</v>
      </c>
      <c r="N16" s="95">
        <f t="shared" ref="N16:N47" si="3">SUM(K16+M16)</f>
        <v>76.547826086956519</v>
      </c>
      <c r="O16" s="95">
        <f t="shared" ref="O16:O48" si="4">SUM(I16+N16)</f>
        <v>89.096845694799654</v>
      </c>
      <c r="P16" s="91" t="s">
        <v>478</v>
      </c>
      <c r="Q16" s="91" t="s">
        <v>484</v>
      </c>
      <c r="R16" s="88"/>
    </row>
    <row r="17" spans="1:18" s="39" customFormat="1" ht="18" customHeight="1" x14ac:dyDescent="0.25">
      <c r="A17" s="66">
        <v>2</v>
      </c>
      <c r="B17" s="56" t="s">
        <v>408</v>
      </c>
      <c r="C17" s="73" t="s">
        <v>211</v>
      </c>
      <c r="D17" s="72" t="s">
        <v>176</v>
      </c>
      <c r="E17" s="42">
        <v>7</v>
      </c>
      <c r="F17" s="42">
        <v>3</v>
      </c>
      <c r="G17" s="56" t="s">
        <v>39</v>
      </c>
      <c r="H17" s="56">
        <v>25</v>
      </c>
      <c r="I17" s="94">
        <v>9.8039215686274517</v>
      </c>
      <c r="J17" s="56">
        <v>47.49</v>
      </c>
      <c r="K17" s="95">
        <v>35.401137081490837</v>
      </c>
      <c r="L17" s="56">
        <v>8.5</v>
      </c>
      <c r="M17" s="94">
        <v>40</v>
      </c>
      <c r="N17" s="95">
        <v>75.401137081490845</v>
      </c>
      <c r="O17" s="95">
        <v>85.205058650118303</v>
      </c>
      <c r="P17" s="91" t="s">
        <v>478</v>
      </c>
      <c r="Q17" s="91" t="s">
        <v>484</v>
      </c>
      <c r="R17" s="88"/>
    </row>
    <row r="18" spans="1:18" s="39" customFormat="1" ht="18" customHeight="1" x14ac:dyDescent="0.2">
      <c r="A18" s="66">
        <v>3</v>
      </c>
      <c r="B18" s="73" t="s">
        <v>427</v>
      </c>
      <c r="C18" s="83" t="s">
        <v>155</v>
      </c>
      <c r="D18" s="72" t="s">
        <v>203</v>
      </c>
      <c r="E18" s="42">
        <v>7</v>
      </c>
      <c r="F18" s="74">
        <v>2</v>
      </c>
      <c r="G18" s="56" t="s">
        <v>39</v>
      </c>
      <c r="H18" s="56">
        <v>20</v>
      </c>
      <c r="I18" s="94">
        <f t="shared" si="0"/>
        <v>7.8431372549019605</v>
      </c>
      <c r="J18" s="56">
        <v>48.44</v>
      </c>
      <c r="K18" s="95">
        <f t="shared" si="1"/>
        <v>34.706853839801816</v>
      </c>
      <c r="L18" s="56">
        <v>8.5</v>
      </c>
      <c r="M18" s="94">
        <f t="shared" si="2"/>
        <v>40</v>
      </c>
      <c r="N18" s="95">
        <f t="shared" si="3"/>
        <v>74.706853839801823</v>
      </c>
      <c r="O18" s="95">
        <f t="shared" si="4"/>
        <v>82.549991094703785</v>
      </c>
      <c r="P18" s="91" t="s">
        <v>478</v>
      </c>
      <c r="Q18" s="91" t="s">
        <v>484</v>
      </c>
      <c r="R18" s="89"/>
    </row>
    <row r="19" spans="1:18" s="39" customFormat="1" ht="18" customHeight="1" x14ac:dyDescent="0.25">
      <c r="A19" s="66">
        <v>4</v>
      </c>
      <c r="B19" s="73" t="s">
        <v>426</v>
      </c>
      <c r="C19" s="73" t="s">
        <v>195</v>
      </c>
      <c r="D19" s="72" t="s">
        <v>181</v>
      </c>
      <c r="E19" s="42">
        <v>7</v>
      </c>
      <c r="F19" s="74">
        <v>2</v>
      </c>
      <c r="G19" s="56" t="s">
        <v>39</v>
      </c>
      <c r="H19" s="56">
        <v>28</v>
      </c>
      <c r="I19" s="94">
        <f t="shared" si="0"/>
        <v>10.980392156862745</v>
      </c>
      <c r="J19" s="56">
        <v>42.03</v>
      </c>
      <c r="K19" s="95">
        <f t="shared" si="1"/>
        <v>40</v>
      </c>
      <c r="L19" s="56">
        <v>6.5</v>
      </c>
      <c r="M19" s="94">
        <f t="shared" si="2"/>
        <v>30.588235294117649</v>
      </c>
      <c r="N19" s="95">
        <f t="shared" si="3"/>
        <v>70.588235294117652</v>
      </c>
      <c r="O19" s="95">
        <f t="shared" si="4"/>
        <v>81.568627450980401</v>
      </c>
      <c r="P19" s="91" t="s">
        <v>478</v>
      </c>
      <c r="Q19" s="91" t="s">
        <v>484</v>
      </c>
      <c r="R19" s="88"/>
    </row>
    <row r="20" spans="1:18" s="39" customFormat="1" ht="18" customHeight="1" x14ac:dyDescent="0.25">
      <c r="A20" s="66">
        <v>5</v>
      </c>
      <c r="B20" s="73" t="s">
        <v>413</v>
      </c>
      <c r="C20" s="83" t="s">
        <v>170</v>
      </c>
      <c r="D20" s="72" t="s">
        <v>156</v>
      </c>
      <c r="E20" s="42">
        <v>7</v>
      </c>
      <c r="F20" s="74">
        <v>2</v>
      </c>
      <c r="G20" s="56" t="s">
        <v>39</v>
      </c>
      <c r="H20" s="56">
        <v>23.5</v>
      </c>
      <c r="I20" s="94">
        <f t="shared" si="0"/>
        <v>9.2156862745098032</v>
      </c>
      <c r="J20" s="56">
        <v>61.03</v>
      </c>
      <c r="K20" s="95">
        <f t="shared" si="1"/>
        <v>27.547107979682124</v>
      </c>
      <c r="L20" s="56">
        <v>8</v>
      </c>
      <c r="M20" s="94">
        <f t="shared" si="2"/>
        <v>37.647058823529413</v>
      </c>
      <c r="N20" s="95">
        <f t="shared" si="3"/>
        <v>65.194166803211544</v>
      </c>
      <c r="O20" s="95">
        <f t="shared" si="4"/>
        <v>74.409853077721351</v>
      </c>
      <c r="P20" s="91" t="s">
        <v>478</v>
      </c>
      <c r="Q20" s="91" t="s">
        <v>484</v>
      </c>
      <c r="R20" s="87"/>
    </row>
    <row r="21" spans="1:18" s="39" customFormat="1" ht="18" customHeight="1" x14ac:dyDescent="0.25">
      <c r="A21" s="66">
        <v>6</v>
      </c>
      <c r="B21" s="73" t="s">
        <v>455</v>
      </c>
      <c r="C21" s="83" t="s">
        <v>206</v>
      </c>
      <c r="D21" s="72" t="s">
        <v>169</v>
      </c>
      <c r="E21" s="42">
        <v>8</v>
      </c>
      <c r="F21" s="74">
        <v>2</v>
      </c>
      <c r="G21" s="56" t="s">
        <v>39</v>
      </c>
      <c r="H21" s="56">
        <v>26</v>
      </c>
      <c r="I21" s="94">
        <f t="shared" si="0"/>
        <v>10.196078431372548</v>
      </c>
      <c r="J21" s="56">
        <v>66.849999999999994</v>
      </c>
      <c r="K21" s="95">
        <f t="shared" si="1"/>
        <v>25.148840688107708</v>
      </c>
      <c r="L21" s="98">
        <v>8</v>
      </c>
      <c r="M21" s="94">
        <f t="shared" si="2"/>
        <v>37.647058823529413</v>
      </c>
      <c r="N21" s="95">
        <f t="shared" si="3"/>
        <v>62.795899511637117</v>
      </c>
      <c r="O21" s="95">
        <f t="shared" si="4"/>
        <v>72.991977943009658</v>
      </c>
      <c r="P21" s="91" t="s">
        <v>478</v>
      </c>
      <c r="Q21" s="91" t="s">
        <v>484</v>
      </c>
      <c r="R21" s="87"/>
    </row>
    <row r="22" spans="1:18" s="39" customFormat="1" ht="18" customHeight="1" x14ac:dyDescent="0.25">
      <c r="A22" s="66">
        <v>7</v>
      </c>
      <c r="B22" s="71" t="s">
        <v>469</v>
      </c>
      <c r="C22" s="83" t="s">
        <v>193</v>
      </c>
      <c r="D22" s="72" t="s">
        <v>160</v>
      </c>
      <c r="E22" s="71">
        <v>8</v>
      </c>
      <c r="F22" s="71">
        <v>2</v>
      </c>
      <c r="G22" s="56" t="s">
        <v>39</v>
      </c>
      <c r="H22" s="56">
        <v>21</v>
      </c>
      <c r="I22" s="94">
        <f t="shared" si="0"/>
        <v>8.235294117647058</v>
      </c>
      <c r="J22" s="97">
        <v>63.43</v>
      </c>
      <c r="K22" s="95">
        <f t="shared" si="1"/>
        <v>26.504808450260128</v>
      </c>
      <c r="L22" s="97">
        <v>8</v>
      </c>
      <c r="M22" s="94">
        <f t="shared" si="2"/>
        <v>37.647058823529413</v>
      </c>
      <c r="N22" s="95">
        <f t="shared" si="3"/>
        <v>64.151867273789549</v>
      </c>
      <c r="O22" s="95">
        <f t="shared" si="4"/>
        <v>72.387161391436607</v>
      </c>
      <c r="P22" s="91" t="s">
        <v>478</v>
      </c>
      <c r="Q22" s="91" t="s">
        <v>484</v>
      </c>
      <c r="R22" s="87"/>
    </row>
    <row r="23" spans="1:18" s="39" customFormat="1" ht="18" customHeight="1" x14ac:dyDescent="0.25">
      <c r="A23" s="66">
        <v>8</v>
      </c>
      <c r="B23" s="56" t="s">
        <v>428</v>
      </c>
      <c r="C23" s="83" t="s">
        <v>384</v>
      </c>
      <c r="D23" s="72" t="s">
        <v>156</v>
      </c>
      <c r="E23" s="42">
        <v>7</v>
      </c>
      <c r="F23" s="42">
        <v>5</v>
      </c>
      <c r="G23" s="56" t="s">
        <v>39</v>
      </c>
      <c r="H23" s="56">
        <v>25</v>
      </c>
      <c r="I23" s="94">
        <f t="shared" si="0"/>
        <v>9.8039215686274517</v>
      </c>
      <c r="J23" s="56">
        <v>57</v>
      </c>
      <c r="K23" s="95">
        <f t="shared" si="1"/>
        <v>29.494736842105265</v>
      </c>
      <c r="L23" s="56">
        <v>7</v>
      </c>
      <c r="M23" s="94">
        <f t="shared" si="2"/>
        <v>32.941176470588232</v>
      </c>
      <c r="N23" s="95">
        <f t="shared" si="3"/>
        <v>62.435913312693501</v>
      </c>
      <c r="O23" s="95">
        <f t="shared" si="4"/>
        <v>72.239834881320945</v>
      </c>
      <c r="P23" s="91" t="s">
        <v>478</v>
      </c>
      <c r="Q23" s="91" t="s">
        <v>484</v>
      </c>
      <c r="R23" s="88"/>
    </row>
    <row r="24" spans="1:18" s="39" customFormat="1" ht="18" customHeight="1" x14ac:dyDescent="0.2">
      <c r="A24" s="66">
        <v>9</v>
      </c>
      <c r="B24" s="56" t="s">
        <v>438</v>
      </c>
      <c r="C24" s="73" t="s">
        <v>209</v>
      </c>
      <c r="D24" s="72" t="s">
        <v>154</v>
      </c>
      <c r="E24" s="42">
        <v>8</v>
      </c>
      <c r="F24" s="42">
        <v>4</v>
      </c>
      <c r="G24" s="56" t="s">
        <v>39</v>
      </c>
      <c r="H24" s="56">
        <v>35.5</v>
      </c>
      <c r="I24" s="94">
        <f t="shared" si="0"/>
        <v>13.921568627450981</v>
      </c>
      <c r="J24" s="56">
        <v>59.91</v>
      </c>
      <c r="K24" s="95">
        <f t="shared" si="1"/>
        <v>28.062093139709567</v>
      </c>
      <c r="L24" s="56">
        <v>6</v>
      </c>
      <c r="M24" s="94">
        <f t="shared" si="2"/>
        <v>28.235294117647058</v>
      </c>
      <c r="N24" s="95">
        <f t="shared" si="3"/>
        <v>56.297387257356625</v>
      </c>
      <c r="O24" s="95">
        <f t="shared" si="4"/>
        <v>70.218955884807599</v>
      </c>
      <c r="P24" s="91" t="s">
        <v>478</v>
      </c>
      <c r="Q24" s="91" t="s">
        <v>484</v>
      </c>
      <c r="R24" s="89"/>
    </row>
    <row r="25" spans="1:18" s="39" customFormat="1" ht="18" customHeight="1" x14ac:dyDescent="0.25">
      <c r="A25" s="66">
        <v>10</v>
      </c>
      <c r="B25" s="56" t="s">
        <v>460</v>
      </c>
      <c r="C25" s="73" t="s">
        <v>167</v>
      </c>
      <c r="D25" s="72" t="s">
        <v>160</v>
      </c>
      <c r="E25" s="42">
        <v>8</v>
      </c>
      <c r="F25" s="42">
        <v>18</v>
      </c>
      <c r="G25" s="56" t="s">
        <v>39</v>
      </c>
      <c r="H25" s="56">
        <v>17.5</v>
      </c>
      <c r="I25" s="94">
        <f t="shared" si="0"/>
        <v>6.8627450980392153</v>
      </c>
      <c r="J25" s="56">
        <v>57.08</v>
      </c>
      <c r="K25" s="95">
        <f t="shared" si="1"/>
        <v>29.453398738612474</v>
      </c>
      <c r="L25" s="56">
        <v>7</v>
      </c>
      <c r="M25" s="94">
        <f t="shared" si="2"/>
        <v>32.941176470588232</v>
      </c>
      <c r="N25" s="95">
        <f t="shared" si="3"/>
        <v>62.39457520920071</v>
      </c>
      <c r="O25" s="95">
        <f t="shared" si="4"/>
        <v>69.257320307239922</v>
      </c>
      <c r="P25" s="91" t="s">
        <v>478</v>
      </c>
      <c r="Q25" s="91" t="s">
        <v>484</v>
      </c>
      <c r="R25" s="88"/>
    </row>
    <row r="26" spans="1:18" s="39" customFormat="1" ht="18" customHeight="1" x14ac:dyDescent="0.25">
      <c r="A26" s="66">
        <v>11</v>
      </c>
      <c r="B26" s="56" t="s">
        <v>420</v>
      </c>
      <c r="C26" s="73" t="s">
        <v>155</v>
      </c>
      <c r="D26" s="72" t="s">
        <v>181</v>
      </c>
      <c r="E26" s="42">
        <v>7</v>
      </c>
      <c r="F26" s="42">
        <v>19</v>
      </c>
      <c r="G26" s="56" t="s">
        <v>39</v>
      </c>
      <c r="H26" s="56">
        <v>18.5</v>
      </c>
      <c r="I26" s="94">
        <f t="shared" si="0"/>
        <v>7.2549019607843137</v>
      </c>
      <c r="J26" s="56">
        <v>65.41</v>
      </c>
      <c r="K26" s="95">
        <f t="shared" si="1"/>
        <v>25.70249197370433</v>
      </c>
      <c r="L26" s="56">
        <v>7.5</v>
      </c>
      <c r="M26" s="94">
        <f t="shared" si="2"/>
        <v>35.294117647058826</v>
      </c>
      <c r="N26" s="95">
        <f t="shared" si="3"/>
        <v>60.996609620763152</v>
      </c>
      <c r="O26" s="95">
        <f t="shared" si="4"/>
        <v>68.251511581547462</v>
      </c>
      <c r="P26" s="91" t="s">
        <v>478</v>
      </c>
      <c r="Q26" s="91" t="s">
        <v>484</v>
      </c>
      <c r="R26" s="87"/>
    </row>
    <row r="27" spans="1:18" s="39" customFormat="1" ht="18" customHeight="1" x14ac:dyDescent="0.25">
      <c r="A27" s="66">
        <v>12</v>
      </c>
      <c r="B27" s="56" t="s">
        <v>440</v>
      </c>
      <c r="C27" s="83" t="s">
        <v>186</v>
      </c>
      <c r="D27" s="72" t="s">
        <v>399</v>
      </c>
      <c r="E27" s="42">
        <v>8</v>
      </c>
      <c r="F27" s="42">
        <v>10</v>
      </c>
      <c r="G27" s="56" t="s">
        <v>39</v>
      </c>
      <c r="H27" s="56">
        <v>15.5</v>
      </c>
      <c r="I27" s="94">
        <f t="shared" si="0"/>
        <v>6.0784313725490193</v>
      </c>
      <c r="J27" s="56">
        <v>64.34</v>
      </c>
      <c r="K27" s="95">
        <f t="shared" si="1"/>
        <v>26.129934721790487</v>
      </c>
      <c r="L27" s="56">
        <v>7.5</v>
      </c>
      <c r="M27" s="94">
        <f t="shared" si="2"/>
        <v>35.294117647058826</v>
      </c>
      <c r="N27" s="95">
        <f t="shared" si="3"/>
        <v>61.424052368849317</v>
      </c>
      <c r="O27" s="95">
        <f t="shared" si="4"/>
        <v>67.502483741398336</v>
      </c>
      <c r="P27" s="91" t="s">
        <v>478</v>
      </c>
      <c r="Q27" s="91" t="s">
        <v>484</v>
      </c>
      <c r="R27" s="87"/>
    </row>
    <row r="28" spans="1:18" s="39" customFormat="1" ht="18" customHeight="1" x14ac:dyDescent="0.25">
      <c r="A28" s="66">
        <v>13</v>
      </c>
      <c r="B28" s="56" t="s">
        <v>300</v>
      </c>
      <c r="C28" s="83" t="s">
        <v>35</v>
      </c>
      <c r="D28" s="72" t="s">
        <v>173</v>
      </c>
      <c r="E28" s="42">
        <v>7</v>
      </c>
      <c r="F28" s="42">
        <v>18</v>
      </c>
      <c r="G28" s="56" t="s">
        <v>39</v>
      </c>
      <c r="H28" s="56">
        <v>19</v>
      </c>
      <c r="I28" s="94">
        <f t="shared" si="0"/>
        <v>7.4509803921568629</v>
      </c>
      <c r="J28" s="56">
        <v>77.56</v>
      </c>
      <c r="K28" s="95">
        <f t="shared" si="1"/>
        <v>21.676121712222795</v>
      </c>
      <c r="L28" s="56">
        <v>8</v>
      </c>
      <c r="M28" s="94">
        <f t="shared" si="2"/>
        <v>37.647058823529413</v>
      </c>
      <c r="N28" s="95">
        <f t="shared" si="3"/>
        <v>59.323180535752208</v>
      </c>
      <c r="O28" s="95">
        <f t="shared" si="4"/>
        <v>66.774160927909065</v>
      </c>
      <c r="P28" s="91" t="s">
        <v>478</v>
      </c>
      <c r="Q28" s="91" t="s">
        <v>484</v>
      </c>
      <c r="R28" s="87"/>
    </row>
    <row r="29" spans="1:18" s="39" customFormat="1" ht="18" customHeight="1" x14ac:dyDescent="0.25">
      <c r="A29" s="66">
        <v>14</v>
      </c>
      <c r="B29" s="73" t="s">
        <v>454</v>
      </c>
      <c r="C29" s="83" t="s">
        <v>186</v>
      </c>
      <c r="D29" s="72" t="s">
        <v>148</v>
      </c>
      <c r="E29" s="42">
        <v>8</v>
      </c>
      <c r="F29" s="74">
        <v>2</v>
      </c>
      <c r="G29" s="56" t="s">
        <v>39</v>
      </c>
      <c r="H29" s="56">
        <v>24</v>
      </c>
      <c r="I29" s="94">
        <f t="shared" si="0"/>
        <v>9.4117647058823533</v>
      </c>
      <c r="J29" s="56">
        <v>63.28</v>
      </c>
      <c r="K29" s="95">
        <f t="shared" si="1"/>
        <v>26.56763590391909</v>
      </c>
      <c r="L29" s="98">
        <v>6.5</v>
      </c>
      <c r="M29" s="94">
        <f t="shared" si="2"/>
        <v>30.588235294117649</v>
      </c>
      <c r="N29" s="95">
        <f t="shared" si="3"/>
        <v>57.155871198036735</v>
      </c>
      <c r="O29" s="95">
        <f t="shared" si="4"/>
        <v>66.567635903919083</v>
      </c>
      <c r="P29" s="91" t="s">
        <v>478</v>
      </c>
      <c r="Q29" s="91" t="s">
        <v>484</v>
      </c>
      <c r="R29" s="88"/>
    </row>
    <row r="30" spans="1:18" s="39" customFormat="1" ht="18" customHeight="1" x14ac:dyDescent="0.2">
      <c r="A30" s="66">
        <v>15</v>
      </c>
      <c r="B30" s="56" t="s">
        <v>414</v>
      </c>
      <c r="C30" s="73" t="s">
        <v>389</v>
      </c>
      <c r="D30" s="72" t="s">
        <v>390</v>
      </c>
      <c r="E30" s="42">
        <v>7</v>
      </c>
      <c r="F30" s="42">
        <v>18</v>
      </c>
      <c r="G30" s="56" t="s">
        <v>39</v>
      </c>
      <c r="H30" s="56">
        <v>17</v>
      </c>
      <c r="I30" s="94">
        <f t="shared" si="0"/>
        <v>6.666666666666667</v>
      </c>
      <c r="J30" s="56">
        <v>68.5</v>
      </c>
      <c r="K30" s="95">
        <f t="shared" si="1"/>
        <v>24.543065693430659</v>
      </c>
      <c r="L30" s="56">
        <v>7.5</v>
      </c>
      <c r="M30" s="94">
        <f t="shared" si="2"/>
        <v>35.294117647058826</v>
      </c>
      <c r="N30" s="95">
        <f t="shared" si="3"/>
        <v>59.837183340489489</v>
      </c>
      <c r="O30" s="95">
        <f t="shared" si="4"/>
        <v>66.50385000715616</v>
      </c>
      <c r="P30" s="91" t="s">
        <v>478</v>
      </c>
      <c r="Q30" s="91" t="s">
        <v>484</v>
      </c>
      <c r="R30" s="89"/>
    </row>
    <row r="31" spans="1:18" s="39" customFormat="1" ht="18" customHeight="1" x14ac:dyDescent="0.25">
      <c r="A31" s="66">
        <v>16</v>
      </c>
      <c r="B31" s="56" t="s">
        <v>452</v>
      </c>
      <c r="C31" s="73" t="s">
        <v>201</v>
      </c>
      <c r="D31" s="72" t="s">
        <v>386</v>
      </c>
      <c r="E31" s="42">
        <v>8</v>
      </c>
      <c r="F31" s="42">
        <v>4</v>
      </c>
      <c r="G31" s="56" t="s">
        <v>39</v>
      </c>
      <c r="H31" s="56">
        <v>28</v>
      </c>
      <c r="I31" s="94">
        <f t="shared" si="0"/>
        <v>10.980392156862745</v>
      </c>
      <c r="J31" s="97">
        <v>67.94</v>
      </c>
      <c r="K31" s="95">
        <f t="shared" si="1"/>
        <v>24.745363556078896</v>
      </c>
      <c r="L31" s="97">
        <v>6.5</v>
      </c>
      <c r="M31" s="94">
        <f t="shared" si="2"/>
        <v>30.588235294117649</v>
      </c>
      <c r="N31" s="95">
        <f t="shared" si="3"/>
        <v>55.333598850196545</v>
      </c>
      <c r="O31" s="95">
        <f t="shared" si="4"/>
        <v>66.313991007059286</v>
      </c>
      <c r="P31" s="91" t="s">
        <v>478</v>
      </c>
      <c r="Q31" s="91" t="s">
        <v>484</v>
      </c>
      <c r="R31" s="88"/>
    </row>
    <row r="32" spans="1:18" s="39" customFormat="1" ht="18" customHeight="1" x14ac:dyDescent="0.25">
      <c r="A32" s="66">
        <v>17</v>
      </c>
      <c r="B32" s="71" t="s">
        <v>472</v>
      </c>
      <c r="C32" s="73" t="s">
        <v>193</v>
      </c>
      <c r="D32" s="72" t="s">
        <v>158</v>
      </c>
      <c r="E32" s="71">
        <v>8</v>
      </c>
      <c r="F32" s="71">
        <v>10</v>
      </c>
      <c r="G32" s="56" t="s">
        <v>39</v>
      </c>
      <c r="H32" s="56">
        <v>18</v>
      </c>
      <c r="I32" s="94">
        <f t="shared" si="0"/>
        <v>7.0588235294117645</v>
      </c>
      <c r="J32" s="97">
        <v>58.85</v>
      </c>
      <c r="K32" s="95">
        <f t="shared" si="1"/>
        <v>28.567544604927782</v>
      </c>
      <c r="L32" s="97">
        <v>6.5</v>
      </c>
      <c r="M32" s="94">
        <f t="shared" si="2"/>
        <v>30.588235294117649</v>
      </c>
      <c r="N32" s="95">
        <f t="shared" si="3"/>
        <v>59.155779899045427</v>
      </c>
      <c r="O32" s="95">
        <f t="shared" si="4"/>
        <v>66.214603428457195</v>
      </c>
      <c r="P32" s="91" t="s">
        <v>478</v>
      </c>
      <c r="Q32" s="91" t="s">
        <v>484</v>
      </c>
      <c r="R32" s="87"/>
    </row>
    <row r="33" spans="1:18" s="39" customFormat="1" ht="18" customHeight="1" x14ac:dyDescent="0.25">
      <c r="A33" s="66">
        <v>18</v>
      </c>
      <c r="B33" s="84" t="s">
        <v>418</v>
      </c>
      <c r="C33" s="83" t="s">
        <v>209</v>
      </c>
      <c r="D33" s="72" t="s">
        <v>160</v>
      </c>
      <c r="E33" s="42">
        <v>7</v>
      </c>
      <c r="F33" s="42">
        <v>12</v>
      </c>
      <c r="G33" s="56" t="s">
        <v>39</v>
      </c>
      <c r="H33" s="56">
        <v>20.5</v>
      </c>
      <c r="I33" s="94">
        <f t="shared" si="0"/>
        <v>8.0392156862745097</v>
      </c>
      <c r="J33" s="56">
        <v>62.84</v>
      </c>
      <c r="K33" s="95">
        <f t="shared" si="1"/>
        <v>26.753660089115211</v>
      </c>
      <c r="L33" s="56">
        <v>6.5</v>
      </c>
      <c r="M33" s="94">
        <f t="shared" si="2"/>
        <v>30.588235294117649</v>
      </c>
      <c r="N33" s="95">
        <f t="shared" si="3"/>
        <v>57.34189538323286</v>
      </c>
      <c r="O33" s="95">
        <f t="shared" si="4"/>
        <v>65.381111069507369</v>
      </c>
      <c r="P33" s="91" t="s">
        <v>478</v>
      </c>
      <c r="Q33" s="91" t="s">
        <v>484</v>
      </c>
      <c r="R33" s="87"/>
    </row>
    <row r="34" spans="1:18" s="39" customFormat="1" ht="18" customHeight="1" x14ac:dyDescent="0.25">
      <c r="A34" s="66">
        <v>19</v>
      </c>
      <c r="B34" s="56" t="s">
        <v>450</v>
      </c>
      <c r="C34" s="83" t="s">
        <v>403</v>
      </c>
      <c r="D34" s="72" t="s">
        <v>404</v>
      </c>
      <c r="E34" s="42">
        <v>8</v>
      </c>
      <c r="F34" s="42">
        <v>12</v>
      </c>
      <c r="G34" s="56" t="s">
        <v>39</v>
      </c>
      <c r="H34" s="56">
        <v>36.5</v>
      </c>
      <c r="I34" s="94">
        <f t="shared" si="0"/>
        <v>14.313725490196079</v>
      </c>
      <c r="J34" s="97">
        <v>74.62</v>
      </c>
      <c r="K34" s="95">
        <f t="shared" si="1"/>
        <v>22.530152774055214</v>
      </c>
      <c r="L34" s="97">
        <v>6</v>
      </c>
      <c r="M34" s="94">
        <f t="shared" si="2"/>
        <v>28.235294117647058</v>
      </c>
      <c r="N34" s="95">
        <f t="shared" si="3"/>
        <v>50.765446891702268</v>
      </c>
      <c r="O34" s="95">
        <f t="shared" si="4"/>
        <v>65.079172381898346</v>
      </c>
      <c r="P34" s="91" t="s">
        <v>478</v>
      </c>
      <c r="Q34" s="91" t="s">
        <v>484</v>
      </c>
      <c r="R34" s="88"/>
    </row>
    <row r="35" spans="1:18" s="39" customFormat="1" ht="18" customHeight="1" x14ac:dyDescent="0.2">
      <c r="A35" s="66">
        <v>20</v>
      </c>
      <c r="B35" s="56" t="s">
        <v>436</v>
      </c>
      <c r="C35" s="83" t="s">
        <v>155</v>
      </c>
      <c r="D35" s="72" t="s">
        <v>160</v>
      </c>
      <c r="E35" s="42">
        <v>8</v>
      </c>
      <c r="F35" s="42">
        <v>13</v>
      </c>
      <c r="G35" s="56" t="s">
        <v>39</v>
      </c>
      <c r="H35" s="56">
        <v>36</v>
      </c>
      <c r="I35" s="94">
        <f t="shared" si="0"/>
        <v>14.117647058823529</v>
      </c>
      <c r="J35" s="56">
        <v>62.5</v>
      </c>
      <c r="K35" s="95">
        <f t="shared" si="1"/>
        <v>26.8992</v>
      </c>
      <c r="L35" s="56">
        <v>5</v>
      </c>
      <c r="M35" s="94">
        <f t="shared" si="2"/>
        <v>23.529411764705884</v>
      </c>
      <c r="N35" s="95">
        <f t="shared" si="3"/>
        <v>50.428611764705884</v>
      </c>
      <c r="O35" s="95">
        <f t="shared" si="4"/>
        <v>64.546258823529413</v>
      </c>
      <c r="P35" s="91" t="s">
        <v>478</v>
      </c>
      <c r="Q35" s="91" t="s">
        <v>484</v>
      </c>
      <c r="R35" s="89"/>
    </row>
    <row r="36" spans="1:18" s="39" customFormat="1" ht="18" customHeight="1" x14ac:dyDescent="0.25">
      <c r="A36" s="66">
        <v>21</v>
      </c>
      <c r="B36" s="73" t="s">
        <v>442</v>
      </c>
      <c r="C36" s="83" t="s">
        <v>159</v>
      </c>
      <c r="D36" s="72" t="s">
        <v>176</v>
      </c>
      <c r="E36" s="42">
        <v>8</v>
      </c>
      <c r="F36" s="42">
        <v>6</v>
      </c>
      <c r="G36" s="56" t="s">
        <v>39</v>
      </c>
      <c r="H36" s="56">
        <v>32</v>
      </c>
      <c r="I36" s="94">
        <f t="shared" si="0"/>
        <v>12.549019607843137</v>
      </c>
      <c r="J36" s="56">
        <v>78.56</v>
      </c>
      <c r="K36" s="95">
        <f t="shared" si="1"/>
        <v>21.400203665987782</v>
      </c>
      <c r="L36" s="56">
        <v>6.5</v>
      </c>
      <c r="M36" s="94">
        <f t="shared" si="2"/>
        <v>30.588235294117649</v>
      </c>
      <c r="N36" s="95">
        <f t="shared" si="3"/>
        <v>51.988438960105427</v>
      </c>
      <c r="O36" s="95">
        <f t="shared" si="4"/>
        <v>64.537458567948562</v>
      </c>
      <c r="P36" s="91" t="s">
        <v>478</v>
      </c>
      <c r="Q36" s="91" t="s">
        <v>484</v>
      </c>
      <c r="R36" s="87"/>
    </row>
    <row r="37" spans="1:18" s="39" customFormat="1" ht="18" customHeight="1" x14ac:dyDescent="0.25">
      <c r="A37" s="66">
        <v>22</v>
      </c>
      <c r="B37" s="73" t="s">
        <v>446</v>
      </c>
      <c r="C37" s="83" t="s">
        <v>193</v>
      </c>
      <c r="D37" s="72" t="s">
        <v>388</v>
      </c>
      <c r="E37" s="42">
        <v>8</v>
      </c>
      <c r="F37" s="42">
        <v>3</v>
      </c>
      <c r="G37" s="56" t="s">
        <v>39</v>
      </c>
      <c r="H37" s="56">
        <v>30.5</v>
      </c>
      <c r="I37" s="94">
        <f t="shared" si="0"/>
        <v>11.96078431372549</v>
      </c>
      <c r="J37" s="97">
        <v>70.47</v>
      </c>
      <c r="K37" s="95">
        <f t="shared" si="1"/>
        <v>23.856960408684547</v>
      </c>
      <c r="L37" s="97">
        <v>6</v>
      </c>
      <c r="M37" s="94">
        <f t="shared" si="2"/>
        <v>28.235294117647058</v>
      </c>
      <c r="N37" s="95">
        <f t="shared" si="3"/>
        <v>52.092254526331601</v>
      </c>
      <c r="O37" s="95">
        <f t="shared" si="4"/>
        <v>64.053038840057098</v>
      </c>
      <c r="P37" s="91" t="s">
        <v>478</v>
      </c>
      <c r="Q37" s="91" t="s">
        <v>484</v>
      </c>
      <c r="R37" s="87"/>
    </row>
    <row r="38" spans="1:18" s="39" customFormat="1" ht="18" customHeight="1" x14ac:dyDescent="0.25">
      <c r="A38" s="66">
        <v>23</v>
      </c>
      <c r="B38" s="56" t="s">
        <v>439</v>
      </c>
      <c r="C38" s="73" t="s">
        <v>383</v>
      </c>
      <c r="D38" s="72" t="s">
        <v>169</v>
      </c>
      <c r="E38" s="42">
        <v>8</v>
      </c>
      <c r="F38" s="42">
        <v>18</v>
      </c>
      <c r="G38" s="56" t="s">
        <v>39</v>
      </c>
      <c r="H38" s="56">
        <v>12</v>
      </c>
      <c r="I38" s="94">
        <f t="shared" si="0"/>
        <v>4.7058823529411766</v>
      </c>
      <c r="J38" s="82">
        <v>65.44</v>
      </c>
      <c r="K38" s="95">
        <f t="shared" si="1"/>
        <v>25.690709046454771</v>
      </c>
      <c r="L38" s="56">
        <v>7</v>
      </c>
      <c r="M38" s="94">
        <f t="shared" si="2"/>
        <v>32.941176470588232</v>
      </c>
      <c r="N38" s="95">
        <f t="shared" si="3"/>
        <v>58.631885517043003</v>
      </c>
      <c r="O38" s="95">
        <f t="shared" si="4"/>
        <v>63.337767869984177</v>
      </c>
      <c r="P38" s="91" t="s">
        <v>478</v>
      </c>
      <c r="Q38" s="91" t="s">
        <v>484</v>
      </c>
      <c r="R38" s="87"/>
    </row>
    <row r="39" spans="1:18" s="39" customFormat="1" ht="18" customHeight="1" x14ac:dyDescent="0.25">
      <c r="A39" s="66">
        <v>24</v>
      </c>
      <c r="B39" s="56" t="s">
        <v>417</v>
      </c>
      <c r="C39" s="83" t="s">
        <v>383</v>
      </c>
      <c r="D39" s="72" t="s">
        <v>174</v>
      </c>
      <c r="E39" s="42">
        <v>7</v>
      </c>
      <c r="F39" s="42">
        <v>18</v>
      </c>
      <c r="G39" s="56" t="s">
        <v>39</v>
      </c>
      <c r="H39" s="56">
        <v>9</v>
      </c>
      <c r="I39" s="94">
        <f t="shared" si="0"/>
        <v>3.5294117647058822</v>
      </c>
      <c r="J39" s="56">
        <v>75.88</v>
      </c>
      <c r="K39" s="95">
        <f t="shared" si="1"/>
        <v>22.156035846072747</v>
      </c>
      <c r="L39" s="56">
        <v>8</v>
      </c>
      <c r="M39" s="94">
        <f t="shared" si="2"/>
        <v>37.647058823529413</v>
      </c>
      <c r="N39" s="95">
        <f t="shared" si="3"/>
        <v>59.80309466960216</v>
      </c>
      <c r="O39" s="95">
        <f t="shared" si="4"/>
        <v>63.332506434308044</v>
      </c>
      <c r="P39" s="91" t="s">
        <v>478</v>
      </c>
      <c r="Q39" s="91" t="s">
        <v>484</v>
      </c>
      <c r="R39" s="88"/>
    </row>
    <row r="40" spans="1:18" s="39" customFormat="1" ht="18" customHeight="1" x14ac:dyDescent="0.25">
      <c r="A40" s="66">
        <v>25</v>
      </c>
      <c r="B40" s="56" t="s">
        <v>453</v>
      </c>
      <c r="C40" s="73" t="s">
        <v>159</v>
      </c>
      <c r="D40" s="72" t="s">
        <v>36</v>
      </c>
      <c r="E40" s="42">
        <v>8</v>
      </c>
      <c r="F40" s="42">
        <v>4</v>
      </c>
      <c r="G40" s="56" t="s">
        <v>39</v>
      </c>
      <c r="H40" s="56">
        <v>34</v>
      </c>
      <c r="I40" s="94">
        <f t="shared" si="0"/>
        <v>13.333333333333334</v>
      </c>
      <c r="J40" s="97">
        <v>63.56</v>
      </c>
      <c r="K40" s="95">
        <f t="shared" si="1"/>
        <v>26.450597860289491</v>
      </c>
      <c r="L40" s="97">
        <v>5</v>
      </c>
      <c r="M40" s="94">
        <f t="shared" si="2"/>
        <v>23.529411764705884</v>
      </c>
      <c r="N40" s="95">
        <f t="shared" si="3"/>
        <v>49.980009624995375</v>
      </c>
      <c r="O40" s="95">
        <f t="shared" si="4"/>
        <v>63.313342958328711</v>
      </c>
      <c r="P40" s="91" t="s">
        <v>478</v>
      </c>
      <c r="Q40" s="91" t="s">
        <v>484</v>
      </c>
      <c r="R40" s="88"/>
    </row>
    <row r="41" spans="1:18" s="39" customFormat="1" ht="18" customHeight="1" x14ac:dyDescent="0.25">
      <c r="A41" s="66">
        <v>26</v>
      </c>
      <c r="B41" s="56" t="s">
        <v>461</v>
      </c>
      <c r="C41" s="83" t="s">
        <v>384</v>
      </c>
      <c r="D41" s="72" t="s">
        <v>160</v>
      </c>
      <c r="E41" s="42">
        <v>8</v>
      </c>
      <c r="F41" s="42">
        <v>5</v>
      </c>
      <c r="G41" s="56" t="s">
        <v>39</v>
      </c>
      <c r="H41" s="56">
        <v>20</v>
      </c>
      <c r="I41" s="94">
        <f t="shared" si="0"/>
        <v>7.8431372549019605</v>
      </c>
      <c r="J41" s="56">
        <v>62.4</v>
      </c>
      <c r="K41" s="95">
        <f t="shared" si="1"/>
        <v>26.942307692307693</v>
      </c>
      <c r="L41" s="56">
        <v>6</v>
      </c>
      <c r="M41" s="94">
        <f t="shared" si="2"/>
        <v>28.235294117647058</v>
      </c>
      <c r="N41" s="95">
        <f t="shared" si="3"/>
        <v>55.177601809954751</v>
      </c>
      <c r="O41" s="95">
        <f t="shared" si="4"/>
        <v>63.020739064856713</v>
      </c>
      <c r="P41" s="91" t="s">
        <v>478</v>
      </c>
      <c r="Q41" s="91" t="s">
        <v>484</v>
      </c>
      <c r="R41" s="87"/>
    </row>
    <row r="42" spans="1:18" s="39" customFormat="1" ht="18" customHeight="1" x14ac:dyDescent="0.25">
      <c r="A42" s="66">
        <v>27</v>
      </c>
      <c r="B42" s="73" t="s">
        <v>419</v>
      </c>
      <c r="C42" s="83" t="s">
        <v>391</v>
      </c>
      <c r="D42" s="72" t="s">
        <v>386</v>
      </c>
      <c r="E42" s="42">
        <v>7</v>
      </c>
      <c r="F42" s="74">
        <v>2</v>
      </c>
      <c r="G42" s="56" t="s">
        <v>39</v>
      </c>
      <c r="H42" s="56">
        <v>23</v>
      </c>
      <c r="I42" s="94">
        <f t="shared" si="0"/>
        <v>9.0196078431372548</v>
      </c>
      <c r="J42" s="56">
        <v>81.41</v>
      </c>
      <c r="K42" s="95">
        <f t="shared" si="1"/>
        <v>20.651025672521804</v>
      </c>
      <c r="L42" s="56">
        <v>7</v>
      </c>
      <c r="M42" s="94">
        <f t="shared" si="2"/>
        <v>32.941176470588232</v>
      </c>
      <c r="N42" s="95">
        <f t="shared" si="3"/>
        <v>53.592202143110036</v>
      </c>
      <c r="O42" s="95">
        <f t="shared" si="4"/>
        <v>62.611809986247295</v>
      </c>
      <c r="P42" s="91" t="s">
        <v>478</v>
      </c>
      <c r="Q42" s="91" t="s">
        <v>484</v>
      </c>
      <c r="R42" s="87"/>
    </row>
    <row r="43" spans="1:18" s="39" customFormat="1" ht="18" customHeight="1" x14ac:dyDescent="0.25">
      <c r="A43" s="66">
        <v>28</v>
      </c>
      <c r="B43" s="56" t="s">
        <v>416</v>
      </c>
      <c r="C43" s="73" t="s">
        <v>193</v>
      </c>
      <c r="D43" s="72" t="s">
        <v>176</v>
      </c>
      <c r="E43" s="42">
        <v>7</v>
      </c>
      <c r="F43" s="42">
        <v>11</v>
      </c>
      <c r="G43" s="56" t="s">
        <v>39</v>
      </c>
      <c r="H43" s="56">
        <v>19.5</v>
      </c>
      <c r="I43" s="94">
        <f t="shared" si="0"/>
        <v>7.6470588235294121</v>
      </c>
      <c r="J43" s="56">
        <v>76.69</v>
      </c>
      <c r="K43" s="95">
        <f t="shared" si="1"/>
        <v>21.922023731907682</v>
      </c>
      <c r="L43" s="56">
        <v>7</v>
      </c>
      <c r="M43" s="94">
        <f t="shared" si="2"/>
        <v>32.941176470588232</v>
      </c>
      <c r="N43" s="95">
        <f t="shared" si="3"/>
        <v>54.863200202495918</v>
      </c>
      <c r="O43" s="95">
        <f t="shared" si="4"/>
        <v>62.510259026025331</v>
      </c>
      <c r="P43" s="91" t="s">
        <v>478</v>
      </c>
      <c r="Q43" s="91" t="s">
        <v>484</v>
      </c>
      <c r="R43" s="87"/>
    </row>
    <row r="44" spans="1:18" s="39" customFormat="1" ht="18" customHeight="1" x14ac:dyDescent="0.25">
      <c r="A44" s="66">
        <v>29</v>
      </c>
      <c r="B44" s="56" t="s">
        <v>424</v>
      </c>
      <c r="C44" s="83" t="s">
        <v>394</v>
      </c>
      <c r="D44" s="72" t="s">
        <v>158</v>
      </c>
      <c r="E44" s="42">
        <v>7</v>
      </c>
      <c r="F44" s="42">
        <v>11</v>
      </c>
      <c r="G44" s="56" t="s">
        <v>39</v>
      </c>
      <c r="H44" s="56">
        <v>16.5</v>
      </c>
      <c r="I44" s="94">
        <f t="shared" si="0"/>
        <v>6.4705882352941178</v>
      </c>
      <c r="J44" s="56">
        <v>82.5</v>
      </c>
      <c r="K44" s="95">
        <f t="shared" si="1"/>
        <v>20.378181818181819</v>
      </c>
      <c r="L44" s="56">
        <v>7.5</v>
      </c>
      <c r="M44" s="94">
        <f t="shared" si="2"/>
        <v>35.294117647058826</v>
      </c>
      <c r="N44" s="95">
        <f t="shared" si="3"/>
        <v>55.672299465240641</v>
      </c>
      <c r="O44" s="95">
        <f t="shared" si="4"/>
        <v>62.142887700534757</v>
      </c>
      <c r="P44" s="91" t="s">
        <v>478</v>
      </c>
      <c r="Q44" s="91" t="s">
        <v>484</v>
      </c>
      <c r="R44" s="87"/>
    </row>
    <row r="45" spans="1:18" s="39" customFormat="1" ht="18" customHeight="1" x14ac:dyDescent="0.25">
      <c r="A45" s="66">
        <v>30</v>
      </c>
      <c r="B45" s="56" t="s">
        <v>432</v>
      </c>
      <c r="C45" s="83" t="s">
        <v>383</v>
      </c>
      <c r="D45" s="72" t="s">
        <v>173</v>
      </c>
      <c r="E45" s="42">
        <v>7</v>
      </c>
      <c r="F45" s="42">
        <v>7</v>
      </c>
      <c r="G45" s="56" t="s">
        <v>39</v>
      </c>
      <c r="H45" s="56">
        <v>11.5</v>
      </c>
      <c r="I45" s="94">
        <f t="shared" si="0"/>
        <v>4.5098039215686274</v>
      </c>
      <c r="J45" s="56">
        <v>77.53</v>
      </c>
      <c r="K45" s="95">
        <f t="shared" si="1"/>
        <v>21.684509222236553</v>
      </c>
      <c r="L45" s="56">
        <v>7.5</v>
      </c>
      <c r="M45" s="94">
        <f t="shared" si="2"/>
        <v>35.294117647058826</v>
      </c>
      <c r="N45" s="95">
        <f t="shared" si="3"/>
        <v>56.978626869295383</v>
      </c>
      <c r="O45" s="95">
        <f t="shared" si="4"/>
        <v>61.488430790864008</v>
      </c>
      <c r="P45" s="91" t="s">
        <v>478</v>
      </c>
      <c r="Q45" s="91" t="s">
        <v>484</v>
      </c>
      <c r="R45" s="87"/>
    </row>
    <row r="46" spans="1:18" s="39" customFormat="1" ht="18" customHeight="1" x14ac:dyDescent="0.25">
      <c r="A46" s="66">
        <v>31</v>
      </c>
      <c r="B46" s="56" t="s">
        <v>412</v>
      </c>
      <c r="C46" s="83" t="s">
        <v>179</v>
      </c>
      <c r="D46" s="72" t="s">
        <v>388</v>
      </c>
      <c r="E46" s="42">
        <v>7</v>
      </c>
      <c r="F46" s="42">
        <v>3</v>
      </c>
      <c r="G46" s="56" t="s">
        <v>39</v>
      </c>
      <c r="H46" s="56">
        <v>19.5</v>
      </c>
      <c r="I46" s="94">
        <f t="shared" si="0"/>
        <v>7.6470588235294121</v>
      </c>
      <c r="J46" s="56">
        <v>57.07</v>
      </c>
      <c r="K46" s="95">
        <f t="shared" si="1"/>
        <v>29.458559663571055</v>
      </c>
      <c r="L46" s="56">
        <v>5</v>
      </c>
      <c r="M46" s="94">
        <f t="shared" si="2"/>
        <v>23.529411764705884</v>
      </c>
      <c r="N46" s="95">
        <f t="shared" si="3"/>
        <v>52.987971428276936</v>
      </c>
      <c r="O46" s="95">
        <f t="shared" si="4"/>
        <v>60.635030251806349</v>
      </c>
      <c r="P46" s="91" t="s">
        <v>478</v>
      </c>
      <c r="Q46" s="91" t="s">
        <v>484</v>
      </c>
      <c r="R46" s="87"/>
    </row>
    <row r="47" spans="1:18" s="39" customFormat="1" ht="18" customHeight="1" x14ac:dyDescent="0.25">
      <c r="A47" s="66">
        <v>32</v>
      </c>
      <c r="B47" s="56" t="s">
        <v>428</v>
      </c>
      <c r="C47" s="83" t="s">
        <v>35</v>
      </c>
      <c r="D47" s="72" t="s">
        <v>156</v>
      </c>
      <c r="E47" s="42">
        <v>8</v>
      </c>
      <c r="F47" s="42">
        <v>5</v>
      </c>
      <c r="G47" s="56" t="s">
        <v>39</v>
      </c>
      <c r="H47" s="56">
        <v>32</v>
      </c>
      <c r="I47" s="94">
        <f t="shared" si="0"/>
        <v>12.549019607843137</v>
      </c>
      <c r="J47" s="75">
        <v>70.87</v>
      </c>
      <c r="K47" s="95">
        <f t="shared" si="1"/>
        <v>23.722308452095383</v>
      </c>
      <c r="L47" s="96">
        <v>5</v>
      </c>
      <c r="M47" s="94">
        <f t="shared" si="2"/>
        <v>23.529411764705884</v>
      </c>
      <c r="N47" s="95">
        <f t="shared" si="3"/>
        <v>47.251720216801267</v>
      </c>
      <c r="O47" s="95">
        <f t="shared" si="4"/>
        <v>59.800739824644403</v>
      </c>
      <c r="P47" s="91" t="s">
        <v>478</v>
      </c>
      <c r="Q47" s="91" t="s">
        <v>484</v>
      </c>
      <c r="R47" s="87"/>
    </row>
    <row r="48" spans="1:18" s="39" customFormat="1" ht="18" customHeight="1" x14ac:dyDescent="0.25">
      <c r="A48" s="66">
        <v>33</v>
      </c>
      <c r="B48" s="84" t="s">
        <v>430</v>
      </c>
      <c r="C48" s="73" t="s">
        <v>195</v>
      </c>
      <c r="D48" s="72" t="s">
        <v>160</v>
      </c>
      <c r="E48" s="42">
        <v>7</v>
      </c>
      <c r="F48" s="42">
        <v>12</v>
      </c>
      <c r="G48" s="56" t="s">
        <v>39</v>
      </c>
      <c r="H48" s="56">
        <v>0</v>
      </c>
      <c r="I48" s="94">
        <f t="shared" ref="I48:I79" si="5">SUM((20*H48)/51)</f>
        <v>0</v>
      </c>
      <c r="J48" s="56">
        <v>54.25</v>
      </c>
      <c r="K48" s="95">
        <f t="shared" ref="K48:K64" si="6">SUM((40*42.03)/J48)</f>
        <v>30.989861751152073</v>
      </c>
      <c r="L48" s="56">
        <v>6</v>
      </c>
      <c r="M48" s="94">
        <f t="shared" ref="M48:M79" si="7">SUM(40*L48)/8.5</f>
        <v>28.235294117647058</v>
      </c>
      <c r="N48" s="95">
        <f t="shared" ref="N48:N79" si="8">SUM(K48+M48)</f>
        <v>59.225155868799135</v>
      </c>
      <c r="O48" s="95">
        <f t="shared" si="4"/>
        <v>59.225155868799135</v>
      </c>
      <c r="P48" s="91" t="s">
        <v>478</v>
      </c>
      <c r="Q48" s="91" t="s">
        <v>484</v>
      </c>
      <c r="R48" s="88"/>
    </row>
    <row r="49" spans="1:18" s="39" customFormat="1" ht="18" customHeight="1" x14ac:dyDescent="0.2">
      <c r="A49" s="66">
        <v>34</v>
      </c>
      <c r="B49" s="73" t="s">
        <v>435</v>
      </c>
      <c r="C49" s="83" t="s">
        <v>183</v>
      </c>
      <c r="D49" s="72" t="s">
        <v>398</v>
      </c>
      <c r="E49" s="42">
        <v>7</v>
      </c>
      <c r="F49" s="42">
        <v>6</v>
      </c>
      <c r="G49" s="56" t="s">
        <v>39</v>
      </c>
      <c r="H49" s="56">
        <v>12</v>
      </c>
      <c r="I49" s="94">
        <f t="shared" si="5"/>
        <v>4.7058823529411766</v>
      </c>
      <c r="J49" s="56">
        <v>64.31</v>
      </c>
      <c r="K49" s="95">
        <f t="shared" si="6"/>
        <v>26.142124086456228</v>
      </c>
      <c r="L49" s="56">
        <v>6</v>
      </c>
      <c r="M49" s="94">
        <f t="shared" si="7"/>
        <v>28.235294117647058</v>
      </c>
      <c r="N49" s="95">
        <f t="shared" si="8"/>
        <v>54.377418204103286</v>
      </c>
      <c r="O49" s="95">
        <f t="shared" ref="O49:O80" si="9">SUM(I49+N49)</f>
        <v>59.08330055704446</v>
      </c>
      <c r="P49" s="91" t="s">
        <v>478</v>
      </c>
      <c r="Q49" s="91" t="s">
        <v>484</v>
      </c>
      <c r="R49" s="89"/>
    </row>
    <row r="50" spans="1:18" s="39" customFormat="1" ht="18" customHeight="1" x14ac:dyDescent="0.25">
      <c r="A50" s="66">
        <v>35</v>
      </c>
      <c r="B50" s="56" t="s">
        <v>433</v>
      </c>
      <c r="C50" s="83" t="s">
        <v>195</v>
      </c>
      <c r="D50" s="72" t="s">
        <v>173</v>
      </c>
      <c r="E50" s="42">
        <v>7</v>
      </c>
      <c r="F50" s="42">
        <v>8</v>
      </c>
      <c r="G50" s="56" t="s">
        <v>39</v>
      </c>
      <c r="H50" s="56">
        <v>24.5</v>
      </c>
      <c r="I50" s="94">
        <f t="shared" si="5"/>
        <v>9.6078431372549016</v>
      </c>
      <c r="J50" s="56">
        <v>72.34</v>
      </c>
      <c r="K50" s="95">
        <f t="shared" si="6"/>
        <v>23.240254354437379</v>
      </c>
      <c r="L50" s="56">
        <v>5.5</v>
      </c>
      <c r="M50" s="94">
        <f t="shared" si="7"/>
        <v>25.882352941176471</v>
      </c>
      <c r="N50" s="95">
        <f t="shared" si="8"/>
        <v>49.122607295613847</v>
      </c>
      <c r="O50" s="95">
        <f t="shared" si="9"/>
        <v>58.73045043286875</v>
      </c>
      <c r="P50" s="91" t="s">
        <v>478</v>
      </c>
      <c r="Q50" s="91" t="s">
        <v>484</v>
      </c>
      <c r="R50" s="88"/>
    </row>
    <row r="51" spans="1:18" s="39" customFormat="1" ht="18" customHeight="1" x14ac:dyDescent="0.25">
      <c r="A51" s="66">
        <v>36</v>
      </c>
      <c r="B51" s="56" t="s">
        <v>431</v>
      </c>
      <c r="C51" s="83" t="s">
        <v>387</v>
      </c>
      <c r="D51" s="72" t="s">
        <v>160</v>
      </c>
      <c r="E51" s="42">
        <v>7</v>
      </c>
      <c r="F51" s="42">
        <v>5</v>
      </c>
      <c r="G51" s="56" t="s">
        <v>39</v>
      </c>
      <c r="H51" s="56">
        <v>8.5</v>
      </c>
      <c r="I51" s="94">
        <f t="shared" si="5"/>
        <v>3.3333333333333335</v>
      </c>
      <c r="J51" s="56">
        <v>68.180000000000007</v>
      </c>
      <c r="K51" s="95">
        <f t="shared" si="6"/>
        <v>24.65825755353476</v>
      </c>
      <c r="L51" s="56">
        <v>6.5</v>
      </c>
      <c r="M51" s="94">
        <f t="shared" si="7"/>
        <v>30.588235294117649</v>
      </c>
      <c r="N51" s="95">
        <f t="shared" si="8"/>
        <v>55.246492847652405</v>
      </c>
      <c r="O51" s="95">
        <f t="shared" si="9"/>
        <v>58.579826180985741</v>
      </c>
      <c r="P51" s="91" t="s">
        <v>478</v>
      </c>
      <c r="Q51" s="91" t="s">
        <v>484</v>
      </c>
      <c r="R51" s="87"/>
    </row>
    <row r="52" spans="1:18" s="39" customFormat="1" ht="18" customHeight="1" x14ac:dyDescent="0.25">
      <c r="A52" s="66">
        <v>37</v>
      </c>
      <c r="B52" s="73" t="s">
        <v>459</v>
      </c>
      <c r="C52" s="83" t="s">
        <v>178</v>
      </c>
      <c r="D52" s="72" t="s">
        <v>154</v>
      </c>
      <c r="E52" s="42">
        <v>8</v>
      </c>
      <c r="F52" s="42">
        <v>1</v>
      </c>
      <c r="G52" s="56" t="s">
        <v>39</v>
      </c>
      <c r="H52" s="56">
        <v>33</v>
      </c>
      <c r="I52" s="94">
        <f t="shared" si="5"/>
        <v>12.941176470588236</v>
      </c>
      <c r="J52" s="56">
        <v>76.680000000000007</v>
      </c>
      <c r="K52" s="95">
        <f t="shared" si="6"/>
        <v>21.92488262910798</v>
      </c>
      <c r="L52" s="56">
        <v>5</v>
      </c>
      <c r="M52" s="94">
        <f t="shared" si="7"/>
        <v>23.529411764705884</v>
      </c>
      <c r="N52" s="95">
        <f t="shared" si="8"/>
        <v>45.454294393813868</v>
      </c>
      <c r="O52" s="95">
        <f t="shared" si="9"/>
        <v>58.3954708644021</v>
      </c>
      <c r="P52" s="91" t="s">
        <v>478</v>
      </c>
      <c r="Q52" s="91" t="s">
        <v>484</v>
      </c>
      <c r="R52" s="87"/>
    </row>
    <row r="53" spans="1:18" s="39" customFormat="1" ht="18" customHeight="1" x14ac:dyDescent="0.25">
      <c r="A53" s="66">
        <v>38</v>
      </c>
      <c r="B53" s="73" t="s">
        <v>458</v>
      </c>
      <c r="C53" s="83" t="s">
        <v>383</v>
      </c>
      <c r="D53" s="72" t="s">
        <v>148</v>
      </c>
      <c r="E53" s="42">
        <v>8</v>
      </c>
      <c r="F53" s="42">
        <v>3</v>
      </c>
      <c r="G53" s="56" t="s">
        <v>39</v>
      </c>
      <c r="H53" s="56">
        <v>13.5</v>
      </c>
      <c r="I53" s="94">
        <f t="shared" si="5"/>
        <v>5.2941176470588234</v>
      </c>
      <c r="J53" s="56">
        <v>68.150000000000006</v>
      </c>
      <c r="K53" s="95">
        <f t="shared" si="6"/>
        <v>24.669112252384444</v>
      </c>
      <c r="L53" s="56">
        <v>6</v>
      </c>
      <c r="M53" s="94">
        <f t="shared" si="7"/>
        <v>28.235294117647058</v>
      </c>
      <c r="N53" s="95">
        <f t="shared" si="8"/>
        <v>52.904406370031502</v>
      </c>
      <c r="O53" s="95">
        <f t="shared" si="9"/>
        <v>58.198524017090328</v>
      </c>
      <c r="P53" s="91" t="s">
        <v>478</v>
      </c>
      <c r="Q53" s="91" t="s">
        <v>484</v>
      </c>
      <c r="R53" s="87"/>
    </row>
    <row r="54" spans="1:18" s="39" customFormat="1" ht="18" customHeight="1" x14ac:dyDescent="0.25">
      <c r="A54" s="66">
        <v>39</v>
      </c>
      <c r="B54" s="56" t="s">
        <v>415</v>
      </c>
      <c r="C54" s="73" t="s">
        <v>193</v>
      </c>
      <c r="D54" s="72" t="s">
        <v>215</v>
      </c>
      <c r="E54" s="42">
        <v>7</v>
      </c>
      <c r="F54" s="42">
        <v>11</v>
      </c>
      <c r="G54" s="56" t="s">
        <v>39</v>
      </c>
      <c r="H54" s="56">
        <v>21</v>
      </c>
      <c r="I54" s="94">
        <f t="shared" si="5"/>
        <v>8.235294117647058</v>
      </c>
      <c r="J54" s="56">
        <v>91.06</v>
      </c>
      <c r="K54" s="95">
        <f t="shared" si="6"/>
        <v>18.462552163408741</v>
      </c>
      <c r="L54" s="56">
        <v>6.5</v>
      </c>
      <c r="M54" s="94">
        <f t="shared" si="7"/>
        <v>30.588235294117649</v>
      </c>
      <c r="N54" s="95">
        <f t="shared" si="8"/>
        <v>49.05078745752639</v>
      </c>
      <c r="O54" s="95">
        <f t="shared" si="9"/>
        <v>57.286081575173448</v>
      </c>
      <c r="P54" s="91" t="s">
        <v>478</v>
      </c>
      <c r="Q54" s="91" t="s">
        <v>484</v>
      </c>
      <c r="R54" s="87"/>
    </row>
    <row r="55" spans="1:18" s="39" customFormat="1" ht="18" customHeight="1" x14ac:dyDescent="0.25">
      <c r="A55" s="66">
        <v>40</v>
      </c>
      <c r="B55" s="73" t="s">
        <v>441</v>
      </c>
      <c r="C55" s="83" t="s">
        <v>387</v>
      </c>
      <c r="D55" s="72" t="s">
        <v>160</v>
      </c>
      <c r="E55" s="42">
        <v>8</v>
      </c>
      <c r="F55" s="42">
        <v>6</v>
      </c>
      <c r="G55" s="56" t="s">
        <v>39</v>
      </c>
      <c r="H55" s="56">
        <v>16</v>
      </c>
      <c r="I55" s="94">
        <f t="shared" si="5"/>
        <v>6.2745098039215685</v>
      </c>
      <c r="J55" s="56">
        <v>61.97</v>
      </c>
      <c r="K55" s="95">
        <f t="shared" si="6"/>
        <v>27.129256091657254</v>
      </c>
      <c r="L55" s="56">
        <v>5</v>
      </c>
      <c r="M55" s="94">
        <f t="shared" si="7"/>
        <v>23.529411764705884</v>
      </c>
      <c r="N55" s="95">
        <f t="shared" si="8"/>
        <v>50.658667856363138</v>
      </c>
      <c r="O55" s="95">
        <f t="shared" si="9"/>
        <v>56.933177660284706</v>
      </c>
      <c r="P55" s="91" t="s">
        <v>478</v>
      </c>
      <c r="Q55" s="91" t="s">
        <v>484</v>
      </c>
      <c r="R55" s="88"/>
    </row>
    <row r="56" spans="1:18" s="39" customFormat="1" ht="18" customHeight="1" x14ac:dyDescent="0.25">
      <c r="A56" s="66">
        <v>41</v>
      </c>
      <c r="B56" s="56" t="s">
        <v>432</v>
      </c>
      <c r="C56" s="73" t="s">
        <v>147</v>
      </c>
      <c r="D56" s="72" t="s">
        <v>173</v>
      </c>
      <c r="E56" s="42">
        <v>8</v>
      </c>
      <c r="F56" s="42">
        <v>7</v>
      </c>
      <c r="G56" s="56" t="s">
        <v>39</v>
      </c>
      <c r="H56" s="56">
        <v>15</v>
      </c>
      <c r="I56" s="94">
        <f t="shared" si="5"/>
        <v>5.882352941176471</v>
      </c>
      <c r="J56" s="56">
        <v>68.25</v>
      </c>
      <c r="K56" s="95">
        <f t="shared" si="6"/>
        <v>24.632967032967034</v>
      </c>
      <c r="L56" s="56">
        <v>5.5</v>
      </c>
      <c r="M56" s="94">
        <f t="shared" si="7"/>
        <v>25.882352941176471</v>
      </c>
      <c r="N56" s="95">
        <f t="shared" si="8"/>
        <v>50.515319974143509</v>
      </c>
      <c r="O56" s="95">
        <f t="shared" si="9"/>
        <v>56.39767291531998</v>
      </c>
      <c r="P56" s="91" t="s">
        <v>478</v>
      </c>
      <c r="Q56" s="91" t="s">
        <v>484</v>
      </c>
      <c r="R56" s="88"/>
    </row>
    <row r="57" spans="1:18" s="39" customFormat="1" ht="18" customHeight="1" x14ac:dyDescent="0.25">
      <c r="A57" s="66">
        <v>42</v>
      </c>
      <c r="B57" s="56" t="s">
        <v>283</v>
      </c>
      <c r="C57" s="83" t="s">
        <v>161</v>
      </c>
      <c r="D57" s="72" t="s">
        <v>176</v>
      </c>
      <c r="E57" s="42">
        <v>8</v>
      </c>
      <c r="F57" s="42">
        <v>12</v>
      </c>
      <c r="G57" s="56" t="s">
        <v>39</v>
      </c>
      <c r="H57" s="56">
        <v>13</v>
      </c>
      <c r="I57" s="94">
        <f t="shared" si="5"/>
        <v>5.0980392156862742</v>
      </c>
      <c r="J57" s="56">
        <v>73.12</v>
      </c>
      <c r="K57" s="95">
        <f t="shared" si="6"/>
        <v>22.992341356673961</v>
      </c>
      <c r="L57" s="98">
        <v>6</v>
      </c>
      <c r="M57" s="94">
        <f t="shared" si="7"/>
        <v>28.235294117647058</v>
      </c>
      <c r="N57" s="95">
        <f t="shared" si="8"/>
        <v>51.227635474321019</v>
      </c>
      <c r="O57" s="95">
        <f t="shared" si="9"/>
        <v>56.32567469000729</v>
      </c>
      <c r="P57" s="91" t="s">
        <v>478</v>
      </c>
      <c r="Q57" s="91" t="s">
        <v>484</v>
      </c>
      <c r="R57" s="87"/>
    </row>
    <row r="58" spans="1:18" s="39" customFormat="1" ht="18" customHeight="1" x14ac:dyDescent="0.25">
      <c r="A58" s="66">
        <v>43</v>
      </c>
      <c r="B58" s="73" t="s">
        <v>421</v>
      </c>
      <c r="C58" s="73" t="s">
        <v>195</v>
      </c>
      <c r="D58" s="72" t="s">
        <v>169</v>
      </c>
      <c r="E58" s="42">
        <v>7</v>
      </c>
      <c r="F58" s="42">
        <v>1</v>
      </c>
      <c r="G58" s="56" t="s">
        <v>39</v>
      </c>
      <c r="H58" s="56">
        <v>16.5</v>
      </c>
      <c r="I58" s="94">
        <f t="shared" si="5"/>
        <v>6.4705882352941178</v>
      </c>
      <c r="J58" s="56">
        <v>64.290000000000006</v>
      </c>
      <c r="K58" s="95">
        <f t="shared" si="6"/>
        <v>26.150256649556695</v>
      </c>
      <c r="L58" s="56">
        <v>5</v>
      </c>
      <c r="M58" s="94">
        <f t="shared" si="7"/>
        <v>23.529411764705884</v>
      </c>
      <c r="N58" s="95">
        <f t="shared" si="8"/>
        <v>49.679668414262579</v>
      </c>
      <c r="O58" s="95">
        <f t="shared" si="9"/>
        <v>56.150256649556695</v>
      </c>
      <c r="P58" s="91" t="s">
        <v>478</v>
      </c>
      <c r="Q58" s="91" t="s">
        <v>484</v>
      </c>
      <c r="R58" s="87"/>
    </row>
    <row r="59" spans="1:18" s="39" customFormat="1" ht="18" customHeight="1" x14ac:dyDescent="0.25">
      <c r="A59" s="66">
        <v>44</v>
      </c>
      <c r="B59" s="56" t="s">
        <v>410</v>
      </c>
      <c r="C59" s="73" t="s">
        <v>385</v>
      </c>
      <c r="D59" s="72" t="s">
        <v>386</v>
      </c>
      <c r="E59" s="42">
        <v>7</v>
      </c>
      <c r="F59" s="42">
        <v>3</v>
      </c>
      <c r="G59" s="56" t="s">
        <v>39</v>
      </c>
      <c r="H59" s="56">
        <v>19</v>
      </c>
      <c r="I59" s="94">
        <f t="shared" si="5"/>
        <v>7.4509803921568629</v>
      </c>
      <c r="J59" s="56">
        <v>61.75</v>
      </c>
      <c r="K59" s="95">
        <f t="shared" si="6"/>
        <v>27.225910931174091</v>
      </c>
      <c r="L59" s="56">
        <v>4.5</v>
      </c>
      <c r="M59" s="94">
        <f t="shared" si="7"/>
        <v>21.176470588235293</v>
      </c>
      <c r="N59" s="95">
        <f t="shared" si="8"/>
        <v>48.402381519409388</v>
      </c>
      <c r="O59" s="95">
        <f t="shared" si="9"/>
        <v>55.853361911566253</v>
      </c>
      <c r="P59" s="91" t="s">
        <v>478</v>
      </c>
      <c r="Q59" s="91" t="s">
        <v>484</v>
      </c>
      <c r="R59" s="87"/>
    </row>
    <row r="60" spans="1:18" s="39" customFormat="1" ht="18" customHeight="1" x14ac:dyDescent="0.25">
      <c r="A60" s="66">
        <v>45</v>
      </c>
      <c r="B60" s="56" t="s">
        <v>456</v>
      </c>
      <c r="C60" s="83" t="s">
        <v>405</v>
      </c>
      <c r="D60" s="72" t="s">
        <v>36</v>
      </c>
      <c r="E60" s="42">
        <v>8</v>
      </c>
      <c r="F60" s="42">
        <v>7</v>
      </c>
      <c r="G60" s="56" t="s">
        <v>39</v>
      </c>
      <c r="H60" s="56">
        <v>14</v>
      </c>
      <c r="I60" s="94">
        <f t="shared" si="5"/>
        <v>5.4901960784313726</v>
      </c>
      <c r="J60" s="56">
        <v>62.44</v>
      </c>
      <c r="K60" s="95">
        <f t="shared" si="6"/>
        <v>26.925048046124282</v>
      </c>
      <c r="L60" s="56">
        <v>4.5</v>
      </c>
      <c r="M60" s="94">
        <f t="shared" si="7"/>
        <v>21.176470588235293</v>
      </c>
      <c r="N60" s="95">
        <f t="shared" si="8"/>
        <v>48.101518634359579</v>
      </c>
      <c r="O60" s="95">
        <f t="shared" si="9"/>
        <v>53.591714712790953</v>
      </c>
      <c r="P60" s="91" t="s">
        <v>478</v>
      </c>
      <c r="Q60" s="91" t="s">
        <v>484</v>
      </c>
      <c r="R60" s="87"/>
    </row>
    <row r="61" spans="1:18" s="39" customFormat="1" ht="18" customHeight="1" x14ac:dyDescent="0.25">
      <c r="A61" s="66">
        <v>46</v>
      </c>
      <c r="B61" s="56" t="s">
        <v>434</v>
      </c>
      <c r="C61" s="73" t="s">
        <v>183</v>
      </c>
      <c r="D61" s="72" t="s">
        <v>156</v>
      </c>
      <c r="E61" s="42">
        <v>7</v>
      </c>
      <c r="F61" s="42">
        <v>8</v>
      </c>
      <c r="G61" s="56" t="s">
        <v>39</v>
      </c>
      <c r="H61" s="56">
        <v>19.5</v>
      </c>
      <c r="I61" s="94">
        <f t="shared" si="5"/>
        <v>7.6470588235294121</v>
      </c>
      <c r="J61" s="56">
        <v>78.56</v>
      </c>
      <c r="K61" s="95">
        <f t="shared" si="6"/>
        <v>21.400203665987782</v>
      </c>
      <c r="L61" s="56">
        <v>5</v>
      </c>
      <c r="M61" s="94">
        <f t="shared" si="7"/>
        <v>23.529411764705884</v>
      </c>
      <c r="N61" s="95">
        <f t="shared" si="8"/>
        <v>44.929615430693666</v>
      </c>
      <c r="O61" s="95">
        <f t="shared" si="9"/>
        <v>52.576674254223079</v>
      </c>
      <c r="P61" s="91" t="s">
        <v>478</v>
      </c>
      <c r="Q61" s="91" t="s">
        <v>484</v>
      </c>
      <c r="R61" s="87"/>
    </row>
    <row r="62" spans="1:18" s="39" customFormat="1" ht="18" customHeight="1" x14ac:dyDescent="0.25">
      <c r="A62" s="66">
        <v>47</v>
      </c>
      <c r="B62" s="71" t="s">
        <v>464</v>
      </c>
      <c r="C62" s="73" t="s">
        <v>407</v>
      </c>
      <c r="D62" s="72" t="s">
        <v>473</v>
      </c>
      <c r="E62" s="71">
        <v>8</v>
      </c>
      <c r="F62" s="71">
        <v>10</v>
      </c>
      <c r="G62" s="56" t="s">
        <v>39</v>
      </c>
      <c r="H62" s="56">
        <v>9.5</v>
      </c>
      <c r="I62" s="94">
        <f t="shared" si="5"/>
        <v>3.7254901960784315</v>
      </c>
      <c r="J62" s="75">
        <v>69.540000000000006</v>
      </c>
      <c r="K62" s="95">
        <f t="shared" si="6"/>
        <v>24.176013805004313</v>
      </c>
      <c r="L62" s="96">
        <v>5</v>
      </c>
      <c r="M62" s="94">
        <f t="shared" si="7"/>
        <v>23.529411764705884</v>
      </c>
      <c r="N62" s="95">
        <f t="shared" si="8"/>
        <v>47.705425569710201</v>
      </c>
      <c r="O62" s="95">
        <f t="shared" si="9"/>
        <v>51.430915765788633</v>
      </c>
      <c r="P62" s="91" t="s">
        <v>478</v>
      </c>
      <c r="Q62" s="91" t="s">
        <v>484</v>
      </c>
      <c r="R62" s="87"/>
    </row>
    <row r="63" spans="1:18" s="39" customFormat="1" ht="18" customHeight="1" x14ac:dyDescent="0.25">
      <c r="A63" s="66">
        <v>48</v>
      </c>
      <c r="B63" s="71" t="s">
        <v>467</v>
      </c>
      <c r="C63" s="83" t="s">
        <v>155</v>
      </c>
      <c r="D63" s="72" t="s">
        <v>154</v>
      </c>
      <c r="E63" s="71">
        <v>8</v>
      </c>
      <c r="F63" s="71">
        <v>10</v>
      </c>
      <c r="G63" s="56" t="s">
        <v>39</v>
      </c>
      <c r="H63" s="56">
        <v>10.5</v>
      </c>
      <c r="I63" s="94">
        <f t="shared" si="5"/>
        <v>4.117647058823529</v>
      </c>
      <c r="J63" s="97">
        <v>64.44</v>
      </c>
      <c r="K63" s="95">
        <f t="shared" si="6"/>
        <v>26.089385474860336</v>
      </c>
      <c r="L63" s="97">
        <v>3.5</v>
      </c>
      <c r="M63" s="94">
        <f t="shared" si="7"/>
        <v>16.470588235294116</v>
      </c>
      <c r="N63" s="95">
        <f t="shared" si="8"/>
        <v>42.559973710154452</v>
      </c>
      <c r="O63" s="95">
        <f t="shared" si="9"/>
        <v>46.677620768977981</v>
      </c>
      <c r="P63" s="91" t="s">
        <v>479</v>
      </c>
      <c r="Q63" s="91" t="s">
        <v>484</v>
      </c>
      <c r="R63" s="88"/>
    </row>
    <row r="64" spans="1:18" s="39" customFormat="1" ht="18" customHeight="1" x14ac:dyDescent="0.25">
      <c r="A64" s="66">
        <v>49</v>
      </c>
      <c r="B64" s="73" t="s">
        <v>463</v>
      </c>
      <c r="C64" s="73" t="s">
        <v>161</v>
      </c>
      <c r="D64" s="72" t="s">
        <v>406</v>
      </c>
      <c r="E64" s="42">
        <v>8</v>
      </c>
      <c r="F64" s="42">
        <v>1</v>
      </c>
      <c r="G64" s="56" t="s">
        <v>39</v>
      </c>
      <c r="H64" s="56">
        <v>26</v>
      </c>
      <c r="I64" s="94">
        <f t="shared" si="5"/>
        <v>10.196078431372548</v>
      </c>
      <c r="J64" s="75">
        <v>67.099999999999994</v>
      </c>
      <c r="K64" s="95">
        <f t="shared" si="6"/>
        <v>25.055141579731746</v>
      </c>
      <c r="L64" s="96"/>
      <c r="M64" s="94">
        <f t="shared" si="7"/>
        <v>0</v>
      </c>
      <c r="N64" s="95">
        <f t="shared" si="8"/>
        <v>25.055141579731746</v>
      </c>
      <c r="O64" s="95">
        <f t="shared" si="9"/>
        <v>35.251220011104294</v>
      </c>
      <c r="P64" s="91" t="s">
        <v>479</v>
      </c>
      <c r="Q64" s="91" t="s">
        <v>484</v>
      </c>
      <c r="R64" s="89"/>
    </row>
    <row r="65" spans="1:18" s="39" customFormat="1" ht="18" customHeight="1" x14ac:dyDescent="0.25">
      <c r="A65" s="66">
        <v>50</v>
      </c>
      <c r="B65" s="71" t="s">
        <v>466</v>
      </c>
      <c r="C65" s="83" t="s">
        <v>186</v>
      </c>
      <c r="D65" s="72" t="s">
        <v>156</v>
      </c>
      <c r="E65" s="71">
        <v>8</v>
      </c>
      <c r="F65" s="71">
        <v>10</v>
      </c>
      <c r="G65" s="56" t="s">
        <v>39</v>
      </c>
      <c r="H65" s="56">
        <v>13.5</v>
      </c>
      <c r="I65" s="94">
        <f t="shared" si="5"/>
        <v>5.2941176470588234</v>
      </c>
      <c r="J65" s="97">
        <v>0</v>
      </c>
      <c r="K65" s="95">
        <v>0</v>
      </c>
      <c r="L65" s="97">
        <v>5</v>
      </c>
      <c r="M65" s="94">
        <f t="shared" si="7"/>
        <v>23.529411764705884</v>
      </c>
      <c r="N65" s="95">
        <f t="shared" si="8"/>
        <v>23.529411764705884</v>
      </c>
      <c r="O65" s="95">
        <f t="shared" si="9"/>
        <v>28.823529411764707</v>
      </c>
      <c r="P65" s="91" t="s">
        <v>480</v>
      </c>
      <c r="Q65" s="91" t="s">
        <v>484</v>
      </c>
      <c r="R65" s="88"/>
    </row>
    <row r="66" spans="1:18" s="39" customFormat="1" ht="18" customHeight="1" x14ac:dyDescent="0.25">
      <c r="A66" s="66">
        <v>51</v>
      </c>
      <c r="B66" s="56" t="s">
        <v>471</v>
      </c>
      <c r="C66" s="73" t="s">
        <v>186</v>
      </c>
      <c r="D66" s="72" t="s">
        <v>156</v>
      </c>
      <c r="E66" s="42">
        <v>8</v>
      </c>
      <c r="F66" s="42">
        <v>10</v>
      </c>
      <c r="G66" s="56" t="s">
        <v>39</v>
      </c>
      <c r="H66" s="56">
        <v>0</v>
      </c>
      <c r="I66" s="94">
        <f t="shared" si="5"/>
        <v>0</v>
      </c>
      <c r="J66" s="97">
        <v>66.37</v>
      </c>
      <c r="K66" s="95">
        <f>SUM((40*42.03)/J66)</f>
        <v>25.330721711616693</v>
      </c>
      <c r="L66" s="97"/>
      <c r="M66" s="94">
        <f t="shared" si="7"/>
        <v>0</v>
      </c>
      <c r="N66" s="95">
        <f t="shared" si="8"/>
        <v>25.330721711616693</v>
      </c>
      <c r="O66" s="95">
        <f t="shared" si="9"/>
        <v>25.330721711616693</v>
      </c>
      <c r="P66" s="91" t="s">
        <v>480</v>
      </c>
      <c r="Q66" s="91" t="s">
        <v>484</v>
      </c>
      <c r="R66" s="87"/>
    </row>
    <row r="67" spans="1:18" s="39" customFormat="1" ht="18" customHeight="1" x14ac:dyDescent="0.25">
      <c r="A67" s="66">
        <v>52</v>
      </c>
      <c r="B67" s="76" t="s">
        <v>451</v>
      </c>
      <c r="C67" s="73" t="s">
        <v>384</v>
      </c>
      <c r="D67" s="72" t="s">
        <v>160</v>
      </c>
      <c r="E67" s="42">
        <v>8</v>
      </c>
      <c r="F67" s="42">
        <v>6</v>
      </c>
      <c r="G67" s="56" t="s">
        <v>39</v>
      </c>
      <c r="H67" s="56">
        <v>49</v>
      </c>
      <c r="I67" s="94">
        <f t="shared" si="5"/>
        <v>19.215686274509803</v>
      </c>
      <c r="J67" s="97">
        <v>0</v>
      </c>
      <c r="K67" s="95">
        <v>0</v>
      </c>
      <c r="L67" s="97">
        <v>0</v>
      </c>
      <c r="M67" s="94">
        <f t="shared" si="7"/>
        <v>0</v>
      </c>
      <c r="N67" s="95">
        <f t="shared" si="8"/>
        <v>0</v>
      </c>
      <c r="O67" s="95">
        <f t="shared" si="9"/>
        <v>19.215686274509803</v>
      </c>
      <c r="P67" s="91" t="s">
        <v>480</v>
      </c>
      <c r="Q67" s="91" t="s">
        <v>484</v>
      </c>
      <c r="R67" s="87"/>
    </row>
    <row r="68" spans="1:18" s="39" customFormat="1" ht="18" customHeight="1" x14ac:dyDescent="0.25">
      <c r="A68" s="66">
        <v>53</v>
      </c>
      <c r="B68" s="73" t="s">
        <v>448</v>
      </c>
      <c r="C68" s="83" t="s">
        <v>159</v>
      </c>
      <c r="D68" s="72" t="s">
        <v>169</v>
      </c>
      <c r="E68" s="42">
        <v>8</v>
      </c>
      <c r="F68" s="42">
        <v>6</v>
      </c>
      <c r="G68" s="56" t="s">
        <v>39</v>
      </c>
      <c r="H68" s="56">
        <v>48</v>
      </c>
      <c r="I68" s="94">
        <f t="shared" si="5"/>
        <v>18.823529411764707</v>
      </c>
      <c r="J68" s="97">
        <v>0</v>
      </c>
      <c r="K68" s="95">
        <v>0</v>
      </c>
      <c r="L68" s="97">
        <v>0</v>
      </c>
      <c r="M68" s="94">
        <f t="shared" si="7"/>
        <v>0</v>
      </c>
      <c r="N68" s="95">
        <f t="shared" si="8"/>
        <v>0</v>
      </c>
      <c r="O68" s="95">
        <f t="shared" si="9"/>
        <v>18.823529411764707</v>
      </c>
      <c r="P68" s="91" t="s">
        <v>480</v>
      </c>
      <c r="Q68" s="91" t="s">
        <v>484</v>
      </c>
      <c r="R68" s="88"/>
    </row>
    <row r="69" spans="1:18" s="39" customFormat="1" ht="18" customHeight="1" x14ac:dyDescent="0.25">
      <c r="A69" s="66">
        <v>54</v>
      </c>
      <c r="B69" s="73" t="s">
        <v>365</v>
      </c>
      <c r="C69" s="83" t="s">
        <v>167</v>
      </c>
      <c r="D69" s="72" t="s">
        <v>401</v>
      </c>
      <c r="E69" s="42">
        <v>8</v>
      </c>
      <c r="F69" s="42">
        <v>6</v>
      </c>
      <c r="G69" s="56" t="s">
        <v>39</v>
      </c>
      <c r="H69" s="56">
        <v>38</v>
      </c>
      <c r="I69" s="94">
        <f t="shared" si="5"/>
        <v>14.901960784313726</v>
      </c>
      <c r="J69" s="56">
        <v>0</v>
      </c>
      <c r="K69" s="95">
        <v>0</v>
      </c>
      <c r="L69" s="56">
        <v>0</v>
      </c>
      <c r="M69" s="94">
        <f t="shared" si="7"/>
        <v>0</v>
      </c>
      <c r="N69" s="95">
        <f t="shared" si="8"/>
        <v>0</v>
      </c>
      <c r="O69" s="95">
        <f t="shared" si="9"/>
        <v>14.901960784313726</v>
      </c>
      <c r="P69" s="91" t="s">
        <v>480</v>
      </c>
      <c r="Q69" s="91" t="s">
        <v>484</v>
      </c>
      <c r="R69" s="87"/>
    </row>
    <row r="70" spans="1:18" s="39" customFormat="1" ht="18" customHeight="1" x14ac:dyDescent="0.25">
      <c r="A70" s="66">
        <v>55</v>
      </c>
      <c r="B70" s="71" t="s">
        <v>470</v>
      </c>
      <c r="C70" s="83" t="s">
        <v>167</v>
      </c>
      <c r="D70" s="72" t="s">
        <v>474</v>
      </c>
      <c r="E70" s="71">
        <v>8</v>
      </c>
      <c r="F70" s="71">
        <v>9</v>
      </c>
      <c r="G70" s="56" t="s">
        <v>39</v>
      </c>
      <c r="H70" s="56">
        <v>35</v>
      </c>
      <c r="I70" s="94">
        <f t="shared" si="5"/>
        <v>13.725490196078431</v>
      </c>
      <c r="J70" s="97">
        <v>0</v>
      </c>
      <c r="K70" s="95">
        <v>0</v>
      </c>
      <c r="L70" s="97"/>
      <c r="M70" s="94">
        <f t="shared" si="7"/>
        <v>0</v>
      </c>
      <c r="N70" s="95">
        <f t="shared" si="8"/>
        <v>0</v>
      </c>
      <c r="O70" s="95">
        <f t="shared" si="9"/>
        <v>13.725490196078431</v>
      </c>
      <c r="P70" s="91" t="s">
        <v>480</v>
      </c>
      <c r="Q70" s="91" t="s">
        <v>484</v>
      </c>
      <c r="R70" s="87"/>
    </row>
    <row r="71" spans="1:18" s="39" customFormat="1" ht="18" customHeight="1" x14ac:dyDescent="0.25">
      <c r="A71" s="66">
        <v>56</v>
      </c>
      <c r="B71" s="71" t="s">
        <v>465</v>
      </c>
      <c r="C71" s="83" t="s">
        <v>195</v>
      </c>
      <c r="D71" s="72" t="s">
        <v>176</v>
      </c>
      <c r="E71" s="71">
        <v>8</v>
      </c>
      <c r="F71" s="71">
        <v>19</v>
      </c>
      <c r="G71" s="56" t="s">
        <v>39</v>
      </c>
      <c r="H71" s="56">
        <v>33</v>
      </c>
      <c r="I71" s="94">
        <f t="shared" si="5"/>
        <v>12.941176470588236</v>
      </c>
      <c r="J71" s="75">
        <v>0</v>
      </c>
      <c r="K71" s="95">
        <v>0</v>
      </c>
      <c r="L71" s="96">
        <v>0</v>
      </c>
      <c r="M71" s="94">
        <f t="shared" si="7"/>
        <v>0</v>
      </c>
      <c r="N71" s="95">
        <f t="shared" si="8"/>
        <v>0</v>
      </c>
      <c r="O71" s="95">
        <f t="shared" si="9"/>
        <v>12.941176470588236</v>
      </c>
      <c r="P71" s="91" t="s">
        <v>480</v>
      </c>
      <c r="Q71" s="91" t="s">
        <v>484</v>
      </c>
      <c r="R71" s="89"/>
    </row>
    <row r="72" spans="1:18" s="39" customFormat="1" ht="18" customHeight="1" x14ac:dyDescent="0.25">
      <c r="A72" s="66">
        <v>57</v>
      </c>
      <c r="B72" s="56" t="s">
        <v>423</v>
      </c>
      <c r="C72" s="83" t="s">
        <v>393</v>
      </c>
      <c r="D72" s="72" t="s">
        <v>386</v>
      </c>
      <c r="E72" s="42">
        <v>7</v>
      </c>
      <c r="F72" s="42">
        <v>21</v>
      </c>
      <c r="G72" s="56" t="s">
        <v>39</v>
      </c>
      <c r="H72" s="56">
        <v>31</v>
      </c>
      <c r="I72" s="94">
        <f t="shared" si="5"/>
        <v>12.156862745098039</v>
      </c>
      <c r="J72" s="56">
        <v>0</v>
      </c>
      <c r="K72" s="95">
        <v>0</v>
      </c>
      <c r="L72" s="56">
        <v>0</v>
      </c>
      <c r="M72" s="94">
        <f t="shared" si="7"/>
        <v>0</v>
      </c>
      <c r="N72" s="95">
        <f t="shared" si="8"/>
        <v>0</v>
      </c>
      <c r="O72" s="95">
        <f t="shared" si="9"/>
        <v>12.156862745098039</v>
      </c>
      <c r="P72" s="91" t="s">
        <v>480</v>
      </c>
      <c r="Q72" s="91" t="s">
        <v>484</v>
      </c>
      <c r="R72" s="87"/>
    </row>
    <row r="73" spans="1:18" s="39" customFormat="1" ht="18" customHeight="1" x14ac:dyDescent="0.25">
      <c r="A73" s="66">
        <v>58</v>
      </c>
      <c r="B73" s="56" t="s">
        <v>437</v>
      </c>
      <c r="C73" s="73" t="s">
        <v>198</v>
      </c>
      <c r="D73" s="72" t="s">
        <v>176</v>
      </c>
      <c r="E73" s="42">
        <v>8</v>
      </c>
      <c r="F73" s="42">
        <v>9</v>
      </c>
      <c r="G73" s="56" t="s">
        <v>39</v>
      </c>
      <c r="H73" s="56">
        <v>29</v>
      </c>
      <c r="I73" s="94">
        <f t="shared" si="5"/>
        <v>11.372549019607844</v>
      </c>
      <c r="J73" s="56">
        <v>0</v>
      </c>
      <c r="K73" s="95">
        <v>0</v>
      </c>
      <c r="L73" s="56">
        <v>0</v>
      </c>
      <c r="M73" s="94">
        <f t="shared" si="7"/>
        <v>0</v>
      </c>
      <c r="N73" s="95">
        <f t="shared" si="8"/>
        <v>0</v>
      </c>
      <c r="O73" s="95">
        <f t="shared" si="9"/>
        <v>11.372549019607844</v>
      </c>
      <c r="P73" s="91" t="s">
        <v>480</v>
      </c>
      <c r="Q73" s="91" t="s">
        <v>484</v>
      </c>
      <c r="R73" s="87"/>
    </row>
    <row r="74" spans="1:18" s="39" customFormat="1" ht="18" customHeight="1" x14ac:dyDescent="0.25">
      <c r="A74" s="66">
        <v>59</v>
      </c>
      <c r="B74" s="73" t="s">
        <v>134</v>
      </c>
      <c r="C74" s="83" t="s">
        <v>211</v>
      </c>
      <c r="D74" s="72" t="s">
        <v>160</v>
      </c>
      <c r="E74" s="42">
        <v>7</v>
      </c>
      <c r="F74" s="42">
        <v>21</v>
      </c>
      <c r="G74" s="56" t="s">
        <v>39</v>
      </c>
      <c r="H74" s="56">
        <v>27.5</v>
      </c>
      <c r="I74" s="94">
        <f t="shared" si="5"/>
        <v>10.784313725490197</v>
      </c>
      <c r="J74" s="56">
        <v>0</v>
      </c>
      <c r="K74" s="95">
        <v>0</v>
      </c>
      <c r="L74" s="56">
        <v>0</v>
      </c>
      <c r="M74" s="94">
        <f t="shared" si="7"/>
        <v>0</v>
      </c>
      <c r="N74" s="95">
        <f t="shared" si="8"/>
        <v>0</v>
      </c>
      <c r="O74" s="95">
        <f t="shared" si="9"/>
        <v>10.784313725490197</v>
      </c>
      <c r="P74" s="91" t="s">
        <v>480</v>
      </c>
      <c r="Q74" s="91" t="s">
        <v>484</v>
      </c>
      <c r="R74" s="88"/>
    </row>
    <row r="75" spans="1:18" s="39" customFormat="1" ht="18" customHeight="1" x14ac:dyDescent="0.25">
      <c r="A75" s="66">
        <v>60</v>
      </c>
      <c r="B75" s="73" t="s">
        <v>445</v>
      </c>
      <c r="C75" s="83" t="s">
        <v>384</v>
      </c>
      <c r="D75" s="72" t="s">
        <v>401</v>
      </c>
      <c r="E75" s="42">
        <v>8</v>
      </c>
      <c r="F75" s="42">
        <v>6</v>
      </c>
      <c r="G75" s="56" t="s">
        <v>39</v>
      </c>
      <c r="H75" s="56">
        <v>26.5</v>
      </c>
      <c r="I75" s="94">
        <f t="shared" si="5"/>
        <v>10.392156862745098</v>
      </c>
      <c r="J75" s="75">
        <v>0</v>
      </c>
      <c r="K75" s="95">
        <v>0</v>
      </c>
      <c r="L75" s="96">
        <v>0</v>
      </c>
      <c r="M75" s="94">
        <f t="shared" si="7"/>
        <v>0</v>
      </c>
      <c r="N75" s="95">
        <f t="shared" si="8"/>
        <v>0</v>
      </c>
      <c r="O75" s="95">
        <f t="shared" si="9"/>
        <v>10.392156862745098</v>
      </c>
      <c r="P75" s="91" t="s">
        <v>480</v>
      </c>
      <c r="Q75" s="91" t="s">
        <v>484</v>
      </c>
      <c r="R75" s="88"/>
    </row>
    <row r="76" spans="1:18" s="39" customFormat="1" ht="18" customHeight="1" x14ac:dyDescent="0.25">
      <c r="A76" s="66">
        <v>61</v>
      </c>
      <c r="B76" s="73" t="s">
        <v>425</v>
      </c>
      <c r="C76" s="73" t="s">
        <v>395</v>
      </c>
      <c r="D76" s="72" t="s">
        <v>148</v>
      </c>
      <c r="E76" s="42">
        <v>7</v>
      </c>
      <c r="F76" s="74">
        <v>2</v>
      </c>
      <c r="G76" s="56" t="s">
        <v>39</v>
      </c>
      <c r="H76" s="56">
        <v>24.5</v>
      </c>
      <c r="I76" s="94">
        <f t="shared" si="5"/>
        <v>9.6078431372549016</v>
      </c>
      <c r="J76" s="56">
        <v>0</v>
      </c>
      <c r="K76" s="95">
        <v>0</v>
      </c>
      <c r="L76" s="56">
        <v>0</v>
      </c>
      <c r="M76" s="94">
        <f t="shared" si="7"/>
        <v>0</v>
      </c>
      <c r="N76" s="95">
        <f t="shared" si="8"/>
        <v>0</v>
      </c>
      <c r="O76" s="95">
        <f t="shared" si="9"/>
        <v>9.6078431372549016</v>
      </c>
      <c r="P76" s="91" t="s">
        <v>480</v>
      </c>
      <c r="Q76" s="91" t="s">
        <v>484</v>
      </c>
      <c r="R76" s="87"/>
    </row>
    <row r="77" spans="1:18" s="39" customFormat="1" ht="18" customHeight="1" x14ac:dyDescent="0.25">
      <c r="A77" s="66">
        <v>62</v>
      </c>
      <c r="B77" s="56" t="s">
        <v>443</v>
      </c>
      <c r="C77" s="73" t="s">
        <v>383</v>
      </c>
      <c r="D77" s="72" t="s">
        <v>400</v>
      </c>
      <c r="E77" s="42">
        <v>8</v>
      </c>
      <c r="F77" s="42">
        <v>9</v>
      </c>
      <c r="G77" s="56" t="s">
        <v>39</v>
      </c>
      <c r="H77" s="56">
        <v>22.5</v>
      </c>
      <c r="I77" s="94">
        <f t="shared" si="5"/>
        <v>8.8235294117647065</v>
      </c>
      <c r="J77" s="75">
        <v>0</v>
      </c>
      <c r="K77" s="95">
        <v>0</v>
      </c>
      <c r="L77" s="96">
        <v>0</v>
      </c>
      <c r="M77" s="94">
        <f t="shared" si="7"/>
        <v>0</v>
      </c>
      <c r="N77" s="95">
        <f t="shared" si="8"/>
        <v>0</v>
      </c>
      <c r="O77" s="95">
        <f t="shared" si="9"/>
        <v>8.8235294117647065</v>
      </c>
      <c r="P77" s="91" t="s">
        <v>480</v>
      </c>
      <c r="Q77" s="91" t="s">
        <v>484</v>
      </c>
      <c r="R77" s="88"/>
    </row>
    <row r="78" spans="1:18" s="39" customFormat="1" ht="18" customHeight="1" x14ac:dyDescent="0.2">
      <c r="A78" s="66">
        <v>63</v>
      </c>
      <c r="B78" s="73" t="s">
        <v>457</v>
      </c>
      <c r="C78" s="73" t="s">
        <v>216</v>
      </c>
      <c r="D78" s="72" t="s">
        <v>185</v>
      </c>
      <c r="E78" s="42">
        <v>8</v>
      </c>
      <c r="F78" s="74">
        <v>2</v>
      </c>
      <c r="G78" s="56" t="s">
        <v>39</v>
      </c>
      <c r="H78" s="56">
        <v>22.5</v>
      </c>
      <c r="I78" s="94">
        <f t="shared" si="5"/>
        <v>8.8235294117647065</v>
      </c>
      <c r="J78" s="56">
        <v>0</v>
      </c>
      <c r="K78" s="95">
        <v>0</v>
      </c>
      <c r="L78" s="56">
        <v>0</v>
      </c>
      <c r="M78" s="94">
        <f t="shared" si="7"/>
        <v>0</v>
      </c>
      <c r="N78" s="95">
        <f t="shared" si="8"/>
        <v>0</v>
      </c>
      <c r="O78" s="95">
        <f t="shared" si="9"/>
        <v>8.8235294117647065</v>
      </c>
      <c r="P78" s="91" t="s">
        <v>480</v>
      </c>
      <c r="Q78" s="91" t="s">
        <v>484</v>
      </c>
      <c r="R78" s="89"/>
    </row>
    <row r="79" spans="1:18" s="39" customFormat="1" ht="18" customHeight="1" x14ac:dyDescent="0.25">
      <c r="A79" s="66">
        <v>64</v>
      </c>
      <c r="B79" s="56" t="s">
        <v>462</v>
      </c>
      <c r="C79" s="83" t="s">
        <v>183</v>
      </c>
      <c r="D79" s="72" t="s">
        <v>148</v>
      </c>
      <c r="E79" s="42">
        <v>8</v>
      </c>
      <c r="F79" s="42">
        <v>16</v>
      </c>
      <c r="G79" s="56" t="s">
        <v>39</v>
      </c>
      <c r="H79" s="56">
        <v>21</v>
      </c>
      <c r="I79" s="94">
        <f t="shared" si="5"/>
        <v>8.235294117647058</v>
      </c>
      <c r="J79" s="56">
        <v>0</v>
      </c>
      <c r="K79" s="95">
        <v>0</v>
      </c>
      <c r="L79" s="56">
        <v>0</v>
      </c>
      <c r="M79" s="94">
        <f t="shared" si="7"/>
        <v>0</v>
      </c>
      <c r="N79" s="95">
        <f t="shared" si="8"/>
        <v>0</v>
      </c>
      <c r="O79" s="95">
        <f t="shared" si="9"/>
        <v>8.235294117647058</v>
      </c>
      <c r="P79" s="91" t="s">
        <v>480</v>
      </c>
      <c r="Q79" s="91" t="s">
        <v>484</v>
      </c>
      <c r="R79" s="88"/>
    </row>
    <row r="80" spans="1:18" s="39" customFormat="1" ht="18" customHeight="1" x14ac:dyDescent="0.25">
      <c r="A80" s="66">
        <v>65</v>
      </c>
      <c r="B80" s="73" t="s">
        <v>422</v>
      </c>
      <c r="C80" s="73" t="s">
        <v>35</v>
      </c>
      <c r="D80" s="72" t="s">
        <v>392</v>
      </c>
      <c r="E80" s="42">
        <v>7</v>
      </c>
      <c r="F80" s="74">
        <v>2</v>
      </c>
      <c r="G80" s="56" t="s">
        <v>39</v>
      </c>
      <c r="H80" s="56">
        <v>18.5</v>
      </c>
      <c r="I80" s="94">
        <f t="shared" ref="I80:I86" si="10">SUM((20*H80)/51)</f>
        <v>7.2549019607843137</v>
      </c>
      <c r="J80" s="56">
        <v>0</v>
      </c>
      <c r="K80" s="95">
        <v>0</v>
      </c>
      <c r="L80" s="56">
        <v>0</v>
      </c>
      <c r="M80" s="94">
        <f t="shared" ref="M80:M86" si="11">SUM(40*L80)/8.5</f>
        <v>0</v>
      </c>
      <c r="N80" s="95">
        <f t="shared" ref="N80:N86" si="12">SUM(K80+M80)</f>
        <v>0</v>
      </c>
      <c r="O80" s="95">
        <f t="shared" si="9"/>
        <v>7.2549019607843137</v>
      </c>
      <c r="P80" s="91" t="s">
        <v>480</v>
      </c>
      <c r="Q80" s="91" t="s">
        <v>484</v>
      </c>
      <c r="R80" s="87"/>
    </row>
    <row r="81" spans="1:18" s="39" customFormat="1" ht="18" customHeight="1" x14ac:dyDescent="0.25">
      <c r="A81" s="66">
        <v>66</v>
      </c>
      <c r="B81" s="73" t="s">
        <v>449</v>
      </c>
      <c r="C81" s="83" t="s">
        <v>383</v>
      </c>
      <c r="D81" s="72" t="s">
        <v>154</v>
      </c>
      <c r="E81" s="42">
        <v>8</v>
      </c>
      <c r="F81" s="42">
        <v>6</v>
      </c>
      <c r="G81" s="56" t="s">
        <v>39</v>
      </c>
      <c r="H81" s="56">
        <v>17</v>
      </c>
      <c r="I81" s="94">
        <f t="shared" si="10"/>
        <v>6.666666666666667</v>
      </c>
      <c r="J81" s="97">
        <v>0</v>
      </c>
      <c r="K81" s="95">
        <v>0</v>
      </c>
      <c r="L81" s="97">
        <v>0</v>
      </c>
      <c r="M81" s="94">
        <f t="shared" si="11"/>
        <v>0</v>
      </c>
      <c r="N81" s="95">
        <f t="shared" si="12"/>
        <v>0</v>
      </c>
      <c r="O81" s="95">
        <f t="shared" ref="O81" si="13">SUM(I81+N81)</f>
        <v>6.666666666666667</v>
      </c>
      <c r="P81" s="91" t="s">
        <v>480</v>
      </c>
      <c r="Q81" s="91" t="s">
        <v>484</v>
      </c>
      <c r="R81" s="87"/>
    </row>
    <row r="82" spans="1:18" s="39" customFormat="1" ht="18" customHeight="1" x14ac:dyDescent="0.25">
      <c r="A82" s="66">
        <v>67</v>
      </c>
      <c r="B82" s="56" t="s">
        <v>411</v>
      </c>
      <c r="C82" s="83" t="s">
        <v>387</v>
      </c>
      <c r="D82" s="72" t="s">
        <v>210</v>
      </c>
      <c r="E82" s="42">
        <v>7</v>
      </c>
      <c r="F82" s="42">
        <v>3</v>
      </c>
      <c r="G82" s="56" t="s">
        <v>39</v>
      </c>
      <c r="H82" s="56">
        <v>16.5</v>
      </c>
      <c r="I82" s="94">
        <f t="shared" si="10"/>
        <v>6.4705882352941178</v>
      </c>
      <c r="J82" s="56">
        <v>0</v>
      </c>
      <c r="K82" s="95">
        <v>0</v>
      </c>
      <c r="L82" s="56">
        <v>0</v>
      </c>
      <c r="M82" s="94">
        <f t="shared" si="11"/>
        <v>0</v>
      </c>
      <c r="N82" s="95">
        <f t="shared" si="12"/>
        <v>0</v>
      </c>
      <c r="O82" s="95">
        <v>6.47</v>
      </c>
      <c r="P82" s="91" t="s">
        <v>480</v>
      </c>
      <c r="Q82" s="91" t="s">
        <v>484</v>
      </c>
      <c r="R82" s="87"/>
    </row>
    <row r="83" spans="1:18" s="39" customFormat="1" ht="18" customHeight="1" x14ac:dyDescent="0.25">
      <c r="A83" s="66">
        <v>68</v>
      </c>
      <c r="B83" s="71" t="s">
        <v>468</v>
      </c>
      <c r="C83" s="83" t="s">
        <v>397</v>
      </c>
      <c r="D83" s="72" t="s">
        <v>396</v>
      </c>
      <c r="E83" s="71">
        <v>8</v>
      </c>
      <c r="F83" s="71">
        <v>9</v>
      </c>
      <c r="G83" s="56" t="s">
        <v>39</v>
      </c>
      <c r="H83" s="56">
        <v>14.5</v>
      </c>
      <c r="I83" s="94">
        <f t="shared" si="10"/>
        <v>5.6862745098039218</v>
      </c>
      <c r="J83" s="97">
        <v>0</v>
      </c>
      <c r="K83" s="95">
        <v>0</v>
      </c>
      <c r="L83" s="97">
        <v>0</v>
      </c>
      <c r="M83" s="94">
        <f t="shared" si="11"/>
        <v>0</v>
      </c>
      <c r="N83" s="95">
        <f t="shared" si="12"/>
        <v>0</v>
      </c>
      <c r="O83" s="95">
        <f>SUM(I83+N83)</f>
        <v>5.6862745098039218</v>
      </c>
      <c r="P83" s="91" t="s">
        <v>480</v>
      </c>
      <c r="Q83" s="91" t="s">
        <v>484</v>
      </c>
      <c r="R83" s="87"/>
    </row>
    <row r="84" spans="1:18" s="39" customFormat="1" ht="18" customHeight="1" x14ac:dyDescent="0.25">
      <c r="A84" s="66">
        <v>69</v>
      </c>
      <c r="B84" s="73" t="s">
        <v>444</v>
      </c>
      <c r="C84" s="73" t="s">
        <v>384</v>
      </c>
      <c r="D84" s="72" t="s">
        <v>160</v>
      </c>
      <c r="E84" s="42">
        <v>8</v>
      </c>
      <c r="F84" s="42">
        <v>6</v>
      </c>
      <c r="G84" s="56" t="s">
        <v>39</v>
      </c>
      <c r="H84" s="56">
        <v>14</v>
      </c>
      <c r="I84" s="94">
        <f t="shared" si="10"/>
        <v>5.4901960784313726</v>
      </c>
      <c r="J84" s="75">
        <v>0</v>
      </c>
      <c r="K84" s="95">
        <v>0</v>
      </c>
      <c r="L84" s="96">
        <v>0</v>
      </c>
      <c r="M84" s="94">
        <f t="shared" si="11"/>
        <v>0</v>
      </c>
      <c r="N84" s="95">
        <f t="shared" si="12"/>
        <v>0</v>
      </c>
      <c r="O84" s="95">
        <f>SUM(I84+N84)</f>
        <v>5.4901960784313726</v>
      </c>
      <c r="P84" s="91" t="s">
        <v>480</v>
      </c>
      <c r="Q84" s="91" t="s">
        <v>484</v>
      </c>
      <c r="R84" s="87"/>
    </row>
    <row r="85" spans="1:18" s="39" customFormat="1" ht="18" customHeight="1" x14ac:dyDescent="0.25">
      <c r="A85" s="66">
        <v>70</v>
      </c>
      <c r="B85" s="73" t="s">
        <v>447</v>
      </c>
      <c r="C85" s="83" t="s">
        <v>402</v>
      </c>
      <c r="D85" s="72" t="s">
        <v>388</v>
      </c>
      <c r="E85" s="42">
        <v>8</v>
      </c>
      <c r="F85" s="74">
        <v>2</v>
      </c>
      <c r="G85" s="56" t="s">
        <v>39</v>
      </c>
      <c r="H85" s="56">
        <v>12</v>
      </c>
      <c r="I85" s="94">
        <f t="shared" si="10"/>
        <v>4.7058823529411766</v>
      </c>
      <c r="J85" s="97">
        <v>0</v>
      </c>
      <c r="K85" s="95">
        <v>0</v>
      </c>
      <c r="L85" s="97">
        <v>0</v>
      </c>
      <c r="M85" s="94">
        <f t="shared" si="11"/>
        <v>0</v>
      </c>
      <c r="N85" s="95">
        <f t="shared" si="12"/>
        <v>0</v>
      </c>
      <c r="O85" s="95">
        <f>SUM(I85+N85)</f>
        <v>4.7058823529411766</v>
      </c>
      <c r="P85" s="91" t="s">
        <v>480</v>
      </c>
      <c r="Q85" s="91" t="s">
        <v>484</v>
      </c>
      <c r="R85" s="87"/>
    </row>
    <row r="86" spans="1:18" s="39" customFormat="1" ht="18" customHeight="1" x14ac:dyDescent="0.2">
      <c r="A86" s="66">
        <v>71</v>
      </c>
      <c r="B86" s="56" t="s">
        <v>429</v>
      </c>
      <c r="C86" s="73" t="s">
        <v>155</v>
      </c>
      <c r="D86" s="72" t="s">
        <v>396</v>
      </c>
      <c r="E86" s="42">
        <v>7</v>
      </c>
      <c r="F86" s="42">
        <v>17</v>
      </c>
      <c r="G86" s="56" t="s">
        <v>39</v>
      </c>
      <c r="H86" s="56">
        <v>10.5</v>
      </c>
      <c r="I86" s="94">
        <f t="shared" si="10"/>
        <v>4.117647058823529</v>
      </c>
      <c r="J86" s="56">
        <v>0</v>
      </c>
      <c r="K86" s="95">
        <v>0</v>
      </c>
      <c r="L86" s="56">
        <v>0</v>
      </c>
      <c r="M86" s="94">
        <f t="shared" si="11"/>
        <v>0</v>
      </c>
      <c r="N86" s="95">
        <f t="shared" si="12"/>
        <v>0</v>
      </c>
      <c r="O86" s="95">
        <f>SUM(I86+N86)</f>
        <v>4.117647058823529</v>
      </c>
      <c r="P86" s="91" t="s">
        <v>480</v>
      </c>
      <c r="Q86" s="91" t="s">
        <v>484</v>
      </c>
      <c r="R86" s="89"/>
    </row>
    <row r="87" spans="1:18" ht="18.75" x14ac:dyDescent="0.25">
      <c r="A87" s="19"/>
      <c r="B87" s="16"/>
      <c r="C87" s="17"/>
      <c r="D87" s="17"/>
      <c r="E87" s="63"/>
      <c r="F87" s="15"/>
      <c r="G87" s="15"/>
      <c r="H87" s="18"/>
      <c r="I87" s="18"/>
      <c r="J87" s="18"/>
      <c r="K87" s="18"/>
      <c r="L87" s="18"/>
      <c r="M87" s="18"/>
      <c r="N87" s="59"/>
      <c r="O87" s="59"/>
      <c r="P87" s="60"/>
      <c r="Q87" s="60"/>
      <c r="R87" s="1"/>
    </row>
    <row r="88" spans="1:18" ht="18.75" x14ac:dyDescent="0.25">
      <c r="A88" s="19"/>
      <c r="B88" s="16"/>
      <c r="C88" s="17"/>
      <c r="D88" s="17"/>
      <c r="E88" s="63"/>
      <c r="F88" s="15"/>
      <c r="G88" s="15"/>
      <c r="H88" s="18"/>
      <c r="I88" s="18"/>
      <c r="J88" s="18"/>
      <c r="K88" s="18"/>
      <c r="L88" s="18"/>
      <c r="M88" s="18"/>
      <c r="N88" s="59"/>
      <c r="O88" s="59"/>
      <c r="P88" s="60"/>
      <c r="Q88" s="60"/>
      <c r="R88" s="1"/>
    </row>
    <row r="89" spans="1:18" ht="15.75" x14ac:dyDescent="0.25">
      <c r="A89" s="19"/>
      <c r="B89" s="13"/>
      <c r="C89" s="14" t="s">
        <v>37</v>
      </c>
      <c r="D89" s="13"/>
      <c r="E89" s="63"/>
      <c r="F89" s="13"/>
      <c r="G89" s="13"/>
      <c r="H89" s="13"/>
      <c r="I89" s="13"/>
      <c r="J89" s="13"/>
      <c r="K89" s="2"/>
      <c r="L89" s="2"/>
      <c r="M89" s="2"/>
      <c r="N89" s="50"/>
      <c r="O89" s="50"/>
      <c r="P89" s="50"/>
      <c r="Q89" s="50"/>
      <c r="R89" s="2"/>
    </row>
    <row r="90" spans="1:18" ht="15.75" x14ac:dyDescent="0.25">
      <c r="A90" s="19"/>
      <c r="B90" s="13"/>
      <c r="C90" s="13" t="s">
        <v>22</v>
      </c>
      <c r="D90" s="13"/>
      <c r="E90" s="63"/>
      <c r="F90" s="13"/>
      <c r="G90" s="13"/>
      <c r="H90" s="13"/>
      <c r="I90" s="13"/>
      <c r="J90" s="13"/>
      <c r="K90" s="2"/>
      <c r="L90" s="2"/>
      <c r="M90" s="2"/>
      <c r="N90" s="50"/>
      <c r="O90" s="50"/>
      <c r="P90" s="50"/>
      <c r="Q90" s="50"/>
      <c r="R90" s="2"/>
    </row>
    <row r="91" spans="1:18" ht="15.75" x14ac:dyDescent="0.25">
      <c r="A91" s="19"/>
      <c r="B91" s="13"/>
      <c r="C91" s="14" t="s">
        <v>23</v>
      </c>
      <c r="D91" s="13"/>
      <c r="E91" s="63"/>
      <c r="F91" s="2"/>
      <c r="G91" s="13"/>
      <c r="H91" s="13"/>
      <c r="I91" s="13"/>
      <c r="J91" s="13"/>
      <c r="K91" s="2"/>
      <c r="L91" s="2"/>
      <c r="M91" s="2"/>
      <c r="N91" s="50"/>
      <c r="O91" s="50"/>
      <c r="P91" s="50"/>
      <c r="Q91" s="50"/>
      <c r="R91" s="2"/>
    </row>
    <row r="92" spans="1:18" ht="15.75" x14ac:dyDescent="0.25">
      <c r="A92" s="19"/>
      <c r="B92" s="13"/>
      <c r="C92" s="14" t="s">
        <v>24</v>
      </c>
      <c r="D92" s="13"/>
      <c r="E92" s="63"/>
      <c r="F92" s="2"/>
      <c r="G92" s="13"/>
      <c r="H92" s="13"/>
      <c r="I92" s="13"/>
      <c r="J92" s="13"/>
      <c r="K92" s="2"/>
      <c r="L92" s="2"/>
      <c r="M92" s="2"/>
      <c r="N92" s="50"/>
      <c r="O92" s="50"/>
      <c r="P92" s="50"/>
      <c r="Q92" s="50"/>
      <c r="R92" s="2"/>
    </row>
    <row r="93" spans="1:18" ht="15.75" x14ac:dyDescent="0.25">
      <c r="A93" s="19"/>
      <c r="B93" s="13"/>
      <c r="C93" s="14" t="s">
        <v>25</v>
      </c>
      <c r="D93" s="13"/>
      <c r="E93" s="63"/>
      <c r="F93" s="2"/>
      <c r="G93" s="13"/>
      <c r="H93" s="13"/>
      <c r="I93" s="13"/>
      <c r="J93" s="13"/>
      <c r="K93" s="2"/>
      <c r="L93" s="2"/>
      <c r="M93" s="2"/>
      <c r="N93" s="50"/>
      <c r="O93" s="50"/>
      <c r="P93" s="50"/>
      <c r="Q93" s="50"/>
      <c r="R93" s="2"/>
    </row>
    <row r="95" spans="1:18" x14ac:dyDescent="0.25">
      <c r="B95" t="s">
        <v>30</v>
      </c>
      <c r="F95" t="s">
        <v>31</v>
      </c>
      <c r="H95" t="s">
        <v>32</v>
      </c>
      <c r="J95" t="s">
        <v>33</v>
      </c>
    </row>
    <row r="96" spans="1:18" x14ac:dyDescent="0.25">
      <c r="B96" t="s">
        <v>26</v>
      </c>
      <c r="F96" t="s">
        <v>31</v>
      </c>
      <c r="H96" t="s">
        <v>32</v>
      </c>
      <c r="J96" t="s">
        <v>33</v>
      </c>
    </row>
    <row r="97" spans="6:10" x14ac:dyDescent="0.25">
      <c r="F97" t="s">
        <v>31</v>
      </c>
      <c r="H97" t="s">
        <v>32</v>
      </c>
      <c r="J97" t="s">
        <v>33</v>
      </c>
    </row>
  </sheetData>
  <mergeCells count="19">
    <mergeCell ref="H14:H15"/>
    <mergeCell ref="G14:G15"/>
    <mergeCell ref="N14:N15"/>
    <mergeCell ref="A3:P3"/>
    <mergeCell ref="A4:P4"/>
    <mergeCell ref="A5:P5"/>
    <mergeCell ref="A14:A15"/>
    <mergeCell ref="B14:B15"/>
    <mergeCell ref="C14:C15"/>
    <mergeCell ref="D14:D15"/>
    <mergeCell ref="E14:E15"/>
    <mergeCell ref="C10:D10"/>
    <mergeCell ref="I14:I15"/>
    <mergeCell ref="J14:K14"/>
    <mergeCell ref="L14:M14"/>
    <mergeCell ref="P14:P15"/>
    <mergeCell ref="O14:O15"/>
    <mergeCell ref="E10:I10"/>
    <mergeCell ref="F14:F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23"/>
  <sheetViews>
    <sheetView topLeftCell="B10" workbookViewId="0">
      <selection activeCell="Q15" sqref="Q15"/>
    </sheetView>
  </sheetViews>
  <sheetFormatPr defaultRowHeight="15" x14ac:dyDescent="0.25"/>
  <cols>
    <col min="1" max="1" width="4.5703125" style="28" customWidth="1"/>
    <col min="2" max="2" width="15" style="28" customWidth="1"/>
    <col min="3" max="3" width="11" style="28" customWidth="1"/>
    <col min="4" max="4" width="16.28515625" style="28" customWidth="1"/>
    <col min="5" max="5" width="3.85546875" style="28" customWidth="1"/>
    <col min="6" max="6" width="3.5703125" style="28" customWidth="1"/>
    <col min="7" max="7" width="13.42578125" style="28" customWidth="1"/>
    <col min="8" max="9" width="9.140625" style="28"/>
    <col min="10" max="11" width="11.28515625" style="28" customWidth="1"/>
    <col min="12" max="12" width="11.5703125" style="28" customWidth="1"/>
    <col min="13" max="13" width="11.7109375" style="28" customWidth="1"/>
    <col min="14" max="14" width="13.7109375" style="20" customWidth="1"/>
    <col min="15" max="15" width="14.5703125" style="20" customWidth="1"/>
    <col min="16" max="17" width="13.28515625" style="20" customWidth="1"/>
    <col min="18" max="16384" width="9.140625" style="28"/>
  </cols>
  <sheetData>
    <row r="3" spans="1:17" ht="18.75" x14ac:dyDescent="0.25">
      <c r="A3" s="117" t="s">
        <v>27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3"/>
    </row>
    <row r="4" spans="1:17" ht="18.75" x14ac:dyDescent="0.25">
      <c r="A4" s="117" t="s">
        <v>28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3"/>
    </row>
    <row r="5" spans="1:17" ht="18.75" x14ac:dyDescent="0.25">
      <c r="A5" s="117" t="s">
        <v>29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3"/>
    </row>
    <row r="6" spans="1:17" ht="15" customHeight="1" x14ac:dyDescent="0.25"/>
    <row r="7" spans="1:17" ht="15.75" customHeight="1" x14ac:dyDescent="0.25">
      <c r="A7" s="31" t="s">
        <v>0</v>
      </c>
      <c r="B7" s="43"/>
      <c r="C7" s="43"/>
      <c r="D7" s="46"/>
      <c r="E7" s="48"/>
      <c r="F7" s="47"/>
      <c r="G7" s="47" t="s">
        <v>39</v>
      </c>
      <c r="H7" s="32"/>
      <c r="I7" s="32"/>
      <c r="J7" s="32"/>
      <c r="K7" s="32"/>
      <c r="L7" s="32"/>
      <c r="M7" s="32"/>
      <c r="N7" s="50"/>
      <c r="O7" s="50"/>
      <c r="P7" s="50"/>
      <c r="Q7" s="50"/>
    </row>
    <row r="8" spans="1:17" ht="15.75" x14ac:dyDescent="0.25">
      <c r="A8" s="31" t="s">
        <v>1</v>
      </c>
      <c r="B8" s="44"/>
      <c r="C8" s="150"/>
      <c r="D8" s="150"/>
      <c r="E8" s="49"/>
      <c r="F8" s="150"/>
      <c r="G8" s="150" t="s">
        <v>486</v>
      </c>
      <c r="H8" s="151"/>
      <c r="I8" s="33"/>
      <c r="J8" s="152"/>
      <c r="K8" s="34"/>
      <c r="L8" s="152"/>
      <c r="M8" s="35"/>
      <c r="N8" s="153"/>
      <c r="O8" s="50"/>
      <c r="P8" s="50"/>
      <c r="Q8" s="50"/>
    </row>
    <row r="9" spans="1:17" ht="15.75" x14ac:dyDescent="0.25">
      <c r="A9" s="31" t="s">
        <v>2</v>
      </c>
      <c r="B9" s="44"/>
      <c r="C9" s="44"/>
      <c r="D9" s="45">
        <v>92</v>
      </c>
      <c r="E9" s="49"/>
      <c r="F9" s="68"/>
      <c r="G9" s="68"/>
      <c r="H9" s="69"/>
      <c r="I9" s="69"/>
      <c r="J9" s="70"/>
      <c r="K9" s="70"/>
      <c r="L9" s="70"/>
      <c r="M9" s="70"/>
      <c r="N9" s="50"/>
      <c r="O9" s="50"/>
      <c r="P9" s="50"/>
      <c r="Q9" s="50"/>
    </row>
    <row r="10" spans="1:17" ht="15.75" x14ac:dyDescent="0.25">
      <c r="A10" s="31" t="s">
        <v>3</v>
      </c>
      <c r="B10" s="45"/>
      <c r="C10" s="123"/>
      <c r="D10" s="124"/>
      <c r="E10" s="134"/>
      <c r="F10" s="134"/>
      <c r="G10" s="134"/>
      <c r="H10" s="134"/>
      <c r="I10" s="134"/>
      <c r="J10" s="37" t="s">
        <v>485</v>
      </c>
      <c r="K10" s="37"/>
      <c r="L10" s="37"/>
      <c r="M10" s="37"/>
      <c r="N10" s="50"/>
      <c r="O10" s="50"/>
      <c r="P10" s="50"/>
      <c r="Q10" s="50"/>
    </row>
    <row r="11" spans="1:17" ht="15.75" x14ac:dyDescent="0.25">
      <c r="A11" s="31" t="s">
        <v>4</v>
      </c>
      <c r="B11" s="44"/>
      <c r="C11" s="44"/>
      <c r="D11" s="44"/>
      <c r="E11" s="49"/>
      <c r="F11" s="45"/>
      <c r="G11" s="45"/>
      <c r="H11" s="33"/>
      <c r="I11" s="36">
        <v>100</v>
      </c>
      <c r="J11" s="35"/>
      <c r="K11" s="35"/>
      <c r="L11" s="35"/>
      <c r="M11" s="35"/>
      <c r="N11" s="50"/>
      <c r="O11" s="50"/>
      <c r="P11" s="50"/>
      <c r="Q11" s="50"/>
    </row>
    <row r="12" spans="1:17" ht="15.75" x14ac:dyDescent="0.25">
      <c r="A12" s="38"/>
      <c r="B12" s="44"/>
      <c r="C12" s="44"/>
      <c r="D12" s="44"/>
      <c r="E12" s="50"/>
      <c r="F12" s="44"/>
      <c r="G12" s="44"/>
      <c r="H12" s="30"/>
      <c r="I12" s="30"/>
      <c r="J12" s="30"/>
      <c r="K12" s="30"/>
      <c r="L12" s="30"/>
      <c r="M12" s="30"/>
      <c r="N12" s="50"/>
      <c r="O12" s="50"/>
      <c r="P12" s="50"/>
      <c r="Q12" s="50"/>
    </row>
    <row r="14" spans="1:17" ht="36" customHeight="1" x14ac:dyDescent="0.25">
      <c r="A14" s="118" t="s">
        <v>5</v>
      </c>
      <c r="B14" s="154" t="s">
        <v>6</v>
      </c>
      <c r="C14" s="154" t="s">
        <v>7</v>
      </c>
      <c r="D14" s="154" t="s">
        <v>8</v>
      </c>
      <c r="E14" s="155" t="s">
        <v>9</v>
      </c>
      <c r="F14" s="154" t="s">
        <v>10</v>
      </c>
      <c r="G14" s="154" t="s">
        <v>11</v>
      </c>
      <c r="H14" s="156" t="s">
        <v>12</v>
      </c>
      <c r="I14" s="156" t="s">
        <v>13</v>
      </c>
      <c r="J14" s="157" t="s">
        <v>14</v>
      </c>
      <c r="K14" s="157"/>
      <c r="L14" s="157" t="s">
        <v>15</v>
      </c>
      <c r="M14" s="157"/>
      <c r="N14" s="157" t="s">
        <v>16</v>
      </c>
      <c r="O14" s="157" t="s">
        <v>17</v>
      </c>
      <c r="P14" s="158" t="s">
        <v>18</v>
      </c>
      <c r="Q14" s="149"/>
    </row>
    <row r="15" spans="1:17" ht="87.75" customHeight="1" x14ac:dyDescent="0.25">
      <c r="A15" s="119"/>
      <c r="B15" s="154"/>
      <c r="C15" s="154"/>
      <c r="D15" s="154"/>
      <c r="E15" s="155"/>
      <c r="F15" s="154"/>
      <c r="G15" s="154"/>
      <c r="H15" s="156"/>
      <c r="I15" s="156"/>
      <c r="J15" s="40" t="s">
        <v>34</v>
      </c>
      <c r="K15" s="40" t="s">
        <v>19</v>
      </c>
      <c r="L15" s="40" t="s">
        <v>20</v>
      </c>
      <c r="M15" s="40" t="s">
        <v>21</v>
      </c>
      <c r="N15" s="157"/>
      <c r="O15" s="157"/>
      <c r="P15" s="158"/>
      <c r="Q15" s="149" t="s">
        <v>483</v>
      </c>
    </row>
    <row r="16" spans="1:17" s="39" customFormat="1" ht="18" customHeight="1" x14ac:dyDescent="0.25">
      <c r="A16" s="66">
        <v>1</v>
      </c>
      <c r="B16" s="73" t="s">
        <v>227</v>
      </c>
      <c r="C16" s="73" t="s">
        <v>161</v>
      </c>
      <c r="D16" s="72" t="s">
        <v>154</v>
      </c>
      <c r="E16" s="42">
        <v>9</v>
      </c>
      <c r="F16" s="42">
        <v>4</v>
      </c>
      <c r="G16" s="42" t="s">
        <v>39</v>
      </c>
      <c r="H16" s="56">
        <v>33</v>
      </c>
      <c r="I16" s="93">
        <v>12.941176470588236</v>
      </c>
      <c r="J16" s="93">
        <v>45.15</v>
      </c>
      <c r="K16" s="94">
        <v>37.120708748615726</v>
      </c>
      <c r="L16" s="91">
        <v>8.5</v>
      </c>
      <c r="M16" s="94">
        <v>37.777777777777779</v>
      </c>
      <c r="N16" s="93">
        <v>74.898486526393498</v>
      </c>
      <c r="O16" s="91">
        <v>87.83966299698173</v>
      </c>
      <c r="P16" s="91" t="s">
        <v>478</v>
      </c>
      <c r="Q16" s="91" t="s">
        <v>484</v>
      </c>
    </row>
    <row r="17" spans="1:17" s="39" customFormat="1" ht="18" customHeight="1" x14ac:dyDescent="0.25">
      <c r="A17" s="66">
        <v>2</v>
      </c>
      <c r="B17" s="73" t="s">
        <v>278</v>
      </c>
      <c r="C17" s="73" t="s">
        <v>206</v>
      </c>
      <c r="D17" s="72" t="s">
        <v>176</v>
      </c>
      <c r="E17" s="42">
        <v>11</v>
      </c>
      <c r="F17" s="42">
        <v>3</v>
      </c>
      <c r="G17" s="42" t="s">
        <v>39</v>
      </c>
      <c r="H17" s="56">
        <v>27</v>
      </c>
      <c r="I17" s="93">
        <v>10.588235294117647</v>
      </c>
      <c r="J17" s="93">
        <v>55.3</v>
      </c>
      <c r="K17" s="94">
        <v>30.307414104882461</v>
      </c>
      <c r="L17" s="91">
        <v>9</v>
      </c>
      <c r="M17" s="94">
        <v>40</v>
      </c>
      <c r="N17" s="93">
        <v>70.307414104882469</v>
      </c>
      <c r="O17" s="91">
        <v>80.895649399000121</v>
      </c>
      <c r="P17" s="91" t="s">
        <v>478</v>
      </c>
      <c r="Q17" s="91" t="s">
        <v>484</v>
      </c>
    </row>
    <row r="18" spans="1:17" s="39" customFormat="1" ht="18" customHeight="1" x14ac:dyDescent="0.25">
      <c r="A18" s="66">
        <v>3</v>
      </c>
      <c r="B18" s="56" t="s">
        <v>218</v>
      </c>
      <c r="C18" s="73" t="s">
        <v>151</v>
      </c>
      <c r="D18" s="72" t="s">
        <v>152</v>
      </c>
      <c r="E18" s="42">
        <v>9</v>
      </c>
      <c r="F18" s="42">
        <v>13</v>
      </c>
      <c r="G18" s="42" t="s">
        <v>39</v>
      </c>
      <c r="H18" s="56">
        <v>28.5</v>
      </c>
      <c r="I18" s="93">
        <v>11.176470588235293</v>
      </c>
      <c r="J18" s="93">
        <v>49.6</v>
      </c>
      <c r="K18" s="94">
        <v>33.79032258064516</v>
      </c>
      <c r="L18" s="91">
        <v>8</v>
      </c>
      <c r="M18" s="94">
        <v>35.555555555555557</v>
      </c>
      <c r="N18" s="93">
        <v>69.345878136200724</v>
      </c>
      <c r="O18" s="91">
        <v>80.522348724436014</v>
      </c>
      <c r="P18" s="91" t="s">
        <v>478</v>
      </c>
      <c r="Q18" s="91" t="s">
        <v>484</v>
      </c>
    </row>
    <row r="19" spans="1:17" s="39" customFormat="1" ht="18" customHeight="1" x14ac:dyDescent="0.25">
      <c r="A19" s="66">
        <v>4</v>
      </c>
      <c r="B19" s="56" t="s">
        <v>270</v>
      </c>
      <c r="C19" s="83" t="s">
        <v>212</v>
      </c>
      <c r="D19" s="72" t="s">
        <v>171</v>
      </c>
      <c r="E19" s="42">
        <v>10</v>
      </c>
      <c r="F19" s="42">
        <v>2</v>
      </c>
      <c r="G19" s="42" t="s">
        <v>39</v>
      </c>
      <c r="H19" s="56">
        <v>35</v>
      </c>
      <c r="I19" s="93">
        <v>13.725490196078431</v>
      </c>
      <c r="J19" s="93">
        <v>41.9</v>
      </c>
      <c r="K19" s="143">
        <v>40</v>
      </c>
      <c r="L19" s="91">
        <v>6</v>
      </c>
      <c r="M19" s="143">
        <v>26.666666666666668</v>
      </c>
      <c r="N19" s="93">
        <v>66.666666666666671</v>
      </c>
      <c r="O19" s="91">
        <v>80.392156862745097</v>
      </c>
      <c r="P19" s="91" t="s">
        <v>478</v>
      </c>
      <c r="Q19" s="91" t="s">
        <v>484</v>
      </c>
    </row>
    <row r="20" spans="1:17" s="39" customFormat="1" ht="18" customHeight="1" x14ac:dyDescent="0.25">
      <c r="A20" s="66">
        <v>5</v>
      </c>
      <c r="B20" s="56" t="s">
        <v>297</v>
      </c>
      <c r="C20" s="73" t="s">
        <v>175</v>
      </c>
      <c r="D20" s="72" t="s">
        <v>187</v>
      </c>
      <c r="E20" s="42">
        <v>9</v>
      </c>
      <c r="F20" s="42">
        <v>8</v>
      </c>
      <c r="G20" s="42" t="s">
        <v>39</v>
      </c>
      <c r="H20" s="56">
        <v>25.5</v>
      </c>
      <c r="I20" s="93">
        <v>10</v>
      </c>
      <c r="J20" s="93">
        <v>57.17</v>
      </c>
      <c r="K20" s="146">
        <v>29.31607486443939</v>
      </c>
      <c r="L20" s="91">
        <v>9</v>
      </c>
      <c r="M20" s="142">
        <v>40</v>
      </c>
      <c r="N20" s="93">
        <v>69.316074864439386</v>
      </c>
      <c r="O20" s="91">
        <v>79.316074864439386</v>
      </c>
      <c r="P20" s="91" t="s">
        <v>478</v>
      </c>
      <c r="Q20" s="91" t="s">
        <v>484</v>
      </c>
    </row>
    <row r="21" spans="1:17" s="39" customFormat="1" ht="18" customHeight="1" x14ac:dyDescent="0.25">
      <c r="A21" s="66">
        <v>6</v>
      </c>
      <c r="B21" s="56" t="s">
        <v>301</v>
      </c>
      <c r="C21" s="83" t="s">
        <v>35</v>
      </c>
      <c r="D21" s="72" t="s">
        <v>154</v>
      </c>
      <c r="E21" s="42">
        <v>11</v>
      </c>
      <c r="F21" s="42">
        <v>2</v>
      </c>
      <c r="G21" s="42" t="s">
        <v>39</v>
      </c>
      <c r="H21" s="56">
        <v>31</v>
      </c>
      <c r="I21" s="93">
        <v>12.156862745098039</v>
      </c>
      <c r="J21" s="93">
        <v>53.46</v>
      </c>
      <c r="K21" s="146">
        <v>31.350542461653571</v>
      </c>
      <c r="L21" s="91">
        <v>8</v>
      </c>
      <c r="M21" s="142">
        <v>35.555555555555557</v>
      </c>
      <c r="N21" s="93">
        <v>66.906098017209132</v>
      </c>
      <c r="O21" s="91">
        <v>79.062960762307171</v>
      </c>
      <c r="P21" s="91" t="s">
        <v>478</v>
      </c>
      <c r="Q21" s="91" t="s">
        <v>484</v>
      </c>
    </row>
    <row r="22" spans="1:17" s="39" customFormat="1" ht="18" customHeight="1" x14ac:dyDescent="0.25">
      <c r="A22" s="66">
        <v>7</v>
      </c>
      <c r="B22" s="56" t="s">
        <v>299</v>
      </c>
      <c r="C22" s="73" t="s">
        <v>202</v>
      </c>
      <c r="D22" s="72" t="s">
        <v>173</v>
      </c>
      <c r="E22" s="42">
        <v>11</v>
      </c>
      <c r="F22" s="42">
        <v>2</v>
      </c>
      <c r="G22" s="42" t="s">
        <v>39</v>
      </c>
      <c r="H22" s="56">
        <v>26</v>
      </c>
      <c r="I22" s="93">
        <v>10.196078431372548</v>
      </c>
      <c r="J22" s="93">
        <v>54.22</v>
      </c>
      <c r="K22" s="146">
        <v>30.911102914053856</v>
      </c>
      <c r="L22" s="91">
        <v>8.5</v>
      </c>
      <c r="M22" s="142">
        <v>37.777777777777779</v>
      </c>
      <c r="N22" s="93">
        <v>68.688880691831628</v>
      </c>
      <c r="O22" s="91">
        <v>78.884959123204169</v>
      </c>
      <c r="P22" s="91" t="s">
        <v>478</v>
      </c>
      <c r="Q22" s="91" t="s">
        <v>484</v>
      </c>
    </row>
    <row r="23" spans="1:17" s="39" customFormat="1" ht="18" customHeight="1" x14ac:dyDescent="0.25">
      <c r="A23" s="66">
        <v>8</v>
      </c>
      <c r="B23" s="73" t="s">
        <v>286</v>
      </c>
      <c r="C23" s="83" t="s">
        <v>167</v>
      </c>
      <c r="D23" s="72" t="s">
        <v>173</v>
      </c>
      <c r="E23" s="42">
        <v>11</v>
      </c>
      <c r="F23" s="42">
        <v>8</v>
      </c>
      <c r="G23" s="42" t="s">
        <v>39</v>
      </c>
      <c r="H23" s="56">
        <v>37.5</v>
      </c>
      <c r="I23" s="93">
        <v>14.705882352941176</v>
      </c>
      <c r="J23" s="93">
        <v>42.55</v>
      </c>
      <c r="K23" s="94">
        <v>39.388954171562872</v>
      </c>
      <c r="L23" s="91">
        <v>5.5</v>
      </c>
      <c r="M23" s="94">
        <v>24.444444444444443</v>
      </c>
      <c r="N23" s="93">
        <v>63.833398616007315</v>
      </c>
      <c r="O23" s="91">
        <v>78.539280968948489</v>
      </c>
      <c r="P23" s="91" t="s">
        <v>478</v>
      </c>
      <c r="Q23" s="91" t="s">
        <v>484</v>
      </c>
    </row>
    <row r="24" spans="1:17" s="39" customFormat="1" ht="18" customHeight="1" x14ac:dyDescent="0.25">
      <c r="A24" s="66">
        <v>9</v>
      </c>
      <c r="B24" s="56" t="s">
        <v>269</v>
      </c>
      <c r="C24" s="83" t="s">
        <v>206</v>
      </c>
      <c r="D24" s="72" t="s">
        <v>156</v>
      </c>
      <c r="E24" s="42">
        <v>10</v>
      </c>
      <c r="F24" s="42">
        <v>8</v>
      </c>
      <c r="G24" s="42" t="s">
        <v>39</v>
      </c>
      <c r="H24" s="56">
        <v>19</v>
      </c>
      <c r="I24" s="93">
        <v>7.4509803921568629</v>
      </c>
      <c r="J24" s="93">
        <v>42.32</v>
      </c>
      <c r="K24" s="143">
        <v>39.603024574669185</v>
      </c>
      <c r="L24" s="91">
        <v>7</v>
      </c>
      <c r="M24" s="143">
        <v>31.111111111111111</v>
      </c>
      <c r="N24" s="93">
        <v>70.714135685780292</v>
      </c>
      <c r="O24" s="91">
        <v>78.165116077937157</v>
      </c>
      <c r="P24" s="91" t="s">
        <v>478</v>
      </c>
      <c r="Q24" s="91" t="s">
        <v>484</v>
      </c>
    </row>
    <row r="25" spans="1:17" s="39" customFormat="1" ht="18" customHeight="1" x14ac:dyDescent="0.25">
      <c r="A25" s="66">
        <v>10</v>
      </c>
      <c r="B25" s="56" t="s">
        <v>254</v>
      </c>
      <c r="C25" s="83" t="s">
        <v>193</v>
      </c>
      <c r="D25" s="72" t="s">
        <v>156</v>
      </c>
      <c r="E25" s="42">
        <v>9</v>
      </c>
      <c r="F25" s="42">
        <v>2</v>
      </c>
      <c r="G25" s="42" t="s">
        <v>39</v>
      </c>
      <c r="H25" s="56">
        <v>27</v>
      </c>
      <c r="I25" s="93">
        <v>10.588235294117647</v>
      </c>
      <c r="J25" s="93">
        <v>56.36</v>
      </c>
      <c r="K25" s="94">
        <v>29.737402413058906</v>
      </c>
      <c r="L25" s="91">
        <v>8.5</v>
      </c>
      <c r="M25" s="94">
        <v>37.777777777777779</v>
      </c>
      <c r="N25" s="93">
        <v>67.515180190836688</v>
      </c>
      <c r="O25" s="91">
        <v>78.10341548495434</v>
      </c>
      <c r="P25" s="91" t="s">
        <v>478</v>
      </c>
      <c r="Q25" s="91" t="s">
        <v>484</v>
      </c>
    </row>
    <row r="26" spans="1:17" s="39" customFormat="1" ht="18" customHeight="1" x14ac:dyDescent="0.25">
      <c r="A26" s="66">
        <v>11</v>
      </c>
      <c r="B26" s="73" t="s">
        <v>272</v>
      </c>
      <c r="C26" s="73" t="s">
        <v>183</v>
      </c>
      <c r="D26" s="72" t="s">
        <v>156</v>
      </c>
      <c r="E26" s="42">
        <v>10</v>
      </c>
      <c r="F26" s="42">
        <v>12</v>
      </c>
      <c r="G26" s="42" t="s">
        <v>39</v>
      </c>
      <c r="H26" s="56">
        <v>20.5</v>
      </c>
      <c r="I26" s="93">
        <v>8.0392156862745097</v>
      </c>
      <c r="J26" s="93">
        <v>52.12</v>
      </c>
      <c r="K26" s="144">
        <v>32.156561780506522</v>
      </c>
      <c r="L26" s="91">
        <v>8</v>
      </c>
      <c r="M26" s="144">
        <v>35.555555555555557</v>
      </c>
      <c r="N26" s="93">
        <v>67.712117336062079</v>
      </c>
      <c r="O26" s="91">
        <v>75.751333022336581</v>
      </c>
      <c r="P26" s="91" t="s">
        <v>478</v>
      </c>
      <c r="Q26" s="91" t="s">
        <v>484</v>
      </c>
    </row>
    <row r="27" spans="1:17" s="39" customFormat="1" ht="18" customHeight="1" x14ac:dyDescent="0.25">
      <c r="A27" s="66">
        <v>12</v>
      </c>
      <c r="B27" s="56" t="s">
        <v>274</v>
      </c>
      <c r="C27" s="73" t="s">
        <v>35</v>
      </c>
      <c r="D27" s="72" t="s">
        <v>150</v>
      </c>
      <c r="E27" s="42">
        <v>10</v>
      </c>
      <c r="F27" s="42">
        <v>12</v>
      </c>
      <c r="G27" s="42" t="s">
        <v>39</v>
      </c>
      <c r="H27" s="56">
        <v>33.5</v>
      </c>
      <c r="I27" s="93">
        <v>13.137254901960784</v>
      </c>
      <c r="J27" s="93">
        <v>47.42</v>
      </c>
      <c r="K27" s="144">
        <v>35.343736819907214</v>
      </c>
      <c r="L27" s="91">
        <v>6</v>
      </c>
      <c r="M27" s="144">
        <v>26.666666666666668</v>
      </c>
      <c r="N27" s="93">
        <v>62.010403486573878</v>
      </c>
      <c r="O27" s="91">
        <v>75.147658388534666</v>
      </c>
      <c r="P27" s="91" t="s">
        <v>478</v>
      </c>
      <c r="Q27" s="91" t="s">
        <v>484</v>
      </c>
    </row>
    <row r="28" spans="1:17" s="39" customFormat="1" ht="18" customHeight="1" x14ac:dyDescent="0.25">
      <c r="A28" s="66">
        <v>13</v>
      </c>
      <c r="B28" s="56" t="s">
        <v>300</v>
      </c>
      <c r="C28" s="73" t="s">
        <v>188</v>
      </c>
      <c r="D28" s="72" t="s">
        <v>386</v>
      </c>
      <c r="E28" s="42">
        <v>11</v>
      </c>
      <c r="F28" s="42">
        <v>3</v>
      </c>
      <c r="G28" s="42" t="s">
        <v>39</v>
      </c>
      <c r="H28" s="56">
        <v>20.5</v>
      </c>
      <c r="I28" s="93">
        <v>8.0392156862745097</v>
      </c>
      <c r="J28" s="93">
        <v>50.85</v>
      </c>
      <c r="K28" s="146">
        <v>32.959685349065879</v>
      </c>
      <c r="L28" s="91">
        <v>7.5</v>
      </c>
      <c r="M28" s="142">
        <v>33.333333333333336</v>
      </c>
      <c r="N28" s="93">
        <v>66.293018682399207</v>
      </c>
      <c r="O28" s="91">
        <v>74.33223436867371</v>
      </c>
      <c r="P28" s="91" t="s">
        <v>478</v>
      </c>
      <c r="Q28" s="91" t="s">
        <v>484</v>
      </c>
    </row>
    <row r="29" spans="1:17" s="39" customFormat="1" ht="18" customHeight="1" x14ac:dyDescent="0.25">
      <c r="A29" s="66">
        <v>14</v>
      </c>
      <c r="B29" s="73" t="s">
        <v>226</v>
      </c>
      <c r="C29" s="73" t="s">
        <v>159</v>
      </c>
      <c r="D29" s="72" t="s">
        <v>166</v>
      </c>
      <c r="E29" s="42">
        <v>9</v>
      </c>
      <c r="F29" s="42">
        <v>11</v>
      </c>
      <c r="G29" s="42" t="s">
        <v>39</v>
      </c>
      <c r="H29" s="56">
        <v>24.5</v>
      </c>
      <c r="I29" s="93">
        <v>9.6078431372549016</v>
      </c>
      <c r="J29" s="93">
        <v>63.53</v>
      </c>
      <c r="K29" s="94">
        <v>26.381237210766567</v>
      </c>
      <c r="L29" s="91">
        <v>8.5</v>
      </c>
      <c r="M29" s="94">
        <v>37.777777777777779</v>
      </c>
      <c r="N29" s="93">
        <v>64.159014988544342</v>
      </c>
      <c r="O29" s="91">
        <v>73.766858125799246</v>
      </c>
      <c r="P29" s="91" t="s">
        <v>478</v>
      </c>
      <c r="Q29" s="91" t="s">
        <v>484</v>
      </c>
    </row>
    <row r="30" spans="1:17" s="39" customFormat="1" ht="18" customHeight="1" x14ac:dyDescent="0.25">
      <c r="A30" s="66">
        <v>15</v>
      </c>
      <c r="B30" s="56" t="s">
        <v>250</v>
      </c>
      <c r="C30" s="83" t="s">
        <v>180</v>
      </c>
      <c r="D30" s="72" t="s">
        <v>156</v>
      </c>
      <c r="E30" s="42">
        <v>9</v>
      </c>
      <c r="F30" s="42">
        <v>2</v>
      </c>
      <c r="G30" s="42" t="s">
        <v>39</v>
      </c>
      <c r="H30" s="56">
        <v>15.5</v>
      </c>
      <c r="I30" s="93">
        <v>6.0784313725490193</v>
      </c>
      <c r="J30" s="93">
        <v>52.38</v>
      </c>
      <c r="K30" s="94">
        <v>31.996945399007252</v>
      </c>
      <c r="L30" s="91">
        <v>8</v>
      </c>
      <c r="M30" s="94">
        <v>35.555555555555557</v>
      </c>
      <c r="N30" s="93">
        <v>67.552500954562817</v>
      </c>
      <c r="O30" s="91">
        <v>73.630932327111836</v>
      </c>
      <c r="P30" s="91" t="s">
        <v>478</v>
      </c>
      <c r="Q30" s="91" t="s">
        <v>484</v>
      </c>
    </row>
    <row r="31" spans="1:17" s="39" customFormat="1" ht="18" customHeight="1" x14ac:dyDescent="0.25">
      <c r="A31" s="66">
        <v>16</v>
      </c>
      <c r="B31" s="56" t="s">
        <v>272</v>
      </c>
      <c r="C31" s="73" t="s">
        <v>35</v>
      </c>
      <c r="D31" s="72" t="s">
        <v>154</v>
      </c>
      <c r="E31" s="42">
        <v>11</v>
      </c>
      <c r="F31" s="42">
        <v>12</v>
      </c>
      <c r="G31" s="42" t="s">
        <v>39</v>
      </c>
      <c r="H31" s="56">
        <v>31.5</v>
      </c>
      <c r="I31" s="93">
        <v>12.352941176470589</v>
      </c>
      <c r="J31" s="93">
        <v>52.25</v>
      </c>
      <c r="K31" s="94">
        <v>32.076555023923447</v>
      </c>
      <c r="L31" s="91">
        <v>6.5</v>
      </c>
      <c r="M31" s="94">
        <v>28.888888888888889</v>
      </c>
      <c r="N31" s="93">
        <v>60.965443912812333</v>
      </c>
      <c r="O31" s="91">
        <v>73.318385089282927</v>
      </c>
      <c r="P31" s="91" t="s">
        <v>478</v>
      </c>
      <c r="Q31" s="91" t="s">
        <v>484</v>
      </c>
    </row>
    <row r="32" spans="1:17" s="39" customFormat="1" ht="18" customHeight="1" x14ac:dyDescent="0.25">
      <c r="A32" s="66">
        <v>17</v>
      </c>
      <c r="B32" s="56" t="s">
        <v>230</v>
      </c>
      <c r="C32" s="83" t="s">
        <v>151</v>
      </c>
      <c r="D32" s="72" t="s">
        <v>174</v>
      </c>
      <c r="E32" s="42">
        <v>9</v>
      </c>
      <c r="F32" s="42">
        <v>18</v>
      </c>
      <c r="G32" s="42" t="s">
        <v>39</v>
      </c>
      <c r="H32" s="56">
        <v>10.5</v>
      </c>
      <c r="I32" s="93">
        <v>4.117647058823529</v>
      </c>
      <c r="J32" s="93">
        <v>53.78</v>
      </c>
      <c r="K32" s="94">
        <v>31.164001487541835</v>
      </c>
      <c r="L32" s="91">
        <v>8.5</v>
      </c>
      <c r="M32" s="94">
        <v>37.777777777777779</v>
      </c>
      <c r="N32" s="93">
        <v>68.94177926531961</v>
      </c>
      <c r="O32" s="91">
        <v>73.059426324143146</v>
      </c>
      <c r="P32" s="91" t="s">
        <v>478</v>
      </c>
      <c r="Q32" s="91" t="s">
        <v>484</v>
      </c>
    </row>
    <row r="33" spans="1:17" s="39" customFormat="1" ht="18" customHeight="1" x14ac:dyDescent="0.25">
      <c r="A33" s="66">
        <v>18</v>
      </c>
      <c r="B33" s="73" t="s">
        <v>245</v>
      </c>
      <c r="C33" s="73" t="s">
        <v>147</v>
      </c>
      <c r="D33" s="72" t="s">
        <v>181</v>
      </c>
      <c r="E33" s="42">
        <v>9</v>
      </c>
      <c r="F33" s="42">
        <v>2</v>
      </c>
      <c r="G33" s="42" t="s">
        <v>39</v>
      </c>
      <c r="H33" s="56">
        <v>27.5</v>
      </c>
      <c r="I33" s="93">
        <v>10.784313725490197</v>
      </c>
      <c r="J33" s="93">
        <v>53.91</v>
      </c>
      <c r="K33" s="94">
        <v>31.088851790020406</v>
      </c>
      <c r="L33" s="91">
        <v>7</v>
      </c>
      <c r="M33" s="94">
        <v>31.111111111111111</v>
      </c>
      <c r="N33" s="93">
        <v>62.199962901131514</v>
      </c>
      <c r="O33" s="91">
        <v>72.984276626621707</v>
      </c>
      <c r="P33" s="91" t="s">
        <v>478</v>
      </c>
      <c r="Q33" s="91" t="s">
        <v>484</v>
      </c>
    </row>
    <row r="34" spans="1:17" s="39" customFormat="1" ht="18" customHeight="1" x14ac:dyDescent="0.25">
      <c r="A34" s="66">
        <v>19</v>
      </c>
      <c r="B34" s="56" t="s">
        <v>260</v>
      </c>
      <c r="C34" s="83" t="s">
        <v>202</v>
      </c>
      <c r="D34" s="72" t="s">
        <v>150</v>
      </c>
      <c r="E34" s="42">
        <v>10</v>
      </c>
      <c r="F34" s="42">
        <v>3</v>
      </c>
      <c r="G34" s="42" t="s">
        <v>39</v>
      </c>
      <c r="H34" s="56">
        <v>28.5</v>
      </c>
      <c r="I34" s="93">
        <v>11.176470588235293</v>
      </c>
      <c r="J34" s="93">
        <v>45.09</v>
      </c>
      <c r="K34" s="94">
        <v>37.170104235972495</v>
      </c>
      <c r="L34" s="91">
        <v>5.5</v>
      </c>
      <c r="M34" s="94">
        <v>24.444444444444443</v>
      </c>
      <c r="N34" s="93">
        <v>61.614548680416938</v>
      </c>
      <c r="O34" s="91">
        <v>72.791019268652235</v>
      </c>
      <c r="P34" s="91" t="s">
        <v>478</v>
      </c>
      <c r="Q34" s="91" t="s">
        <v>484</v>
      </c>
    </row>
    <row r="35" spans="1:17" s="39" customFormat="1" ht="18" customHeight="1" x14ac:dyDescent="0.25">
      <c r="A35" s="66">
        <v>20</v>
      </c>
      <c r="B35" s="73" t="s">
        <v>287</v>
      </c>
      <c r="C35" s="83" t="s">
        <v>180</v>
      </c>
      <c r="D35" s="72" t="s">
        <v>187</v>
      </c>
      <c r="E35" s="42">
        <v>11</v>
      </c>
      <c r="F35" s="42">
        <v>8</v>
      </c>
      <c r="G35" s="42" t="s">
        <v>39</v>
      </c>
      <c r="H35" s="56">
        <v>36</v>
      </c>
      <c r="I35" s="93">
        <v>14.117647058823529</v>
      </c>
      <c r="J35" s="93">
        <v>67.47</v>
      </c>
      <c r="K35" s="94">
        <v>24.840669927375131</v>
      </c>
      <c r="L35" s="91">
        <v>7.5</v>
      </c>
      <c r="M35" s="94">
        <v>33.333333333333336</v>
      </c>
      <c r="N35" s="93">
        <v>58.174003260708467</v>
      </c>
      <c r="O35" s="91">
        <v>72.291650319531996</v>
      </c>
      <c r="P35" s="91" t="s">
        <v>478</v>
      </c>
      <c r="Q35" s="91" t="s">
        <v>484</v>
      </c>
    </row>
    <row r="36" spans="1:17" s="39" customFormat="1" ht="18" customHeight="1" x14ac:dyDescent="0.25">
      <c r="A36" s="66">
        <v>21</v>
      </c>
      <c r="B36" s="56" t="s">
        <v>229</v>
      </c>
      <c r="C36" s="83" t="s">
        <v>155</v>
      </c>
      <c r="D36" s="72" t="s">
        <v>169</v>
      </c>
      <c r="E36" s="42">
        <v>9</v>
      </c>
      <c r="F36" s="42">
        <v>6</v>
      </c>
      <c r="G36" s="42" t="s">
        <v>39</v>
      </c>
      <c r="H36" s="56">
        <v>32.5</v>
      </c>
      <c r="I36" s="93">
        <v>12.745098039215685</v>
      </c>
      <c r="J36" s="93">
        <v>70.09</v>
      </c>
      <c r="K36" s="94">
        <v>23.912112997574546</v>
      </c>
      <c r="L36" s="91">
        <v>8</v>
      </c>
      <c r="M36" s="94">
        <v>35.555555555555557</v>
      </c>
      <c r="N36" s="93">
        <v>59.467668553130103</v>
      </c>
      <c r="O36" s="91">
        <v>72.212766592345787</v>
      </c>
      <c r="P36" s="91" t="s">
        <v>478</v>
      </c>
      <c r="Q36" s="91" t="s">
        <v>484</v>
      </c>
    </row>
    <row r="37" spans="1:17" s="39" customFormat="1" ht="18" customHeight="1" x14ac:dyDescent="0.25">
      <c r="A37" s="66">
        <v>22</v>
      </c>
      <c r="B37" s="56" t="s">
        <v>223</v>
      </c>
      <c r="C37" s="83" t="s">
        <v>151</v>
      </c>
      <c r="D37" s="72" t="s">
        <v>162</v>
      </c>
      <c r="E37" s="42">
        <v>9</v>
      </c>
      <c r="F37" s="42">
        <v>4</v>
      </c>
      <c r="G37" s="42" t="s">
        <v>39</v>
      </c>
      <c r="H37" s="56">
        <v>32</v>
      </c>
      <c r="I37" s="93">
        <v>12.549019607843137</v>
      </c>
      <c r="J37" s="93">
        <v>59.5</v>
      </c>
      <c r="K37" s="94">
        <v>28.168067226890756</v>
      </c>
      <c r="L37" s="91">
        <v>7</v>
      </c>
      <c r="M37" s="94">
        <v>31.111111111111111</v>
      </c>
      <c r="N37" s="93">
        <v>59.27917833800187</v>
      </c>
      <c r="O37" s="91">
        <v>71.828197945845005</v>
      </c>
      <c r="P37" s="91" t="s">
        <v>478</v>
      </c>
      <c r="Q37" s="91" t="s">
        <v>484</v>
      </c>
    </row>
    <row r="38" spans="1:17" s="39" customFormat="1" ht="18" customHeight="1" x14ac:dyDescent="0.25">
      <c r="A38" s="66">
        <v>23</v>
      </c>
      <c r="B38" s="56" t="s">
        <v>303</v>
      </c>
      <c r="C38" s="83" t="s">
        <v>155</v>
      </c>
      <c r="D38" s="72" t="s">
        <v>207</v>
      </c>
      <c r="E38" s="42">
        <v>11</v>
      </c>
      <c r="F38" s="42">
        <v>2</v>
      </c>
      <c r="G38" s="42" t="s">
        <v>39</v>
      </c>
      <c r="H38" s="56">
        <v>23.5</v>
      </c>
      <c r="I38" s="93">
        <v>9.2156862745098032</v>
      </c>
      <c r="J38" s="93">
        <v>53.67</v>
      </c>
      <c r="K38" s="143">
        <v>31.227874045090367</v>
      </c>
      <c r="L38" s="91">
        <v>7</v>
      </c>
      <c r="M38" s="143">
        <v>31.111111111111111</v>
      </c>
      <c r="N38" s="93">
        <v>62.338985156201474</v>
      </c>
      <c r="O38" s="91">
        <v>71.554671430711281</v>
      </c>
      <c r="P38" s="91" t="s">
        <v>478</v>
      </c>
      <c r="Q38" s="91" t="s">
        <v>484</v>
      </c>
    </row>
    <row r="39" spans="1:17" s="39" customFormat="1" ht="18" customHeight="1" x14ac:dyDescent="0.25">
      <c r="A39" s="66">
        <v>24</v>
      </c>
      <c r="B39" s="73" t="s">
        <v>246</v>
      </c>
      <c r="C39" s="73" t="s">
        <v>193</v>
      </c>
      <c r="D39" s="72" t="s">
        <v>169</v>
      </c>
      <c r="E39" s="42">
        <v>9</v>
      </c>
      <c r="F39" s="42">
        <v>2</v>
      </c>
      <c r="G39" s="42" t="s">
        <v>39</v>
      </c>
      <c r="H39" s="56">
        <v>22.5</v>
      </c>
      <c r="I39" s="93">
        <v>8.8235294117647065</v>
      </c>
      <c r="J39" s="93">
        <v>67.2</v>
      </c>
      <c r="K39" s="94">
        <v>24.94047619047619</v>
      </c>
      <c r="L39" s="91">
        <v>8.5</v>
      </c>
      <c r="M39" s="94">
        <v>37.777777777777779</v>
      </c>
      <c r="N39" s="93">
        <v>62.718253968253968</v>
      </c>
      <c r="O39" s="91">
        <v>71.541783380018671</v>
      </c>
      <c r="P39" s="91" t="s">
        <v>478</v>
      </c>
      <c r="Q39" s="91" t="s">
        <v>484</v>
      </c>
    </row>
    <row r="40" spans="1:17" s="39" customFormat="1" ht="18" customHeight="1" x14ac:dyDescent="0.25">
      <c r="A40" s="66">
        <v>25</v>
      </c>
      <c r="B40" s="56" t="s">
        <v>225</v>
      </c>
      <c r="C40" s="73" t="s">
        <v>165</v>
      </c>
      <c r="D40" s="72" t="s">
        <v>160</v>
      </c>
      <c r="E40" s="42">
        <v>9</v>
      </c>
      <c r="F40" s="42">
        <v>6</v>
      </c>
      <c r="G40" s="42" t="s">
        <v>39</v>
      </c>
      <c r="H40" s="56">
        <v>38.5</v>
      </c>
      <c r="I40" s="93">
        <v>15.098039215686274</v>
      </c>
      <c r="J40" s="93">
        <v>61.3</v>
      </c>
      <c r="K40" s="94">
        <v>27.340946166394779</v>
      </c>
      <c r="L40" s="91">
        <v>6.5</v>
      </c>
      <c r="M40" s="94">
        <v>28.888888888888889</v>
      </c>
      <c r="N40" s="93">
        <v>56.229835055283672</v>
      </c>
      <c r="O40" s="91">
        <v>71.327874270969943</v>
      </c>
      <c r="P40" s="91" t="s">
        <v>478</v>
      </c>
      <c r="Q40" s="91" t="s">
        <v>484</v>
      </c>
    </row>
    <row r="41" spans="1:17" s="39" customFormat="1" ht="18" customHeight="1" x14ac:dyDescent="0.25">
      <c r="A41" s="66">
        <v>26</v>
      </c>
      <c r="B41" s="56" t="s">
        <v>276</v>
      </c>
      <c r="C41" s="83" t="s">
        <v>213</v>
      </c>
      <c r="D41" s="72" t="s">
        <v>197</v>
      </c>
      <c r="E41" s="42">
        <v>11</v>
      </c>
      <c r="F41" s="42">
        <v>3</v>
      </c>
      <c r="G41" s="42" t="s">
        <v>39</v>
      </c>
      <c r="H41" s="56">
        <v>13</v>
      </c>
      <c r="I41" s="93">
        <v>5.0980392156862742</v>
      </c>
      <c r="J41" s="93">
        <v>42.56</v>
      </c>
      <c r="K41" s="147">
        <v>39.379699248120296</v>
      </c>
      <c r="L41" s="91">
        <v>6</v>
      </c>
      <c r="M41" s="91">
        <v>26.666666666666668</v>
      </c>
      <c r="N41" s="93">
        <v>66.046365914786961</v>
      </c>
      <c r="O41" s="91">
        <v>71.144405130473231</v>
      </c>
      <c r="P41" s="91" t="s">
        <v>478</v>
      </c>
      <c r="Q41" s="91" t="s">
        <v>484</v>
      </c>
    </row>
    <row r="42" spans="1:17" s="39" customFormat="1" ht="18" customHeight="1" x14ac:dyDescent="0.25">
      <c r="A42" s="66">
        <v>27</v>
      </c>
      <c r="B42" s="73" t="s">
        <v>279</v>
      </c>
      <c r="C42" s="83" t="s">
        <v>175</v>
      </c>
      <c r="D42" s="72" t="s">
        <v>169</v>
      </c>
      <c r="E42" s="42">
        <v>11</v>
      </c>
      <c r="F42" s="42">
        <v>6</v>
      </c>
      <c r="G42" s="42" t="s">
        <v>39</v>
      </c>
      <c r="H42" s="56">
        <v>24.5</v>
      </c>
      <c r="I42" s="93">
        <v>9.6078431372549016</v>
      </c>
      <c r="J42" s="93">
        <v>59.5</v>
      </c>
      <c r="K42" s="94">
        <v>28.168067226890756</v>
      </c>
      <c r="L42" s="91">
        <v>7.5</v>
      </c>
      <c r="M42" s="94">
        <v>33.333333333333336</v>
      </c>
      <c r="N42" s="93">
        <v>61.501400560224091</v>
      </c>
      <c r="O42" s="91">
        <v>71.109243697478988</v>
      </c>
      <c r="P42" s="91" t="s">
        <v>478</v>
      </c>
      <c r="Q42" s="91" t="s">
        <v>484</v>
      </c>
    </row>
    <row r="43" spans="1:17" s="39" customFormat="1" ht="18" customHeight="1" x14ac:dyDescent="0.25">
      <c r="A43" s="66">
        <v>28</v>
      </c>
      <c r="B43" s="56" t="s">
        <v>266</v>
      </c>
      <c r="C43" s="83" t="s">
        <v>208</v>
      </c>
      <c r="D43" s="72" t="s">
        <v>176</v>
      </c>
      <c r="E43" s="42">
        <v>10</v>
      </c>
      <c r="F43" s="42">
        <v>3</v>
      </c>
      <c r="G43" s="42" t="s">
        <v>39</v>
      </c>
      <c r="H43" s="56">
        <v>23</v>
      </c>
      <c r="I43" s="93">
        <v>9.0196078431372548</v>
      </c>
      <c r="J43" s="93">
        <v>54.5</v>
      </c>
      <c r="K43" s="146">
        <v>30.75229357798165</v>
      </c>
      <c r="L43" s="91">
        <v>7</v>
      </c>
      <c r="M43" s="142">
        <v>31.111111111111111</v>
      </c>
      <c r="N43" s="93">
        <v>61.863404689092761</v>
      </c>
      <c r="O43" s="91">
        <v>70.883012532230012</v>
      </c>
      <c r="P43" s="91" t="s">
        <v>478</v>
      </c>
      <c r="Q43" s="91" t="s">
        <v>484</v>
      </c>
    </row>
    <row r="44" spans="1:17" s="39" customFormat="1" ht="18" customHeight="1" x14ac:dyDescent="0.25">
      <c r="A44" s="66">
        <v>29</v>
      </c>
      <c r="B44" s="73" t="s">
        <v>231</v>
      </c>
      <c r="C44" s="83" t="s">
        <v>175</v>
      </c>
      <c r="D44" s="72" t="s">
        <v>176</v>
      </c>
      <c r="E44" s="42">
        <v>9</v>
      </c>
      <c r="F44" s="42">
        <v>18</v>
      </c>
      <c r="G44" s="42" t="s">
        <v>39</v>
      </c>
      <c r="H44" s="56">
        <v>18.5</v>
      </c>
      <c r="I44" s="93">
        <v>7.2549019607843137</v>
      </c>
      <c r="J44" s="93">
        <v>65.349999999999994</v>
      </c>
      <c r="K44" s="94">
        <v>25.64651874521806</v>
      </c>
      <c r="L44" s="91">
        <v>8.5</v>
      </c>
      <c r="M44" s="94">
        <v>37.777777777777779</v>
      </c>
      <c r="N44" s="93">
        <v>63.424296522995839</v>
      </c>
      <c r="O44" s="91">
        <v>70.679198483780155</v>
      </c>
      <c r="P44" s="91" t="s">
        <v>478</v>
      </c>
      <c r="Q44" s="91" t="s">
        <v>484</v>
      </c>
    </row>
    <row r="45" spans="1:17" s="39" customFormat="1" ht="18" customHeight="1" x14ac:dyDescent="0.25">
      <c r="A45" s="66">
        <v>30</v>
      </c>
      <c r="B45" s="56" t="s">
        <v>284</v>
      </c>
      <c r="C45" s="73" t="s">
        <v>155</v>
      </c>
      <c r="D45" s="72" t="s">
        <v>148</v>
      </c>
      <c r="E45" s="42">
        <v>11</v>
      </c>
      <c r="F45" s="42">
        <v>8</v>
      </c>
      <c r="G45" s="42" t="s">
        <v>39</v>
      </c>
      <c r="H45" s="56">
        <v>39</v>
      </c>
      <c r="I45" s="93">
        <v>15.294117647058824</v>
      </c>
      <c r="J45" s="93">
        <v>59.27</v>
      </c>
      <c r="K45" s="94">
        <v>28.277374725830942</v>
      </c>
      <c r="L45" s="91">
        <v>6</v>
      </c>
      <c r="M45" s="94">
        <v>26.666666666666668</v>
      </c>
      <c r="N45" s="93">
        <v>54.94404139249761</v>
      </c>
      <c r="O45" s="91">
        <v>70.238159039556436</v>
      </c>
      <c r="P45" s="91" t="s">
        <v>478</v>
      </c>
      <c r="Q45" s="91" t="s">
        <v>484</v>
      </c>
    </row>
    <row r="46" spans="1:17" s="39" customFormat="1" ht="18" customHeight="1" x14ac:dyDescent="0.25">
      <c r="A46" s="66">
        <v>31</v>
      </c>
      <c r="B46" s="73" t="s">
        <v>253</v>
      </c>
      <c r="C46" s="83" t="s">
        <v>198</v>
      </c>
      <c r="D46" s="72" t="s">
        <v>169</v>
      </c>
      <c r="E46" s="42">
        <v>9</v>
      </c>
      <c r="F46" s="42">
        <v>2</v>
      </c>
      <c r="G46" s="42" t="s">
        <v>39</v>
      </c>
      <c r="H46" s="56">
        <v>16</v>
      </c>
      <c r="I46" s="93">
        <v>6.2745098039215685</v>
      </c>
      <c r="J46" s="93">
        <v>52.62</v>
      </c>
      <c r="K46" s="94">
        <v>31.851007221588752</v>
      </c>
      <c r="L46" s="91">
        <v>7</v>
      </c>
      <c r="M46" s="94">
        <v>31.111111111111111</v>
      </c>
      <c r="N46" s="93">
        <v>62.962118332699859</v>
      </c>
      <c r="O46" s="91">
        <v>69.236628136621434</v>
      </c>
      <c r="P46" s="91" t="s">
        <v>478</v>
      </c>
      <c r="Q46" s="91" t="s">
        <v>484</v>
      </c>
    </row>
    <row r="47" spans="1:17" s="39" customFormat="1" ht="18" customHeight="1" x14ac:dyDescent="0.25">
      <c r="A47" s="66">
        <v>32</v>
      </c>
      <c r="B47" s="56" t="s">
        <v>285</v>
      </c>
      <c r="C47" s="73" t="s">
        <v>178</v>
      </c>
      <c r="D47" s="72" t="s">
        <v>176</v>
      </c>
      <c r="E47" s="42">
        <v>11</v>
      </c>
      <c r="F47" s="42">
        <v>11</v>
      </c>
      <c r="G47" s="42" t="s">
        <v>39</v>
      </c>
      <c r="H47" s="56">
        <v>15</v>
      </c>
      <c r="I47" s="93">
        <v>5.882352941176471</v>
      </c>
      <c r="J47" s="93">
        <v>65.849999999999994</v>
      </c>
      <c r="K47" s="94">
        <v>25.451784358390285</v>
      </c>
      <c r="L47" s="91">
        <v>8.5</v>
      </c>
      <c r="M47" s="94">
        <v>37.777777777777779</v>
      </c>
      <c r="N47" s="93">
        <v>63.229562136168063</v>
      </c>
      <c r="O47" s="91">
        <v>69.111915077344534</v>
      </c>
      <c r="P47" s="91" t="s">
        <v>478</v>
      </c>
      <c r="Q47" s="91" t="s">
        <v>484</v>
      </c>
    </row>
    <row r="48" spans="1:17" s="39" customFormat="1" ht="18" customHeight="1" x14ac:dyDescent="0.25">
      <c r="A48" s="66">
        <v>33</v>
      </c>
      <c r="B48" s="73" t="s">
        <v>257</v>
      </c>
      <c r="C48" s="73" t="s">
        <v>178</v>
      </c>
      <c r="D48" s="72" t="s">
        <v>200</v>
      </c>
      <c r="E48" s="42">
        <v>10</v>
      </c>
      <c r="F48" s="42">
        <v>10</v>
      </c>
      <c r="G48" s="42" t="s">
        <v>39</v>
      </c>
      <c r="H48" s="56">
        <v>15.5</v>
      </c>
      <c r="I48" s="93">
        <v>6.0784313725490193</v>
      </c>
      <c r="J48" s="93">
        <v>66.62</v>
      </c>
      <c r="K48" s="94">
        <v>25.157610327229058</v>
      </c>
      <c r="L48" s="91">
        <v>8.5</v>
      </c>
      <c r="M48" s="94">
        <v>37.777777777777779</v>
      </c>
      <c r="N48" s="93">
        <v>62.935388105006837</v>
      </c>
      <c r="O48" s="91">
        <v>69.013819477555856</v>
      </c>
      <c r="P48" s="91" t="s">
        <v>478</v>
      </c>
      <c r="Q48" s="91" t="s">
        <v>484</v>
      </c>
    </row>
    <row r="49" spans="1:17" s="39" customFormat="1" ht="18" customHeight="1" x14ac:dyDescent="0.25">
      <c r="A49" s="66">
        <v>34</v>
      </c>
      <c r="B49" s="56" t="s">
        <v>224</v>
      </c>
      <c r="C49" s="83" t="s">
        <v>163</v>
      </c>
      <c r="D49" s="72" t="s">
        <v>164</v>
      </c>
      <c r="E49" s="42">
        <v>9</v>
      </c>
      <c r="F49" s="42">
        <v>6</v>
      </c>
      <c r="G49" s="42" t="s">
        <v>39</v>
      </c>
      <c r="H49" s="56">
        <v>33</v>
      </c>
      <c r="I49" s="93">
        <v>12.941176470588236</v>
      </c>
      <c r="J49" s="93">
        <v>83.62</v>
      </c>
      <c r="K49" s="94">
        <v>20.043051901458981</v>
      </c>
      <c r="L49" s="91">
        <v>8</v>
      </c>
      <c r="M49" s="94">
        <v>35.555555555555557</v>
      </c>
      <c r="N49" s="93">
        <v>55.598607457014538</v>
      </c>
      <c r="O49" s="91">
        <v>68.53978392760277</v>
      </c>
      <c r="P49" s="91" t="s">
        <v>478</v>
      </c>
      <c r="Q49" s="91" t="s">
        <v>484</v>
      </c>
    </row>
    <row r="50" spans="1:17" s="39" customFormat="1" ht="18" customHeight="1" x14ac:dyDescent="0.25">
      <c r="A50" s="66">
        <v>35</v>
      </c>
      <c r="B50" s="73" t="s">
        <v>280</v>
      </c>
      <c r="C50" s="83" t="s">
        <v>198</v>
      </c>
      <c r="D50" s="72" t="s">
        <v>181</v>
      </c>
      <c r="E50" s="42">
        <v>11</v>
      </c>
      <c r="F50" s="42">
        <v>11</v>
      </c>
      <c r="G50" s="42" t="s">
        <v>39</v>
      </c>
      <c r="H50" s="56">
        <v>4.5</v>
      </c>
      <c r="I50" s="93">
        <v>1.7647058823529411</v>
      </c>
      <c r="J50" s="93">
        <v>58.39</v>
      </c>
      <c r="K50" s="94">
        <v>28.703545127590342</v>
      </c>
      <c r="L50" s="91">
        <v>8.5</v>
      </c>
      <c r="M50" s="94">
        <v>37.777777777777779</v>
      </c>
      <c r="N50" s="93">
        <v>66.481322905368117</v>
      </c>
      <c r="O50" s="91">
        <v>68.246028787721059</v>
      </c>
      <c r="P50" s="91" t="s">
        <v>478</v>
      </c>
      <c r="Q50" s="91" t="s">
        <v>484</v>
      </c>
    </row>
    <row r="51" spans="1:17" s="39" customFormat="1" ht="18" customHeight="1" x14ac:dyDescent="0.25">
      <c r="A51" s="66">
        <v>36</v>
      </c>
      <c r="B51" s="73" t="s">
        <v>282</v>
      </c>
      <c r="C51" s="83" t="s">
        <v>204</v>
      </c>
      <c r="D51" s="72" t="s">
        <v>150</v>
      </c>
      <c r="E51" s="42">
        <v>11</v>
      </c>
      <c r="F51" s="42">
        <v>8</v>
      </c>
      <c r="G51" s="42" t="s">
        <v>39</v>
      </c>
      <c r="H51" s="56">
        <v>11</v>
      </c>
      <c r="I51" s="93">
        <v>4.3137254901960782</v>
      </c>
      <c r="J51" s="93">
        <v>45.02</v>
      </c>
      <c r="K51" s="94">
        <v>37.227898711683693</v>
      </c>
      <c r="L51" s="91">
        <v>6</v>
      </c>
      <c r="M51" s="94">
        <v>26.666666666666668</v>
      </c>
      <c r="N51" s="93">
        <v>63.894565378350364</v>
      </c>
      <c r="O51" s="91">
        <v>68.208290868546442</v>
      </c>
      <c r="P51" s="91" t="s">
        <v>478</v>
      </c>
      <c r="Q51" s="91" t="s">
        <v>484</v>
      </c>
    </row>
    <row r="52" spans="1:17" s="39" customFormat="1" ht="18" customHeight="1" x14ac:dyDescent="0.25">
      <c r="A52" s="66">
        <v>37</v>
      </c>
      <c r="B52" s="56" t="s">
        <v>267</v>
      </c>
      <c r="C52" s="83" t="s">
        <v>209</v>
      </c>
      <c r="D52" s="72" t="s">
        <v>210</v>
      </c>
      <c r="E52" s="42">
        <v>10</v>
      </c>
      <c r="F52" s="42">
        <v>1</v>
      </c>
      <c r="G52" s="42" t="s">
        <v>39</v>
      </c>
      <c r="H52" s="56">
        <v>24</v>
      </c>
      <c r="I52" s="93">
        <v>9.4117647058823533</v>
      </c>
      <c r="J52" s="93">
        <v>57.26</v>
      </c>
      <c r="K52" s="146">
        <v>29.269996507160322</v>
      </c>
      <c r="L52" s="91">
        <v>6.5</v>
      </c>
      <c r="M52" s="142">
        <v>28.888888888888889</v>
      </c>
      <c r="N52" s="93">
        <v>58.158885396049214</v>
      </c>
      <c r="O52" s="91">
        <v>67.570650101931562</v>
      </c>
      <c r="P52" s="91" t="s">
        <v>478</v>
      </c>
      <c r="Q52" s="91" t="s">
        <v>484</v>
      </c>
    </row>
    <row r="53" spans="1:17" s="39" customFormat="1" ht="18" customHeight="1" x14ac:dyDescent="0.25">
      <c r="A53" s="66">
        <v>38</v>
      </c>
      <c r="B53" s="56" t="s">
        <v>243</v>
      </c>
      <c r="C53" s="83" t="s">
        <v>190</v>
      </c>
      <c r="D53" s="72" t="s">
        <v>191</v>
      </c>
      <c r="E53" s="42">
        <v>9</v>
      </c>
      <c r="F53" s="42">
        <v>7</v>
      </c>
      <c r="G53" s="42" t="s">
        <v>39</v>
      </c>
      <c r="H53" s="56">
        <v>21</v>
      </c>
      <c r="I53" s="93">
        <v>8.235294117647058</v>
      </c>
      <c r="J53" s="93">
        <v>70.819999999999993</v>
      </c>
      <c r="K53" s="94">
        <v>23.66563117763344</v>
      </c>
      <c r="L53" s="91">
        <v>8</v>
      </c>
      <c r="M53" s="94">
        <v>35.555555555555557</v>
      </c>
      <c r="N53" s="93">
        <v>59.221186733189001</v>
      </c>
      <c r="O53" s="91">
        <v>67.456480850836058</v>
      </c>
      <c r="P53" s="91" t="s">
        <v>478</v>
      </c>
      <c r="Q53" s="91" t="s">
        <v>484</v>
      </c>
    </row>
    <row r="54" spans="1:17" s="39" customFormat="1" ht="18" customHeight="1" x14ac:dyDescent="0.25">
      <c r="A54" s="66">
        <v>39</v>
      </c>
      <c r="B54" s="73" t="s">
        <v>220</v>
      </c>
      <c r="C54" s="73" t="s">
        <v>155</v>
      </c>
      <c r="D54" s="72" t="s">
        <v>156</v>
      </c>
      <c r="E54" s="42">
        <v>9</v>
      </c>
      <c r="F54" s="42">
        <v>4</v>
      </c>
      <c r="G54" s="42" t="s">
        <v>39</v>
      </c>
      <c r="H54" s="56">
        <v>17.5</v>
      </c>
      <c r="I54" s="93">
        <v>6.8627450980392153</v>
      </c>
      <c r="J54" s="93">
        <v>73.8</v>
      </c>
      <c r="K54" s="94">
        <v>22.710027100271002</v>
      </c>
      <c r="L54" s="91">
        <v>8.5</v>
      </c>
      <c r="M54" s="94">
        <v>37.777777777777779</v>
      </c>
      <c r="N54" s="93">
        <v>60.487804878048777</v>
      </c>
      <c r="O54" s="91">
        <v>67.35054997608799</v>
      </c>
      <c r="P54" s="91" t="s">
        <v>478</v>
      </c>
      <c r="Q54" s="91" t="s">
        <v>484</v>
      </c>
    </row>
    <row r="55" spans="1:17" s="39" customFormat="1" ht="18" customHeight="1" x14ac:dyDescent="0.25">
      <c r="A55" s="66">
        <v>40</v>
      </c>
      <c r="B55" s="73" t="s">
        <v>290</v>
      </c>
      <c r="C55" s="73" t="s">
        <v>192</v>
      </c>
      <c r="D55" s="72" t="s">
        <v>203</v>
      </c>
      <c r="E55" s="42">
        <v>11</v>
      </c>
      <c r="F55" s="42">
        <v>11</v>
      </c>
      <c r="G55" s="42" t="s">
        <v>39</v>
      </c>
      <c r="H55" s="56">
        <v>9</v>
      </c>
      <c r="I55" s="93">
        <v>3.5294117647058822</v>
      </c>
      <c r="J55" s="93">
        <v>64.459999999999994</v>
      </c>
      <c r="K55" s="94">
        <v>26.00062053986969</v>
      </c>
      <c r="L55" s="91">
        <v>8.5</v>
      </c>
      <c r="M55" s="94">
        <v>37.777777777777779</v>
      </c>
      <c r="N55" s="93">
        <v>63.778398317647472</v>
      </c>
      <c r="O55" s="91">
        <v>67.307810082353356</v>
      </c>
      <c r="P55" s="91" t="s">
        <v>478</v>
      </c>
      <c r="Q55" s="91" t="s">
        <v>484</v>
      </c>
    </row>
    <row r="56" spans="1:17" s="39" customFormat="1" ht="18" customHeight="1" x14ac:dyDescent="0.25">
      <c r="A56" s="66">
        <v>41</v>
      </c>
      <c r="B56" s="56" t="s">
        <v>221</v>
      </c>
      <c r="C56" s="83" t="s">
        <v>157</v>
      </c>
      <c r="D56" s="72" t="s">
        <v>158</v>
      </c>
      <c r="E56" s="42">
        <v>9</v>
      </c>
      <c r="F56" s="42">
        <v>3</v>
      </c>
      <c r="G56" s="42" t="s">
        <v>39</v>
      </c>
      <c r="H56" s="56">
        <v>27.5</v>
      </c>
      <c r="I56" s="93">
        <v>10.784313725490197</v>
      </c>
      <c r="J56" s="93">
        <v>67.290000000000006</v>
      </c>
      <c r="K56" s="94">
        <v>24.907118442562041</v>
      </c>
      <c r="L56" s="91">
        <v>7</v>
      </c>
      <c r="M56" s="94">
        <v>31.111111111111111</v>
      </c>
      <c r="N56" s="93">
        <v>56.018229553673152</v>
      </c>
      <c r="O56" s="91">
        <v>66.802543279163345</v>
      </c>
      <c r="P56" s="91" t="s">
        <v>478</v>
      </c>
      <c r="Q56" s="91" t="s">
        <v>484</v>
      </c>
    </row>
    <row r="57" spans="1:17" s="39" customFormat="1" ht="18" customHeight="1" x14ac:dyDescent="0.25">
      <c r="A57" s="66">
        <v>42</v>
      </c>
      <c r="B57" s="73" t="s">
        <v>264</v>
      </c>
      <c r="C57" s="73" t="s">
        <v>35</v>
      </c>
      <c r="D57" s="72" t="s">
        <v>156</v>
      </c>
      <c r="E57" s="42">
        <v>10</v>
      </c>
      <c r="F57" s="42">
        <v>4</v>
      </c>
      <c r="G57" s="42" t="s">
        <v>39</v>
      </c>
      <c r="H57" s="56">
        <v>35</v>
      </c>
      <c r="I57" s="93">
        <v>13.725490196078431</v>
      </c>
      <c r="J57" s="93">
        <v>64.88</v>
      </c>
      <c r="K57" s="146">
        <v>25.832305795314429</v>
      </c>
      <c r="L57" s="91">
        <v>6</v>
      </c>
      <c r="M57" s="142">
        <v>26.666666666666668</v>
      </c>
      <c r="N57" s="93">
        <v>52.498972461981097</v>
      </c>
      <c r="O57" s="91">
        <v>66.224462658059522</v>
      </c>
      <c r="P57" s="91" t="s">
        <v>478</v>
      </c>
      <c r="Q57" s="91" t="s">
        <v>484</v>
      </c>
    </row>
    <row r="58" spans="1:17" s="39" customFormat="1" ht="18" customHeight="1" x14ac:dyDescent="0.25">
      <c r="A58" s="66">
        <v>43</v>
      </c>
      <c r="B58" s="56" t="s">
        <v>232</v>
      </c>
      <c r="C58" s="73" t="s">
        <v>177</v>
      </c>
      <c r="D58" s="72" t="s">
        <v>169</v>
      </c>
      <c r="E58" s="42">
        <v>9</v>
      </c>
      <c r="F58" s="42">
        <v>18</v>
      </c>
      <c r="G58" s="42" t="s">
        <v>39</v>
      </c>
      <c r="H58" s="56">
        <v>23</v>
      </c>
      <c r="I58" s="93">
        <v>9.0196078431372548</v>
      </c>
      <c r="J58" s="93">
        <v>59.45</v>
      </c>
      <c r="K58" s="94">
        <v>28.19175777964676</v>
      </c>
      <c r="L58" s="91">
        <v>6.5</v>
      </c>
      <c r="M58" s="94">
        <v>28.888888888888889</v>
      </c>
      <c r="N58" s="93">
        <v>57.08064666853565</v>
      </c>
      <c r="O58" s="91">
        <v>66.100254511672901</v>
      </c>
      <c r="P58" s="91" t="s">
        <v>478</v>
      </c>
      <c r="Q58" s="91" t="s">
        <v>484</v>
      </c>
    </row>
    <row r="59" spans="1:17" s="39" customFormat="1" ht="18" customHeight="1" x14ac:dyDescent="0.25">
      <c r="A59" s="66">
        <v>44</v>
      </c>
      <c r="B59" s="56" t="s">
        <v>234</v>
      </c>
      <c r="C59" s="73" t="s">
        <v>180</v>
      </c>
      <c r="D59" s="72" t="s">
        <v>158</v>
      </c>
      <c r="E59" s="42">
        <v>9</v>
      </c>
      <c r="F59" s="42">
        <v>11</v>
      </c>
      <c r="G59" s="42" t="s">
        <v>39</v>
      </c>
      <c r="H59" s="56">
        <v>15.5</v>
      </c>
      <c r="I59" s="93">
        <v>6.0784313725490193</v>
      </c>
      <c r="J59" s="93">
        <v>54.73</v>
      </c>
      <c r="K59" s="94">
        <v>30.623058651562218</v>
      </c>
      <c r="L59" s="91">
        <v>6.5</v>
      </c>
      <c r="M59" s="94">
        <v>28.888888888888889</v>
      </c>
      <c r="N59" s="93">
        <v>59.511947540451104</v>
      </c>
      <c r="O59" s="91">
        <v>65.590378913000123</v>
      </c>
      <c r="P59" s="91" t="s">
        <v>478</v>
      </c>
      <c r="Q59" s="91" t="s">
        <v>484</v>
      </c>
    </row>
    <row r="60" spans="1:17" s="39" customFormat="1" ht="18" customHeight="1" x14ac:dyDescent="0.25">
      <c r="A60" s="66">
        <v>45</v>
      </c>
      <c r="B60" s="56" t="s">
        <v>298</v>
      </c>
      <c r="C60" s="83" t="s">
        <v>163</v>
      </c>
      <c r="D60" s="72" t="s">
        <v>164</v>
      </c>
      <c r="E60" s="42">
        <v>10</v>
      </c>
      <c r="F60" s="42">
        <v>3</v>
      </c>
      <c r="G60" s="42" t="s">
        <v>39</v>
      </c>
      <c r="H60" s="56">
        <v>26.5</v>
      </c>
      <c r="I60" s="93">
        <v>10.392156862745098</v>
      </c>
      <c r="J60" s="93">
        <v>58.9</v>
      </c>
      <c r="K60" s="143">
        <v>28.455008488964346</v>
      </c>
      <c r="L60" s="91">
        <v>6</v>
      </c>
      <c r="M60" s="143">
        <v>26.666666666666668</v>
      </c>
      <c r="N60" s="93">
        <v>55.12167515563101</v>
      </c>
      <c r="O60" s="91">
        <v>65.510000000000005</v>
      </c>
      <c r="P60" s="91" t="s">
        <v>478</v>
      </c>
      <c r="Q60" s="91" t="s">
        <v>484</v>
      </c>
    </row>
    <row r="61" spans="1:17" s="39" customFormat="1" ht="18" customHeight="1" x14ac:dyDescent="0.25">
      <c r="A61" s="66">
        <v>46</v>
      </c>
      <c r="B61" s="56" t="s">
        <v>255</v>
      </c>
      <c r="C61" s="83" t="s">
        <v>190</v>
      </c>
      <c r="D61" s="72" t="s">
        <v>199</v>
      </c>
      <c r="E61" s="42">
        <v>9</v>
      </c>
      <c r="F61" s="42">
        <v>12</v>
      </c>
      <c r="G61" s="42" t="s">
        <v>39</v>
      </c>
      <c r="H61" s="56">
        <v>30</v>
      </c>
      <c r="I61" s="93">
        <v>11.764705882352942</v>
      </c>
      <c r="J61" s="93">
        <v>67.48</v>
      </c>
      <c r="K61" s="94">
        <v>24.836988737403672</v>
      </c>
      <c r="L61" s="91">
        <v>6.5</v>
      </c>
      <c r="M61" s="94">
        <v>28.888888888888889</v>
      </c>
      <c r="N61" s="93">
        <v>53.725877626292558</v>
      </c>
      <c r="O61" s="91">
        <v>65.4905835086455</v>
      </c>
      <c r="P61" s="91" t="s">
        <v>478</v>
      </c>
      <c r="Q61" s="91" t="s">
        <v>484</v>
      </c>
    </row>
    <row r="62" spans="1:17" s="39" customFormat="1" ht="18" customHeight="1" x14ac:dyDescent="0.25">
      <c r="A62" s="66">
        <v>47</v>
      </c>
      <c r="B62" s="73" t="s">
        <v>288</v>
      </c>
      <c r="C62" s="83" t="s">
        <v>213</v>
      </c>
      <c r="D62" s="72" t="s">
        <v>214</v>
      </c>
      <c r="E62" s="42">
        <v>11</v>
      </c>
      <c r="F62" s="42">
        <v>7</v>
      </c>
      <c r="G62" s="42" t="s">
        <v>39</v>
      </c>
      <c r="H62" s="56">
        <v>13.5</v>
      </c>
      <c r="I62" s="93">
        <v>5.2941176470588234</v>
      </c>
      <c r="J62" s="93">
        <v>64.89</v>
      </c>
      <c r="K62" s="94">
        <v>25.828324857451072</v>
      </c>
      <c r="L62" s="91">
        <v>7.5</v>
      </c>
      <c r="M62" s="94">
        <v>33.333333333333336</v>
      </c>
      <c r="N62" s="93">
        <v>59.161658190784408</v>
      </c>
      <c r="O62" s="91">
        <v>64.455775837843234</v>
      </c>
      <c r="P62" s="91" t="s">
        <v>478</v>
      </c>
      <c r="Q62" s="91" t="s">
        <v>484</v>
      </c>
    </row>
    <row r="63" spans="1:17" s="39" customFormat="1" ht="18" customHeight="1" x14ac:dyDescent="0.25">
      <c r="A63" s="66">
        <v>48</v>
      </c>
      <c r="B63" s="73" t="s">
        <v>302</v>
      </c>
      <c r="C63" s="83" t="s">
        <v>167</v>
      </c>
      <c r="D63" s="72" t="s">
        <v>176</v>
      </c>
      <c r="E63" s="42">
        <v>11</v>
      </c>
      <c r="F63" s="42">
        <v>3</v>
      </c>
      <c r="G63" s="42" t="s">
        <v>39</v>
      </c>
      <c r="H63" s="56">
        <v>27.5</v>
      </c>
      <c r="I63" s="93">
        <v>10.784313725490197</v>
      </c>
      <c r="J63" s="93">
        <v>75.03</v>
      </c>
      <c r="K63" s="143">
        <v>22.337731574037051</v>
      </c>
      <c r="L63" s="91">
        <v>7</v>
      </c>
      <c r="M63" s="143">
        <v>31.111111111111111</v>
      </c>
      <c r="N63" s="93">
        <v>53.448842685148165</v>
      </c>
      <c r="O63" s="91">
        <v>64.233156410638358</v>
      </c>
      <c r="P63" s="91" t="s">
        <v>478</v>
      </c>
      <c r="Q63" s="91" t="s">
        <v>484</v>
      </c>
    </row>
    <row r="64" spans="1:17" s="39" customFormat="1" ht="18" customHeight="1" x14ac:dyDescent="0.25">
      <c r="A64" s="66">
        <v>49</v>
      </c>
      <c r="B64" s="73" t="s">
        <v>277</v>
      </c>
      <c r="C64" s="83" t="s">
        <v>204</v>
      </c>
      <c r="D64" s="72" t="s">
        <v>185</v>
      </c>
      <c r="E64" s="42">
        <v>11</v>
      </c>
      <c r="F64" s="42">
        <v>13</v>
      </c>
      <c r="G64" s="42" t="s">
        <v>39</v>
      </c>
      <c r="H64" s="56">
        <v>13</v>
      </c>
      <c r="I64" s="93">
        <v>5.0980392156862742</v>
      </c>
      <c r="J64" s="93">
        <v>56.18</v>
      </c>
      <c r="K64" s="147">
        <v>29.832680669277323</v>
      </c>
      <c r="L64" s="91">
        <v>6.5</v>
      </c>
      <c r="M64" s="91">
        <v>28.888888888888889</v>
      </c>
      <c r="N64" s="93">
        <v>58.721569558166209</v>
      </c>
      <c r="O64" s="91">
        <v>63.81960877385248</v>
      </c>
      <c r="P64" s="91" t="s">
        <v>478</v>
      </c>
      <c r="Q64" s="91" t="s">
        <v>484</v>
      </c>
    </row>
    <row r="65" spans="1:17" s="39" customFormat="1" ht="18" customHeight="1" x14ac:dyDescent="0.25">
      <c r="A65" s="66">
        <v>50</v>
      </c>
      <c r="B65" s="56" t="s">
        <v>244</v>
      </c>
      <c r="C65" s="83" t="s">
        <v>192</v>
      </c>
      <c r="D65" s="72" t="s">
        <v>154</v>
      </c>
      <c r="E65" s="42">
        <v>9</v>
      </c>
      <c r="F65" s="42">
        <v>11</v>
      </c>
      <c r="G65" s="42" t="s">
        <v>39</v>
      </c>
      <c r="H65" s="56">
        <v>16.5</v>
      </c>
      <c r="I65" s="93">
        <v>6.4705882352941178</v>
      </c>
      <c r="J65" s="93">
        <v>64.8</v>
      </c>
      <c r="K65" s="94">
        <v>25.8641975308642</v>
      </c>
      <c r="L65" s="91">
        <v>7</v>
      </c>
      <c r="M65" s="94">
        <v>31.111111111111111</v>
      </c>
      <c r="N65" s="93">
        <v>56.97530864197531</v>
      </c>
      <c r="O65" s="91">
        <v>63.445896877269426</v>
      </c>
      <c r="P65" s="91" t="s">
        <v>478</v>
      </c>
      <c r="Q65" s="91" t="s">
        <v>484</v>
      </c>
    </row>
    <row r="66" spans="1:17" s="39" customFormat="1" ht="18" customHeight="1" x14ac:dyDescent="0.25">
      <c r="A66" s="66">
        <v>51</v>
      </c>
      <c r="B66" s="56" t="s">
        <v>289</v>
      </c>
      <c r="C66" s="83" t="s">
        <v>159</v>
      </c>
      <c r="D66" s="72" t="s">
        <v>160</v>
      </c>
      <c r="E66" s="42">
        <v>11</v>
      </c>
      <c r="F66" s="42">
        <v>7</v>
      </c>
      <c r="G66" s="42" t="s">
        <v>39</v>
      </c>
      <c r="H66" s="56">
        <v>25</v>
      </c>
      <c r="I66" s="93">
        <v>9.8039215686274517</v>
      </c>
      <c r="J66" s="93">
        <v>75.23</v>
      </c>
      <c r="K66" s="94">
        <v>22.278346404359961</v>
      </c>
      <c r="L66" s="91">
        <v>7</v>
      </c>
      <c r="M66" s="94">
        <v>31.111111111111111</v>
      </c>
      <c r="N66" s="93">
        <v>53.389457515471072</v>
      </c>
      <c r="O66" s="91">
        <v>63.193379084098524</v>
      </c>
      <c r="P66" s="91" t="s">
        <v>478</v>
      </c>
      <c r="Q66" s="91" t="s">
        <v>484</v>
      </c>
    </row>
    <row r="67" spans="1:17" s="39" customFormat="1" ht="18" customHeight="1" x14ac:dyDescent="0.25">
      <c r="A67" s="66">
        <v>52</v>
      </c>
      <c r="B67" s="73" t="s">
        <v>237</v>
      </c>
      <c r="C67" s="83" t="s">
        <v>182</v>
      </c>
      <c r="D67" s="72" t="s">
        <v>176</v>
      </c>
      <c r="E67" s="42">
        <v>9</v>
      </c>
      <c r="F67" s="42">
        <v>19</v>
      </c>
      <c r="G67" s="42" t="s">
        <v>39</v>
      </c>
      <c r="H67" s="56">
        <v>19.5</v>
      </c>
      <c r="I67" s="93">
        <v>7.6470588235294121</v>
      </c>
      <c r="J67" s="93">
        <v>68.8</v>
      </c>
      <c r="K67" s="94">
        <v>24.36046511627907</v>
      </c>
      <c r="L67" s="91">
        <v>7</v>
      </c>
      <c r="M67" s="94">
        <v>31.111111111111111</v>
      </c>
      <c r="N67" s="93">
        <v>55.47157622739018</v>
      </c>
      <c r="O67" s="91">
        <v>63.118635050919593</v>
      </c>
      <c r="P67" s="91" t="s">
        <v>478</v>
      </c>
      <c r="Q67" s="91" t="s">
        <v>484</v>
      </c>
    </row>
    <row r="68" spans="1:17" s="39" customFormat="1" ht="18" customHeight="1" x14ac:dyDescent="0.25">
      <c r="A68" s="66">
        <v>53</v>
      </c>
      <c r="B68" s="73" t="s">
        <v>263</v>
      </c>
      <c r="C68" s="83" t="s">
        <v>204</v>
      </c>
      <c r="D68" s="72" t="s">
        <v>205</v>
      </c>
      <c r="E68" s="42">
        <v>10</v>
      </c>
      <c r="F68" s="42">
        <v>4</v>
      </c>
      <c r="G68" s="42" t="s">
        <v>39</v>
      </c>
      <c r="H68" s="56">
        <v>32</v>
      </c>
      <c r="I68" s="93">
        <v>12.549019607843137</v>
      </c>
      <c r="J68" s="93">
        <v>80.33</v>
      </c>
      <c r="K68" s="146">
        <v>20.863936262915473</v>
      </c>
      <c r="L68" s="91">
        <v>6.5</v>
      </c>
      <c r="M68" s="142">
        <v>28.888888888888889</v>
      </c>
      <c r="N68" s="93">
        <v>49.752825151804359</v>
      </c>
      <c r="O68" s="91">
        <v>62.301844759647494</v>
      </c>
      <c r="P68" s="91" t="s">
        <v>478</v>
      </c>
      <c r="Q68" s="91" t="s">
        <v>484</v>
      </c>
    </row>
    <row r="69" spans="1:17" s="39" customFormat="1" ht="18" customHeight="1" x14ac:dyDescent="0.25">
      <c r="A69" s="66">
        <v>54</v>
      </c>
      <c r="B69" s="56" t="s">
        <v>291</v>
      </c>
      <c r="C69" s="73" t="s">
        <v>178</v>
      </c>
      <c r="D69" s="72" t="s">
        <v>150</v>
      </c>
      <c r="E69" s="42">
        <v>11</v>
      </c>
      <c r="F69" s="42">
        <v>13</v>
      </c>
      <c r="G69" s="42" t="s">
        <v>39</v>
      </c>
      <c r="H69" s="56">
        <v>12</v>
      </c>
      <c r="I69" s="93">
        <v>4.7058823529411766</v>
      </c>
      <c r="J69" s="93">
        <v>50.77</v>
      </c>
      <c r="K69" s="143">
        <v>33.011621036044907</v>
      </c>
      <c r="L69" s="91">
        <v>5.5</v>
      </c>
      <c r="M69" s="94">
        <v>24.444444444444443</v>
      </c>
      <c r="N69" s="93">
        <v>57.45606548048935</v>
      </c>
      <c r="O69" s="91">
        <v>62.161947833430524</v>
      </c>
      <c r="P69" s="91" t="s">
        <v>478</v>
      </c>
      <c r="Q69" s="91" t="s">
        <v>484</v>
      </c>
    </row>
    <row r="70" spans="1:17" s="39" customFormat="1" ht="18" customHeight="1" x14ac:dyDescent="0.25">
      <c r="A70" s="66">
        <v>55</v>
      </c>
      <c r="B70" s="56" t="s">
        <v>242</v>
      </c>
      <c r="C70" s="83" t="s">
        <v>188</v>
      </c>
      <c r="D70" s="72" t="s">
        <v>189</v>
      </c>
      <c r="E70" s="42">
        <v>9</v>
      </c>
      <c r="F70" s="42">
        <v>8</v>
      </c>
      <c r="G70" s="42" t="s">
        <v>39</v>
      </c>
      <c r="H70" s="56">
        <v>19.5</v>
      </c>
      <c r="I70" s="93">
        <v>7.6470588235294121</v>
      </c>
      <c r="J70" s="93">
        <v>58.69</v>
      </c>
      <c r="K70" s="94">
        <v>28.556823990458341</v>
      </c>
      <c r="L70" s="91">
        <v>5.5</v>
      </c>
      <c r="M70" s="94">
        <v>24.444444444444443</v>
      </c>
      <c r="N70" s="93">
        <v>53.001268434902784</v>
      </c>
      <c r="O70" s="91">
        <v>60.648327258432197</v>
      </c>
      <c r="P70" s="91" t="s">
        <v>478</v>
      </c>
      <c r="Q70" s="91" t="s">
        <v>484</v>
      </c>
    </row>
    <row r="71" spans="1:17" s="39" customFormat="1" ht="18" customHeight="1" x14ac:dyDescent="0.25">
      <c r="A71" s="66">
        <v>56</v>
      </c>
      <c r="B71" s="56" t="s">
        <v>293</v>
      </c>
      <c r="C71" s="83" t="s">
        <v>208</v>
      </c>
      <c r="D71" s="72" t="s">
        <v>160</v>
      </c>
      <c r="E71" s="42">
        <v>11</v>
      </c>
      <c r="F71" s="42">
        <v>2</v>
      </c>
      <c r="G71" s="42" t="s">
        <v>39</v>
      </c>
      <c r="H71" s="56">
        <v>18</v>
      </c>
      <c r="I71" s="93">
        <v>7.0588235294117645</v>
      </c>
      <c r="J71" s="93">
        <v>68.05</v>
      </c>
      <c r="K71" s="93">
        <v>24.628949301983837</v>
      </c>
      <c r="L71" s="91">
        <v>6.5</v>
      </c>
      <c r="M71" s="93">
        <v>28.888888888888889</v>
      </c>
      <c r="N71" s="93">
        <v>53.517838190872723</v>
      </c>
      <c r="O71" s="91">
        <v>60.576661720284491</v>
      </c>
      <c r="P71" s="91" t="s">
        <v>478</v>
      </c>
      <c r="Q71" s="91" t="s">
        <v>484</v>
      </c>
    </row>
    <row r="72" spans="1:17" s="39" customFormat="1" ht="18" customHeight="1" x14ac:dyDescent="0.25">
      <c r="A72" s="66">
        <v>57</v>
      </c>
      <c r="B72" s="56" t="s">
        <v>228</v>
      </c>
      <c r="C72" s="83" t="s">
        <v>167</v>
      </c>
      <c r="D72" s="72" t="s">
        <v>168</v>
      </c>
      <c r="E72" s="42">
        <v>9</v>
      </c>
      <c r="F72" s="42">
        <v>11</v>
      </c>
      <c r="G72" s="42" t="s">
        <v>39</v>
      </c>
      <c r="H72" s="56">
        <v>19.5</v>
      </c>
      <c r="I72" s="93">
        <v>7.6470588235294121</v>
      </c>
      <c r="J72" s="93">
        <v>64.25</v>
      </c>
      <c r="K72" s="94">
        <v>26.085603112840467</v>
      </c>
      <c r="L72" s="91">
        <v>6</v>
      </c>
      <c r="M72" s="94">
        <v>26.666666666666668</v>
      </c>
      <c r="N72" s="93">
        <v>52.752269779507131</v>
      </c>
      <c r="O72" s="91">
        <v>60.399328603036544</v>
      </c>
      <c r="P72" s="91" t="s">
        <v>478</v>
      </c>
      <c r="Q72" s="91" t="s">
        <v>484</v>
      </c>
    </row>
    <row r="73" spans="1:17" s="39" customFormat="1" ht="18" customHeight="1" x14ac:dyDescent="0.25">
      <c r="A73" s="66">
        <v>58</v>
      </c>
      <c r="B73" s="56" t="s">
        <v>235</v>
      </c>
      <c r="C73" s="83" t="s">
        <v>35</v>
      </c>
      <c r="D73" s="72" t="s">
        <v>174</v>
      </c>
      <c r="E73" s="42">
        <v>9</v>
      </c>
      <c r="F73" s="42">
        <v>11</v>
      </c>
      <c r="G73" s="42" t="s">
        <v>39</v>
      </c>
      <c r="H73" s="56">
        <v>0</v>
      </c>
      <c r="I73" s="93">
        <v>0</v>
      </c>
      <c r="J73" s="93">
        <v>65.81</v>
      </c>
      <c r="K73" s="94">
        <v>25.467254216684392</v>
      </c>
      <c r="L73" s="91">
        <v>7.5</v>
      </c>
      <c r="M73" s="94">
        <v>33.333333333333336</v>
      </c>
      <c r="N73" s="93">
        <v>58.800587550017724</v>
      </c>
      <c r="O73" s="91">
        <v>58.800587550017724</v>
      </c>
      <c r="P73" s="91" t="s">
        <v>478</v>
      </c>
      <c r="Q73" s="91" t="s">
        <v>484</v>
      </c>
    </row>
    <row r="74" spans="1:17" s="39" customFormat="1" ht="18" customHeight="1" x14ac:dyDescent="0.25">
      <c r="A74" s="66">
        <v>59</v>
      </c>
      <c r="B74" s="56" t="s">
        <v>296</v>
      </c>
      <c r="C74" s="83" t="s">
        <v>177</v>
      </c>
      <c r="D74" s="72" t="s">
        <v>200</v>
      </c>
      <c r="E74" s="42">
        <v>9</v>
      </c>
      <c r="F74" s="42">
        <v>12</v>
      </c>
      <c r="G74" s="42" t="s">
        <v>39</v>
      </c>
      <c r="H74" s="56">
        <v>37.5</v>
      </c>
      <c r="I74" s="93">
        <v>14.705882352941176</v>
      </c>
      <c r="J74" s="93">
        <v>77.819999999999993</v>
      </c>
      <c r="K74" s="146">
        <v>21.536879979439735</v>
      </c>
      <c r="L74" s="91">
        <v>5</v>
      </c>
      <c r="M74" s="142">
        <v>22.222222222222221</v>
      </c>
      <c r="N74" s="93">
        <v>43.75910220166196</v>
      </c>
      <c r="O74" s="91">
        <v>58.464984554603134</v>
      </c>
      <c r="P74" s="91" t="s">
        <v>478</v>
      </c>
      <c r="Q74" s="91" t="s">
        <v>484</v>
      </c>
    </row>
    <row r="75" spans="1:17" s="39" customFormat="1" ht="18" customHeight="1" x14ac:dyDescent="0.25">
      <c r="A75" s="66">
        <v>60</v>
      </c>
      <c r="B75" s="73" t="s">
        <v>252</v>
      </c>
      <c r="C75" s="73" t="s">
        <v>175</v>
      </c>
      <c r="D75" s="72" t="s">
        <v>158</v>
      </c>
      <c r="E75" s="42">
        <v>9</v>
      </c>
      <c r="F75" s="42">
        <v>7</v>
      </c>
      <c r="G75" s="42" t="s">
        <v>39</v>
      </c>
      <c r="H75" s="56">
        <v>8</v>
      </c>
      <c r="I75" s="93">
        <v>3.1372549019607843</v>
      </c>
      <c r="J75" s="93">
        <v>65.86</v>
      </c>
      <c r="K75" s="94">
        <v>25.4479198299423</v>
      </c>
      <c r="L75" s="91">
        <v>6.5</v>
      </c>
      <c r="M75" s="94">
        <v>28.888888888888889</v>
      </c>
      <c r="N75" s="93">
        <v>54.336808718831193</v>
      </c>
      <c r="O75" s="91">
        <v>57.474063620791981</v>
      </c>
      <c r="P75" s="91" t="s">
        <v>478</v>
      </c>
      <c r="Q75" s="91" t="s">
        <v>484</v>
      </c>
    </row>
    <row r="76" spans="1:17" s="39" customFormat="1" ht="18" customHeight="1" x14ac:dyDescent="0.25">
      <c r="A76" s="66">
        <v>61</v>
      </c>
      <c r="B76" s="73" t="s">
        <v>258</v>
      </c>
      <c r="C76" s="73" t="s">
        <v>159</v>
      </c>
      <c r="D76" s="72" t="s">
        <v>169</v>
      </c>
      <c r="E76" s="42">
        <v>10</v>
      </c>
      <c r="F76" s="42">
        <v>3</v>
      </c>
      <c r="G76" s="42" t="s">
        <v>39</v>
      </c>
      <c r="H76" s="56">
        <v>0</v>
      </c>
      <c r="I76" s="93">
        <v>0</v>
      </c>
      <c r="J76" s="93">
        <v>69.66</v>
      </c>
      <c r="K76" s="94">
        <v>24.059718633362046</v>
      </c>
      <c r="L76" s="91">
        <v>7.5</v>
      </c>
      <c r="M76" s="94">
        <v>33.333333333333336</v>
      </c>
      <c r="N76" s="93">
        <v>57.393051966695381</v>
      </c>
      <c r="O76" s="91">
        <v>57.393051966695381</v>
      </c>
      <c r="P76" s="91" t="s">
        <v>478</v>
      </c>
      <c r="Q76" s="91" t="s">
        <v>484</v>
      </c>
    </row>
    <row r="77" spans="1:17" s="39" customFormat="1" ht="18" customHeight="1" x14ac:dyDescent="0.25">
      <c r="A77" s="66">
        <v>62</v>
      </c>
      <c r="B77" s="56" t="s">
        <v>236</v>
      </c>
      <c r="C77" s="83" t="s">
        <v>157</v>
      </c>
      <c r="D77" s="72" t="s">
        <v>160</v>
      </c>
      <c r="E77" s="42">
        <v>9</v>
      </c>
      <c r="F77" s="42">
        <v>10</v>
      </c>
      <c r="G77" s="42" t="s">
        <v>39</v>
      </c>
      <c r="H77" s="56">
        <v>10.5</v>
      </c>
      <c r="I77" s="93">
        <v>4.117647058823529</v>
      </c>
      <c r="J77" s="93">
        <v>63.11</v>
      </c>
      <c r="K77" s="94">
        <v>26.556805577562987</v>
      </c>
      <c r="L77" s="91">
        <v>6</v>
      </c>
      <c r="M77" s="94">
        <v>26.666666666666668</v>
      </c>
      <c r="N77" s="93">
        <v>53.223472244229654</v>
      </c>
      <c r="O77" s="91">
        <v>57.341119303053183</v>
      </c>
      <c r="P77" s="91" t="s">
        <v>478</v>
      </c>
      <c r="Q77" s="91" t="s">
        <v>484</v>
      </c>
    </row>
    <row r="78" spans="1:17" s="39" customFormat="1" ht="18" customHeight="1" x14ac:dyDescent="0.25">
      <c r="A78" s="66">
        <v>63</v>
      </c>
      <c r="B78" s="56" t="s">
        <v>251</v>
      </c>
      <c r="C78" s="73" t="s">
        <v>196</v>
      </c>
      <c r="D78" s="72" t="s">
        <v>197</v>
      </c>
      <c r="E78" s="42">
        <v>9</v>
      </c>
      <c r="F78" s="42">
        <v>7</v>
      </c>
      <c r="G78" s="42" t="s">
        <v>39</v>
      </c>
      <c r="H78" s="56">
        <v>6</v>
      </c>
      <c r="I78" s="93">
        <v>2.3529411764705883</v>
      </c>
      <c r="J78" s="93">
        <v>77.41</v>
      </c>
      <c r="K78" s="94">
        <v>21.65094948973001</v>
      </c>
      <c r="L78" s="91">
        <v>7.5</v>
      </c>
      <c r="M78" s="94">
        <v>33.333333333333336</v>
      </c>
      <c r="N78" s="93">
        <v>54.984282823063346</v>
      </c>
      <c r="O78" s="91">
        <v>57.337223999533933</v>
      </c>
      <c r="P78" s="91" t="s">
        <v>478</v>
      </c>
      <c r="Q78" s="91" t="s">
        <v>484</v>
      </c>
    </row>
    <row r="79" spans="1:17" s="39" customFormat="1" ht="18" customHeight="1" x14ac:dyDescent="0.25">
      <c r="A79" s="66">
        <v>64</v>
      </c>
      <c r="B79" s="56" t="s">
        <v>222</v>
      </c>
      <c r="C79" s="83" t="s">
        <v>159</v>
      </c>
      <c r="D79" s="72" t="s">
        <v>160</v>
      </c>
      <c r="E79" s="42">
        <v>9</v>
      </c>
      <c r="F79" s="42">
        <v>3</v>
      </c>
      <c r="G79" s="42" t="s">
        <v>39</v>
      </c>
      <c r="H79" s="56">
        <v>0</v>
      </c>
      <c r="I79" s="93">
        <v>0</v>
      </c>
      <c r="J79" s="93">
        <v>60.12</v>
      </c>
      <c r="K79" s="94">
        <v>27.877578176979377</v>
      </c>
      <c r="L79" s="91">
        <v>6.5</v>
      </c>
      <c r="M79" s="94">
        <v>28.888888888888889</v>
      </c>
      <c r="N79" s="93">
        <v>56.76646706586827</v>
      </c>
      <c r="O79" s="91">
        <v>56.76646706586827</v>
      </c>
      <c r="P79" s="91" t="s">
        <v>478</v>
      </c>
      <c r="Q79" s="91" t="s">
        <v>484</v>
      </c>
    </row>
    <row r="80" spans="1:17" s="39" customFormat="1" ht="18" customHeight="1" x14ac:dyDescent="0.25">
      <c r="A80" s="66">
        <v>65</v>
      </c>
      <c r="B80" s="56" t="s">
        <v>240</v>
      </c>
      <c r="C80" s="73" t="s">
        <v>186</v>
      </c>
      <c r="D80" s="72" t="s">
        <v>187</v>
      </c>
      <c r="E80" s="42">
        <v>9</v>
      </c>
      <c r="F80" s="42">
        <v>19</v>
      </c>
      <c r="G80" s="42" t="s">
        <v>39</v>
      </c>
      <c r="H80" s="56">
        <v>16.5</v>
      </c>
      <c r="I80" s="93">
        <v>6.4705882352941178</v>
      </c>
      <c r="J80" s="93">
        <v>76.319999999999993</v>
      </c>
      <c r="K80" s="94">
        <v>21.960167714884697</v>
      </c>
      <c r="L80" s="91">
        <v>5</v>
      </c>
      <c r="M80" s="94">
        <v>22.222222222222221</v>
      </c>
      <c r="N80" s="93">
        <v>44.182389937106919</v>
      </c>
      <c r="O80" s="91">
        <v>50.652978172401035</v>
      </c>
      <c r="P80" s="91" t="s">
        <v>478</v>
      </c>
      <c r="Q80" s="91" t="s">
        <v>484</v>
      </c>
    </row>
    <row r="81" spans="1:17" s="39" customFormat="1" ht="18" customHeight="1" x14ac:dyDescent="0.25">
      <c r="A81" s="66">
        <v>66</v>
      </c>
      <c r="B81" s="73" t="s">
        <v>238</v>
      </c>
      <c r="C81" s="73" t="s">
        <v>183</v>
      </c>
      <c r="D81" s="72" t="s">
        <v>169</v>
      </c>
      <c r="E81" s="42">
        <v>9</v>
      </c>
      <c r="F81" s="42">
        <v>19</v>
      </c>
      <c r="G81" s="42" t="s">
        <v>39</v>
      </c>
      <c r="H81" s="56">
        <v>8</v>
      </c>
      <c r="I81" s="93">
        <v>3.1372549019607843</v>
      </c>
      <c r="J81" s="93">
        <v>66.86</v>
      </c>
      <c r="K81" s="94">
        <v>25.067304816033502</v>
      </c>
      <c r="L81" s="91">
        <v>5</v>
      </c>
      <c r="M81" s="94">
        <v>22.222222222222221</v>
      </c>
      <c r="N81" s="93">
        <v>47.289527038255727</v>
      </c>
      <c r="O81" s="91">
        <v>50.426781940216514</v>
      </c>
      <c r="P81" s="91" t="s">
        <v>478</v>
      </c>
      <c r="Q81" s="91" t="s">
        <v>484</v>
      </c>
    </row>
    <row r="82" spans="1:17" s="39" customFormat="1" ht="18" customHeight="1" x14ac:dyDescent="0.25">
      <c r="A82" s="66">
        <v>67</v>
      </c>
      <c r="B82" s="56" t="s">
        <v>271</v>
      </c>
      <c r="C82" s="83" t="s">
        <v>149</v>
      </c>
      <c r="D82" s="72" t="s">
        <v>203</v>
      </c>
      <c r="E82" s="42">
        <v>10</v>
      </c>
      <c r="F82" s="42">
        <v>10</v>
      </c>
      <c r="G82" s="42" t="s">
        <v>39</v>
      </c>
      <c r="H82" s="56">
        <v>0</v>
      </c>
      <c r="I82" s="93">
        <v>0</v>
      </c>
      <c r="J82" s="93">
        <v>77.36</v>
      </c>
      <c r="K82" s="143">
        <v>21.664943123061015</v>
      </c>
      <c r="L82" s="91">
        <v>5.5</v>
      </c>
      <c r="M82" s="143">
        <v>24.444444444444443</v>
      </c>
      <c r="N82" s="93">
        <v>46.109387567505458</v>
      </c>
      <c r="O82" s="91">
        <v>46.109387567505458</v>
      </c>
      <c r="P82" s="91" t="s">
        <v>479</v>
      </c>
      <c r="Q82" s="91" t="s">
        <v>484</v>
      </c>
    </row>
    <row r="83" spans="1:17" s="39" customFormat="1" ht="18" customHeight="1" x14ac:dyDescent="0.25">
      <c r="A83" s="66">
        <v>68</v>
      </c>
      <c r="B83" s="73" t="s">
        <v>259</v>
      </c>
      <c r="C83" s="73" t="s">
        <v>201</v>
      </c>
      <c r="D83" s="72" t="s">
        <v>36</v>
      </c>
      <c r="E83" s="42">
        <v>10</v>
      </c>
      <c r="F83" s="42">
        <v>4</v>
      </c>
      <c r="G83" s="42" t="s">
        <v>39</v>
      </c>
      <c r="H83" s="56">
        <v>33.5</v>
      </c>
      <c r="I83" s="93">
        <v>13.137254901960784</v>
      </c>
      <c r="J83" s="93">
        <v>59</v>
      </c>
      <c r="K83" s="145">
        <v>28.406779661016948</v>
      </c>
      <c r="L83" s="91"/>
      <c r="M83" s="94">
        <v>0</v>
      </c>
      <c r="N83" s="93">
        <v>28.406779661016948</v>
      </c>
      <c r="O83" s="91">
        <v>41.544034562977728</v>
      </c>
      <c r="P83" s="91" t="s">
        <v>479</v>
      </c>
      <c r="Q83" s="91" t="s">
        <v>484</v>
      </c>
    </row>
    <row r="84" spans="1:17" s="39" customFormat="1" ht="18" customHeight="1" x14ac:dyDescent="0.25">
      <c r="A84" s="66">
        <v>69</v>
      </c>
      <c r="B84" s="56" t="s">
        <v>294</v>
      </c>
      <c r="C84" s="83" t="s">
        <v>216</v>
      </c>
      <c r="D84" s="72" t="s">
        <v>173</v>
      </c>
      <c r="E84" s="42">
        <v>9</v>
      </c>
      <c r="F84" s="42">
        <v>2</v>
      </c>
      <c r="G84" s="42" t="s">
        <v>39</v>
      </c>
      <c r="H84" s="56">
        <v>17</v>
      </c>
      <c r="I84" s="93">
        <v>6.666666666666667</v>
      </c>
      <c r="J84" s="93">
        <v>54.94</v>
      </c>
      <c r="K84" s="93">
        <v>30.506006552602841</v>
      </c>
      <c r="L84" s="91">
        <v>0</v>
      </c>
      <c r="M84" s="93">
        <v>0</v>
      </c>
      <c r="N84" s="93">
        <v>30.506006552602841</v>
      </c>
      <c r="O84" s="91">
        <v>37.172673219269505</v>
      </c>
      <c r="P84" s="91" t="s">
        <v>479</v>
      </c>
      <c r="Q84" s="91" t="s">
        <v>484</v>
      </c>
    </row>
    <row r="85" spans="1:17" s="39" customFormat="1" ht="18" customHeight="1" x14ac:dyDescent="0.25">
      <c r="A85" s="66">
        <v>70</v>
      </c>
      <c r="B85" s="56" t="s">
        <v>261</v>
      </c>
      <c r="C85" s="83" t="s">
        <v>159</v>
      </c>
      <c r="D85" s="72" t="s">
        <v>200</v>
      </c>
      <c r="E85" s="42">
        <v>10</v>
      </c>
      <c r="F85" s="42">
        <v>6</v>
      </c>
      <c r="G85" s="42" t="s">
        <v>39</v>
      </c>
      <c r="H85" s="56">
        <v>16</v>
      </c>
      <c r="I85" s="93">
        <v>6.2745098039215685</v>
      </c>
      <c r="J85" s="93">
        <v>66.06</v>
      </c>
      <c r="K85" s="93">
        <v>25.370874962155614</v>
      </c>
      <c r="L85" s="91"/>
      <c r="M85" s="93">
        <v>0</v>
      </c>
      <c r="N85" s="93">
        <v>25.370874962155614</v>
      </c>
      <c r="O85" s="91">
        <v>31.645384766077182</v>
      </c>
      <c r="P85" s="91" t="s">
        <v>479</v>
      </c>
      <c r="Q85" s="91" t="s">
        <v>484</v>
      </c>
    </row>
    <row r="86" spans="1:17" s="39" customFormat="1" ht="18" customHeight="1" x14ac:dyDescent="0.25">
      <c r="A86" s="66">
        <v>71</v>
      </c>
      <c r="B86" s="56" t="s">
        <v>295</v>
      </c>
      <c r="C86" s="83" t="s">
        <v>159</v>
      </c>
      <c r="D86" s="72" t="s">
        <v>181</v>
      </c>
      <c r="E86" s="42">
        <v>9</v>
      </c>
      <c r="F86" s="42">
        <v>19</v>
      </c>
      <c r="G86" s="42" t="s">
        <v>39</v>
      </c>
      <c r="H86" s="56">
        <v>19</v>
      </c>
      <c r="I86" s="93">
        <v>7.4509803921568629</v>
      </c>
      <c r="J86" s="93">
        <v>0</v>
      </c>
      <c r="K86" s="94">
        <v>0</v>
      </c>
      <c r="L86" s="91">
        <v>5</v>
      </c>
      <c r="M86" s="94">
        <v>22.222222222222221</v>
      </c>
      <c r="N86" s="93">
        <v>22.222222222222221</v>
      </c>
      <c r="O86" s="91">
        <v>29.673202614379086</v>
      </c>
      <c r="P86" s="91" t="s">
        <v>480</v>
      </c>
      <c r="Q86" s="91" t="s">
        <v>484</v>
      </c>
    </row>
    <row r="87" spans="1:17" s="39" customFormat="1" ht="18" customHeight="1" x14ac:dyDescent="0.25">
      <c r="A87" s="66">
        <v>72</v>
      </c>
      <c r="B87" s="73" t="s">
        <v>482</v>
      </c>
      <c r="C87" s="73" t="s">
        <v>35</v>
      </c>
      <c r="D87" s="72" t="s">
        <v>207</v>
      </c>
      <c r="E87" s="42">
        <v>10</v>
      </c>
      <c r="F87" s="42">
        <v>3</v>
      </c>
      <c r="G87" s="42" t="s">
        <v>39</v>
      </c>
      <c r="H87" s="56">
        <v>35.5</v>
      </c>
      <c r="I87" s="93">
        <v>13.921568627450981</v>
      </c>
      <c r="J87" s="93">
        <v>0</v>
      </c>
      <c r="K87" s="146">
        <v>0</v>
      </c>
      <c r="L87" s="91">
        <v>0</v>
      </c>
      <c r="M87" s="142">
        <v>0</v>
      </c>
      <c r="N87" s="93">
        <v>0</v>
      </c>
      <c r="O87" s="91">
        <v>13.921568627450981</v>
      </c>
      <c r="P87" s="91" t="s">
        <v>480</v>
      </c>
      <c r="Q87" s="91" t="s">
        <v>484</v>
      </c>
    </row>
    <row r="88" spans="1:17" s="39" customFormat="1" ht="18" customHeight="1" x14ac:dyDescent="0.25">
      <c r="A88" s="66">
        <v>73</v>
      </c>
      <c r="B88" s="73" t="s">
        <v>281</v>
      </c>
      <c r="C88" s="83" t="s">
        <v>180</v>
      </c>
      <c r="D88" s="72" t="s">
        <v>148</v>
      </c>
      <c r="E88" s="42">
        <v>11</v>
      </c>
      <c r="F88" s="42">
        <v>3</v>
      </c>
      <c r="G88" s="42" t="s">
        <v>39</v>
      </c>
      <c r="H88" s="56">
        <v>35.5</v>
      </c>
      <c r="I88" s="93">
        <v>13.921568627450981</v>
      </c>
      <c r="J88" s="93">
        <v>0</v>
      </c>
      <c r="K88" s="94">
        <v>0</v>
      </c>
      <c r="L88" s="91">
        <v>0</v>
      </c>
      <c r="M88" s="94">
        <v>0</v>
      </c>
      <c r="N88" s="93">
        <v>0</v>
      </c>
      <c r="O88" s="91">
        <v>13.921568627450981</v>
      </c>
      <c r="P88" s="91" t="s">
        <v>480</v>
      </c>
      <c r="Q88" s="91" t="s">
        <v>484</v>
      </c>
    </row>
    <row r="89" spans="1:17" s="39" customFormat="1" ht="18" customHeight="1" x14ac:dyDescent="0.25">
      <c r="A89" s="66">
        <v>74</v>
      </c>
      <c r="B89" s="73" t="s">
        <v>273</v>
      </c>
      <c r="C89" s="73" t="s">
        <v>183</v>
      </c>
      <c r="D89" s="72" t="s">
        <v>203</v>
      </c>
      <c r="E89" s="42">
        <v>10</v>
      </c>
      <c r="F89" s="42">
        <v>12</v>
      </c>
      <c r="G89" s="42" t="s">
        <v>39</v>
      </c>
      <c r="H89" s="56">
        <v>34.5</v>
      </c>
      <c r="I89" s="93">
        <v>13.529411764705882</v>
      </c>
      <c r="J89" s="93">
        <v>0</v>
      </c>
      <c r="K89" s="144">
        <v>0</v>
      </c>
      <c r="L89" s="91">
        <v>0</v>
      </c>
      <c r="M89" s="144">
        <v>0</v>
      </c>
      <c r="N89" s="93">
        <v>0</v>
      </c>
      <c r="O89" s="91">
        <v>13.529411764705882</v>
      </c>
      <c r="P89" s="91" t="s">
        <v>480</v>
      </c>
      <c r="Q89" s="91" t="s">
        <v>484</v>
      </c>
    </row>
    <row r="90" spans="1:17" s="39" customFormat="1" ht="18" customHeight="1" x14ac:dyDescent="0.25">
      <c r="A90" s="66">
        <v>75</v>
      </c>
      <c r="B90" s="56" t="s">
        <v>275</v>
      </c>
      <c r="C90" s="83" t="s">
        <v>159</v>
      </c>
      <c r="D90" s="72" t="s">
        <v>173</v>
      </c>
      <c r="E90" s="42">
        <v>11</v>
      </c>
      <c r="F90" s="42">
        <v>9</v>
      </c>
      <c r="G90" s="42" t="s">
        <v>39</v>
      </c>
      <c r="H90" s="56">
        <v>33.5</v>
      </c>
      <c r="I90" s="93">
        <v>13.137254901960784</v>
      </c>
      <c r="J90" s="93">
        <v>0</v>
      </c>
      <c r="K90" s="147">
        <v>0</v>
      </c>
      <c r="L90" s="91">
        <v>0</v>
      </c>
      <c r="M90" s="91">
        <v>0</v>
      </c>
      <c r="N90" s="93">
        <v>0</v>
      </c>
      <c r="O90" s="91">
        <v>13.137254901960784</v>
      </c>
      <c r="P90" s="91" t="s">
        <v>480</v>
      </c>
      <c r="Q90" s="91" t="s">
        <v>484</v>
      </c>
    </row>
    <row r="91" spans="1:17" s="39" customFormat="1" ht="18" customHeight="1" x14ac:dyDescent="0.25">
      <c r="A91" s="66">
        <v>76</v>
      </c>
      <c r="B91" s="56" t="s">
        <v>219</v>
      </c>
      <c r="C91" s="73" t="s">
        <v>153</v>
      </c>
      <c r="D91" s="72" t="s">
        <v>154</v>
      </c>
      <c r="E91" s="42">
        <v>9</v>
      </c>
      <c r="F91" s="42">
        <v>6</v>
      </c>
      <c r="G91" s="42" t="s">
        <v>39</v>
      </c>
      <c r="H91" s="56">
        <v>27.5</v>
      </c>
      <c r="I91" s="93">
        <v>10.784313725490197</v>
      </c>
      <c r="J91" s="93">
        <v>0</v>
      </c>
      <c r="K91" s="94">
        <v>0</v>
      </c>
      <c r="L91" s="91">
        <v>0</v>
      </c>
      <c r="M91" s="94">
        <v>0</v>
      </c>
      <c r="N91" s="93">
        <v>0</v>
      </c>
      <c r="O91" s="91">
        <v>10.784313725490197</v>
      </c>
      <c r="P91" s="91" t="s">
        <v>480</v>
      </c>
      <c r="Q91" s="91" t="s">
        <v>484</v>
      </c>
    </row>
    <row r="92" spans="1:17" s="39" customFormat="1" ht="18" customHeight="1" x14ac:dyDescent="0.25">
      <c r="A92" s="66">
        <v>77</v>
      </c>
      <c r="B92" s="73" t="s">
        <v>283</v>
      </c>
      <c r="C92" s="73" t="s">
        <v>172</v>
      </c>
      <c r="D92" s="72" t="s">
        <v>173</v>
      </c>
      <c r="E92" s="42">
        <v>11</v>
      </c>
      <c r="F92" s="42">
        <v>6</v>
      </c>
      <c r="G92" s="42" t="s">
        <v>39</v>
      </c>
      <c r="H92" s="56">
        <v>25.5</v>
      </c>
      <c r="I92" s="93">
        <v>10</v>
      </c>
      <c r="J92" s="93">
        <v>0</v>
      </c>
      <c r="K92" s="94">
        <v>0</v>
      </c>
      <c r="L92" s="91">
        <v>0</v>
      </c>
      <c r="M92" s="94">
        <v>0</v>
      </c>
      <c r="N92" s="93">
        <v>0</v>
      </c>
      <c r="O92" s="91">
        <v>10</v>
      </c>
      <c r="P92" s="91" t="s">
        <v>480</v>
      </c>
      <c r="Q92" s="91" t="s">
        <v>484</v>
      </c>
    </row>
    <row r="93" spans="1:17" s="39" customFormat="1" ht="18" customHeight="1" x14ac:dyDescent="0.25">
      <c r="A93" s="66">
        <v>78</v>
      </c>
      <c r="B93" s="73" t="s">
        <v>217</v>
      </c>
      <c r="C93" s="73" t="s">
        <v>147</v>
      </c>
      <c r="D93" s="72" t="s">
        <v>148</v>
      </c>
      <c r="E93" s="42">
        <v>9</v>
      </c>
      <c r="F93" s="42">
        <v>3</v>
      </c>
      <c r="G93" s="42" t="s">
        <v>39</v>
      </c>
      <c r="H93" s="56">
        <v>24</v>
      </c>
      <c r="I93" s="93">
        <v>9.4117647058823533</v>
      </c>
      <c r="J93" s="93">
        <v>0</v>
      </c>
      <c r="K93" s="94">
        <v>0</v>
      </c>
      <c r="L93" s="91">
        <v>0</v>
      </c>
      <c r="M93" s="94">
        <v>0</v>
      </c>
      <c r="N93" s="93">
        <v>0</v>
      </c>
      <c r="O93" s="91">
        <v>9.4117647058823533</v>
      </c>
      <c r="P93" s="91" t="s">
        <v>480</v>
      </c>
      <c r="Q93" s="91" t="s">
        <v>484</v>
      </c>
    </row>
    <row r="94" spans="1:17" s="39" customFormat="1" ht="18" customHeight="1" x14ac:dyDescent="0.25">
      <c r="A94" s="66">
        <v>79</v>
      </c>
      <c r="B94" s="56" t="s">
        <v>292</v>
      </c>
      <c r="C94" s="83" t="s">
        <v>155</v>
      </c>
      <c r="D94" s="72" t="s">
        <v>207</v>
      </c>
      <c r="E94" s="42">
        <v>11</v>
      </c>
      <c r="F94" s="42">
        <v>2</v>
      </c>
      <c r="G94" s="42" t="s">
        <v>39</v>
      </c>
      <c r="H94" s="56">
        <v>23.5</v>
      </c>
      <c r="I94" s="93">
        <v>9.2156862745098032</v>
      </c>
      <c r="J94" s="93">
        <v>0</v>
      </c>
      <c r="K94" s="94">
        <v>0</v>
      </c>
      <c r="L94" s="91">
        <v>0</v>
      </c>
      <c r="M94" s="94">
        <v>0</v>
      </c>
      <c r="N94" s="93">
        <v>0</v>
      </c>
      <c r="O94" s="91">
        <v>9.2156862745098032</v>
      </c>
      <c r="P94" s="91" t="s">
        <v>480</v>
      </c>
      <c r="Q94" s="91" t="s">
        <v>484</v>
      </c>
    </row>
    <row r="95" spans="1:17" s="39" customFormat="1" ht="18" customHeight="1" x14ac:dyDescent="0.25">
      <c r="A95" s="66">
        <v>80</v>
      </c>
      <c r="B95" s="56" t="s">
        <v>239</v>
      </c>
      <c r="C95" s="73" t="s">
        <v>184</v>
      </c>
      <c r="D95" s="72" t="s">
        <v>185</v>
      </c>
      <c r="E95" s="42">
        <v>9</v>
      </c>
      <c r="F95" s="42">
        <v>6</v>
      </c>
      <c r="G95" s="42" t="s">
        <v>39</v>
      </c>
      <c r="H95" s="56">
        <v>23</v>
      </c>
      <c r="I95" s="93">
        <v>9.0196078431372548</v>
      </c>
      <c r="J95" s="93">
        <v>0</v>
      </c>
      <c r="K95" s="94">
        <v>0</v>
      </c>
      <c r="L95" s="91">
        <v>0</v>
      </c>
      <c r="M95" s="94">
        <v>0</v>
      </c>
      <c r="N95" s="93">
        <v>0</v>
      </c>
      <c r="O95" s="91">
        <v>9.0196078431372548</v>
      </c>
      <c r="P95" s="91" t="s">
        <v>480</v>
      </c>
      <c r="Q95" s="91" t="s">
        <v>484</v>
      </c>
    </row>
    <row r="96" spans="1:17" s="39" customFormat="1" ht="18" customHeight="1" x14ac:dyDescent="0.25">
      <c r="A96" s="66">
        <v>81</v>
      </c>
      <c r="B96" s="73" t="s">
        <v>247</v>
      </c>
      <c r="C96" s="73" t="s">
        <v>178</v>
      </c>
      <c r="D96" s="72" t="s">
        <v>194</v>
      </c>
      <c r="E96" s="42">
        <v>9</v>
      </c>
      <c r="F96" s="42">
        <v>21</v>
      </c>
      <c r="G96" s="42" t="s">
        <v>39</v>
      </c>
      <c r="H96" s="56">
        <v>23</v>
      </c>
      <c r="I96" s="93">
        <v>9.0196078431372548</v>
      </c>
      <c r="J96" s="93">
        <v>0</v>
      </c>
      <c r="K96" s="94">
        <v>0</v>
      </c>
      <c r="L96" s="91">
        <v>0</v>
      </c>
      <c r="M96" s="94">
        <v>0</v>
      </c>
      <c r="N96" s="93">
        <v>0</v>
      </c>
      <c r="O96" s="91">
        <v>9.0196078431372548</v>
      </c>
      <c r="P96" s="91" t="s">
        <v>480</v>
      </c>
      <c r="Q96" s="91" t="s">
        <v>484</v>
      </c>
    </row>
    <row r="97" spans="1:17" s="39" customFormat="1" ht="18" customHeight="1" x14ac:dyDescent="0.25">
      <c r="A97" s="66">
        <v>82</v>
      </c>
      <c r="B97" s="56" t="s">
        <v>241</v>
      </c>
      <c r="C97" s="83" t="s">
        <v>175</v>
      </c>
      <c r="D97" s="72" t="s">
        <v>156</v>
      </c>
      <c r="E97" s="42">
        <v>9</v>
      </c>
      <c r="F97" s="42">
        <v>6</v>
      </c>
      <c r="G97" s="42" t="s">
        <v>39</v>
      </c>
      <c r="H97" s="56">
        <v>21</v>
      </c>
      <c r="I97" s="93">
        <v>8.235294117647058</v>
      </c>
      <c r="J97" s="93">
        <v>0</v>
      </c>
      <c r="K97" s="94">
        <v>0</v>
      </c>
      <c r="L97" s="91">
        <v>0</v>
      </c>
      <c r="M97" s="94">
        <v>0</v>
      </c>
      <c r="N97" s="93">
        <v>0</v>
      </c>
      <c r="O97" s="91">
        <v>8.235294117647058</v>
      </c>
      <c r="P97" s="91" t="s">
        <v>480</v>
      </c>
      <c r="Q97" s="91" t="s">
        <v>484</v>
      </c>
    </row>
    <row r="98" spans="1:17" s="39" customFormat="1" ht="18" customHeight="1" x14ac:dyDescent="0.25">
      <c r="A98" s="66">
        <v>83</v>
      </c>
      <c r="B98" s="56" t="s">
        <v>233</v>
      </c>
      <c r="C98" s="73" t="s">
        <v>178</v>
      </c>
      <c r="D98" s="72" t="s">
        <v>154</v>
      </c>
      <c r="E98" s="42">
        <v>9</v>
      </c>
      <c r="F98" s="42">
        <v>6</v>
      </c>
      <c r="G98" s="42" t="s">
        <v>39</v>
      </c>
      <c r="H98" s="56">
        <v>19.5</v>
      </c>
      <c r="I98" s="93">
        <v>7.6470588235294121</v>
      </c>
      <c r="J98" s="93">
        <v>0</v>
      </c>
      <c r="K98" s="94">
        <v>0</v>
      </c>
      <c r="L98" s="91">
        <v>0</v>
      </c>
      <c r="M98" s="94">
        <v>0</v>
      </c>
      <c r="N98" s="93">
        <v>0</v>
      </c>
      <c r="O98" s="91">
        <v>7.6470588235294121</v>
      </c>
      <c r="P98" s="91" t="s">
        <v>480</v>
      </c>
      <c r="Q98" s="91" t="s">
        <v>484</v>
      </c>
    </row>
    <row r="99" spans="1:17" s="39" customFormat="1" ht="18" customHeight="1" x14ac:dyDescent="0.25">
      <c r="A99" s="66">
        <v>84</v>
      </c>
      <c r="B99" s="73" t="s">
        <v>249</v>
      </c>
      <c r="C99" s="83" t="s">
        <v>159</v>
      </c>
      <c r="D99" s="72" t="s">
        <v>176</v>
      </c>
      <c r="E99" s="42">
        <v>9</v>
      </c>
      <c r="F99" s="42">
        <v>10</v>
      </c>
      <c r="G99" s="42" t="s">
        <v>39</v>
      </c>
      <c r="H99" s="56">
        <v>16.5</v>
      </c>
      <c r="I99" s="93">
        <v>6.4705882352941178</v>
      </c>
      <c r="J99" s="93">
        <v>0</v>
      </c>
      <c r="K99" s="94">
        <v>0</v>
      </c>
      <c r="L99" s="91">
        <v>0</v>
      </c>
      <c r="M99" s="94">
        <v>0</v>
      </c>
      <c r="N99" s="93">
        <v>0</v>
      </c>
      <c r="O99" s="91">
        <v>6.4705882352941178</v>
      </c>
      <c r="P99" s="91" t="s">
        <v>480</v>
      </c>
      <c r="Q99" s="91" t="s">
        <v>484</v>
      </c>
    </row>
    <row r="100" spans="1:17" s="39" customFormat="1" ht="18" customHeight="1" x14ac:dyDescent="0.25">
      <c r="A100" s="66">
        <v>85</v>
      </c>
      <c r="B100" s="73" t="s">
        <v>83</v>
      </c>
      <c r="C100" s="83" t="s">
        <v>195</v>
      </c>
      <c r="D100" s="72" t="s">
        <v>156</v>
      </c>
      <c r="E100" s="42">
        <v>9</v>
      </c>
      <c r="F100" s="42">
        <v>2</v>
      </c>
      <c r="G100" s="42" t="s">
        <v>39</v>
      </c>
      <c r="H100" s="56">
        <v>16.5</v>
      </c>
      <c r="I100" s="93">
        <v>6.4705882352941178</v>
      </c>
      <c r="J100" s="93">
        <v>0</v>
      </c>
      <c r="K100" s="94">
        <v>0</v>
      </c>
      <c r="L100" s="91">
        <v>0</v>
      </c>
      <c r="M100" s="94">
        <v>0</v>
      </c>
      <c r="N100" s="93">
        <v>0</v>
      </c>
      <c r="O100" s="91">
        <v>6.4705882352941178</v>
      </c>
      <c r="P100" s="91" t="s">
        <v>480</v>
      </c>
      <c r="Q100" s="91" t="s">
        <v>484</v>
      </c>
    </row>
    <row r="101" spans="1:17" s="39" customFormat="1" ht="18" customHeight="1" x14ac:dyDescent="0.25">
      <c r="A101" s="66">
        <v>86</v>
      </c>
      <c r="B101" s="56" t="s">
        <v>248</v>
      </c>
      <c r="C101" s="83" t="s">
        <v>149</v>
      </c>
      <c r="D101" s="72" t="s">
        <v>148</v>
      </c>
      <c r="E101" s="42">
        <v>9</v>
      </c>
      <c r="F101" s="42">
        <v>10</v>
      </c>
      <c r="G101" s="42" t="s">
        <v>39</v>
      </c>
      <c r="H101" s="56">
        <v>16</v>
      </c>
      <c r="I101" s="93">
        <v>6.2745098039215685</v>
      </c>
      <c r="J101" s="93">
        <v>0</v>
      </c>
      <c r="K101" s="94">
        <v>0</v>
      </c>
      <c r="L101" s="91">
        <v>0</v>
      </c>
      <c r="M101" s="94">
        <v>0</v>
      </c>
      <c r="N101" s="93">
        <v>0</v>
      </c>
      <c r="O101" s="91">
        <v>6.2745098039215685</v>
      </c>
      <c r="P101" s="91" t="s">
        <v>480</v>
      </c>
      <c r="Q101" s="91" t="s">
        <v>484</v>
      </c>
    </row>
    <row r="102" spans="1:17" s="39" customFormat="1" ht="18" customHeight="1" x14ac:dyDescent="0.25">
      <c r="A102" s="66">
        <v>87</v>
      </c>
      <c r="B102" s="56" t="s">
        <v>256</v>
      </c>
      <c r="C102" s="83" t="s">
        <v>35</v>
      </c>
      <c r="D102" s="72" t="s">
        <v>173</v>
      </c>
      <c r="E102" s="42">
        <v>10</v>
      </c>
      <c r="F102" s="42">
        <v>9</v>
      </c>
      <c r="G102" s="42" t="s">
        <v>39</v>
      </c>
      <c r="H102" s="56">
        <v>14</v>
      </c>
      <c r="I102" s="93">
        <v>5.4901960784313726</v>
      </c>
      <c r="J102" s="93">
        <v>0</v>
      </c>
      <c r="K102" s="94">
        <v>0</v>
      </c>
      <c r="L102" s="91">
        <v>0</v>
      </c>
      <c r="M102" s="94">
        <v>0</v>
      </c>
      <c r="N102" s="93">
        <v>0</v>
      </c>
      <c r="O102" s="91">
        <v>5.4901960784313726</v>
      </c>
      <c r="P102" s="91" t="s">
        <v>480</v>
      </c>
      <c r="Q102" s="91" t="s">
        <v>484</v>
      </c>
    </row>
    <row r="103" spans="1:17" s="39" customFormat="1" ht="18" customHeight="1" x14ac:dyDescent="0.25">
      <c r="A103" s="66">
        <v>88</v>
      </c>
      <c r="B103" s="73" t="s">
        <v>262</v>
      </c>
      <c r="C103" s="83" t="s">
        <v>167</v>
      </c>
      <c r="D103" s="72" t="s">
        <v>203</v>
      </c>
      <c r="E103" s="42">
        <v>10</v>
      </c>
      <c r="F103" s="42">
        <v>6</v>
      </c>
      <c r="G103" s="42" t="s">
        <v>39</v>
      </c>
      <c r="H103" s="56">
        <v>14</v>
      </c>
      <c r="I103" s="93">
        <v>5.4901960784313726</v>
      </c>
      <c r="J103" s="93">
        <v>0</v>
      </c>
      <c r="K103" s="93">
        <v>0</v>
      </c>
      <c r="L103" s="91">
        <v>0</v>
      </c>
      <c r="M103" s="93">
        <v>0</v>
      </c>
      <c r="N103" s="93">
        <v>0</v>
      </c>
      <c r="O103" s="91">
        <v>5.4901960784313726</v>
      </c>
      <c r="P103" s="91" t="s">
        <v>480</v>
      </c>
      <c r="Q103" s="91" t="s">
        <v>484</v>
      </c>
    </row>
    <row r="104" spans="1:17" s="39" customFormat="1" ht="18" customHeight="1" x14ac:dyDescent="0.25">
      <c r="A104" s="66">
        <v>89</v>
      </c>
      <c r="B104" s="56" t="s">
        <v>94</v>
      </c>
      <c r="C104" s="73" t="s">
        <v>186</v>
      </c>
      <c r="D104" s="72" t="s">
        <v>154</v>
      </c>
      <c r="E104" s="42">
        <v>9</v>
      </c>
      <c r="F104" s="42">
        <v>6</v>
      </c>
      <c r="G104" s="42" t="s">
        <v>39</v>
      </c>
      <c r="H104" s="56">
        <v>9.5</v>
      </c>
      <c r="I104" s="93">
        <v>3.7254901960784315</v>
      </c>
      <c r="J104" s="93">
        <v>0</v>
      </c>
      <c r="K104" s="94">
        <v>0</v>
      </c>
      <c r="L104" s="91">
        <v>0</v>
      </c>
      <c r="M104" s="94">
        <v>0</v>
      </c>
      <c r="N104" s="93">
        <v>0</v>
      </c>
      <c r="O104" s="91">
        <v>3.7254901960784315</v>
      </c>
      <c r="P104" s="91" t="s">
        <v>480</v>
      </c>
      <c r="Q104" s="91" t="s">
        <v>484</v>
      </c>
    </row>
    <row r="105" spans="1:17" s="39" customFormat="1" ht="18" customHeight="1" x14ac:dyDescent="0.25">
      <c r="A105" s="66">
        <v>90</v>
      </c>
      <c r="B105" s="56" t="s">
        <v>239</v>
      </c>
      <c r="C105" s="83" t="s">
        <v>167</v>
      </c>
      <c r="D105" s="72" t="s">
        <v>176</v>
      </c>
      <c r="E105" s="42">
        <v>10</v>
      </c>
      <c r="F105" s="42">
        <v>8</v>
      </c>
      <c r="G105" s="42" t="s">
        <v>39</v>
      </c>
      <c r="H105" s="56">
        <v>9</v>
      </c>
      <c r="I105" s="93">
        <v>3.5294117647058822</v>
      </c>
      <c r="J105" s="93">
        <v>0</v>
      </c>
      <c r="K105" s="143">
        <v>0</v>
      </c>
      <c r="L105" s="91">
        <v>0</v>
      </c>
      <c r="M105" s="143">
        <v>0</v>
      </c>
      <c r="N105" s="93">
        <v>0</v>
      </c>
      <c r="O105" s="91">
        <v>3.5294117647058822</v>
      </c>
      <c r="P105" s="91" t="s">
        <v>480</v>
      </c>
      <c r="Q105" s="91" t="s">
        <v>484</v>
      </c>
    </row>
    <row r="106" spans="1:17" s="39" customFormat="1" ht="18" customHeight="1" x14ac:dyDescent="0.25">
      <c r="A106" s="66">
        <v>91</v>
      </c>
      <c r="B106" s="56" t="s">
        <v>265</v>
      </c>
      <c r="C106" s="73" t="s">
        <v>198</v>
      </c>
      <c r="D106" s="72" t="s">
        <v>200</v>
      </c>
      <c r="E106" s="42">
        <v>10</v>
      </c>
      <c r="F106" s="42">
        <v>6</v>
      </c>
      <c r="G106" s="42" t="s">
        <v>39</v>
      </c>
      <c r="H106" s="56">
        <v>8</v>
      </c>
      <c r="I106" s="93">
        <v>3.1372549019607843</v>
      </c>
      <c r="J106" s="93">
        <v>0</v>
      </c>
      <c r="K106" s="146">
        <v>0</v>
      </c>
      <c r="L106" s="91">
        <v>0</v>
      </c>
      <c r="M106" s="142">
        <v>0</v>
      </c>
      <c r="N106" s="93">
        <v>0</v>
      </c>
      <c r="O106" s="91">
        <v>3.1372549019607843</v>
      </c>
      <c r="P106" s="91" t="s">
        <v>480</v>
      </c>
      <c r="Q106" s="91" t="s">
        <v>484</v>
      </c>
    </row>
    <row r="107" spans="1:17" s="39" customFormat="1" ht="18" customHeight="1" x14ac:dyDescent="0.25">
      <c r="A107" s="66">
        <v>92</v>
      </c>
      <c r="B107" s="56" t="s">
        <v>268</v>
      </c>
      <c r="C107" s="83" t="s">
        <v>183</v>
      </c>
      <c r="D107" s="72" t="s">
        <v>156</v>
      </c>
      <c r="E107" s="42">
        <v>10</v>
      </c>
      <c r="F107" s="42">
        <v>9</v>
      </c>
      <c r="G107" s="42" t="s">
        <v>39</v>
      </c>
      <c r="H107" s="56">
        <v>3</v>
      </c>
      <c r="I107" s="93">
        <v>1.1764705882352942</v>
      </c>
      <c r="J107" s="93">
        <v>0</v>
      </c>
      <c r="K107" s="143">
        <v>0</v>
      </c>
      <c r="L107" s="91">
        <v>0</v>
      </c>
      <c r="M107" s="143">
        <v>0</v>
      </c>
      <c r="N107" s="93">
        <v>0</v>
      </c>
      <c r="O107" s="91">
        <v>1.1764705882352942</v>
      </c>
      <c r="P107" s="91" t="s">
        <v>480</v>
      </c>
      <c r="Q107" s="91" t="s">
        <v>484</v>
      </c>
    </row>
    <row r="108" spans="1:17" ht="18.75" x14ac:dyDescent="0.25">
      <c r="A108" s="61"/>
      <c r="B108" s="57"/>
      <c r="C108" s="58"/>
      <c r="D108" s="58"/>
      <c r="E108" s="54"/>
      <c r="F108" s="54"/>
      <c r="G108" s="54"/>
      <c r="H108" s="59"/>
      <c r="I108" s="59"/>
      <c r="J108" s="59"/>
      <c r="K108" s="59"/>
      <c r="L108" s="59"/>
      <c r="M108" s="59"/>
      <c r="N108" s="59"/>
      <c r="O108" s="59"/>
      <c r="P108" s="60"/>
      <c r="Q108" s="60"/>
    </row>
    <row r="109" spans="1:17" ht="18.75" x14ac:dyDescent="0.25">
      <c r="A109" s="62"/>
      <c r="B109" s="57"/>
      <c r="C109" s="58"/>
      <c r="D109" s="58"/>
      <c r="E109" s="54"/>
      <c r="F109" s="54"/>
      <c r="G109" s="54"/>
      <c r="H109" s="59"/>
      <c r="I109" s="59"/>
      <c r="J109" s="59"/>
      <c r="K109" s="59"/>
      <c r="L109" s="59"/>
      <c r="M109" s="59"/>
      <c r="N109" s="59"/>
      <c r="O109" s="59"/>
      <c r="P109" s="60"/>
      <c r="Q109" s="60"/>
    </row>
    <row r="110" spans="1:17" ht="15.75" x14ac:dyDescent="0.25">
      <c r="A110" s="62"/>
      <c r="B110" s="51"/>
      <c r="C110" s="52" t="s">
        <v>37</v>
      </c>
      <c r="D110" s="51"/>
      <c r="E110" s="51"/>
      <c r="F110" s="51"/>
      <c r="G110" s="51"/>
      <c r="H110" s="51"/>
      <c r="I110" s="51"/>
      <c r="J110" s="51"/>
      <c r="K110" s="30"/>
      <c r="L110" s="30"/>
      <c r="M110" s="30"/>
      <c r="N110" s="50"/>
      <c r="O110" s="50"/>
      <c r="P110" s="50"/>
      <c r="Q110" s="50"/>
    </row>
    <row r="111" spans="1:17" ht="15.75" x14ac:dyDescent="0.25">
      <c r="A111" s="62"/>
      <c r="B111" s="51"/>
      <c r="C111" s="51" t="s">
        <v>22</v>
      </c>
      <c r="D111" s="51"/>
      <c r="E111" s="51"/>
      <c r="F111" s="51"/>
      <c r="G111" s="51"/>
      <c r="H111" s="51"/>
      <c r="I111" s="51"/>
      <c r="J111" s="51"/>
      <c r="K111" s="30"/>
      <c r="L111" s="30"/>
      <c r="M111" s="30"/>
      <c r="N111" s="50"/>
      <c r="O111" s="50"/>
      <c r="P111" s="50"/>
      <c r="Q111" s="50"/>
    </row>
    <row r="112" spans="1:17" ht="15.75" x14ac:dyDescent="0.25">
      <c r="A112" s="62"/>
      <c r="B112" s="51"/>
      <c r="C112" s="52" t="s">
        <v>23</v>
      </c>
      <c r="D112" s="51"/>
      <c r="E112" s="51"/>
      <c r="F112" s="30"/>
      <c r="G112" s="51"/>
      <c r="H112" s="51"/>
      <c r="I112" s="51"/>
      <c r="J112" s="51"/>
      <c r="K112" s="30"/>
      <c r="L112" s="30"/>
      <c r="M112" s="30"/>
      <c r="N112" s="50"/>
      <c r="O112" s="50"/>
      <c r="P112" s="50"/>
      <c r="Q112" s="50"/>
    </row>
    <row r="113" spans="1:17" ht="15.75" x14ac:dyDescent="0.25">
      <c r="A113" s="62"/>
      <c r="B113" s="51"/>
      <c r="C113" s="52" t="s">
        <v>24</v>
      </c>
      <c r="D113" s="51"/>
      <c r="E113" s="51"/>
      <c r="F113" s="30"/>
      <c r="G113" s="51"/>
      <c r="H113" s="51"/>
      <c r="I113" s="51"/>
      <c r="J113" s="51"/>
      <c r="K113" s="30"/>
      <c r="L113" s="30"/>
      <c r="M113" s="30"/>
      <c r="N113" s="50"/>
      <c r="O113" s="50"/>
      <c r="P113" s="50"/>
      <c r="Q113" s="50"/>
    </row>
    <row r="114" spans="1:17" ht="15.75" x14ac:dyDescent="0.25">
      <c r="A114" s="62"/>
      <c r="B114" s="51"/>
      <c r="C114" s="52" t="s">
        <v>25</v>
      </c>
      <c r="D114" s="51"/>
      <c r="E114" s="51"/>
      <c r="F114" s="30"/>
      <c r="G114" s="51"/>
      <c r="H114" s="51"/>
      <c r="I114" s="51"/>
      <c r="J114" s="51"/>
      <c r="K114" s="30"/>
      <c r="L114" s="30"/>
      <c r="M114" s="30"/>
      <c r="N114" s="50"/>
      <c r="O114" s="50"/>
      <c r="P114" s="50"/>
      <c r="Q114" s="50"/>
    </row>
    <row r="115" spans="1:17" ht="15.75" x14ac:dyDescent="0.25">
      <c r="A115" s="62"/>
      <c r="B115" s="51"/>
      <c r="C115" s="52"/>
      <c r="D115" s="51"/>
      <c r="E115" s="51"/>
      <c r="F115" s="30"/>
      <c r="G115" s="51"/>
      <c r="H115" s="51"/>
      <c r="I115" s="51"/>
      <c r="J115" s="51"/>
      <c r="K115" s="30"/>
      <c r="L115" s="30"/>
      <c r="M115" s="30"/>
      <c r="N115" s="50"/>
      <c r="O115" s="50"/>
      <c r="P115" s="50"/>
      <c r="Q115" s="50"/>
    </row>
    <row r="116" spans="1:17" ht="15.75" x14ac:dyDescent="0.25">
      <c r="A116" s="62"/>
      <c r="B116" s="53" t="s">
        <v>30</v>
      </c>
      <c r="C116" s="53"/>
      <c r="D116" s="53"/>
      <c r="E116" s="53"/>
      <c r="F116" s="51" t="s">
        <v>31</v>
      </c>
      <c r="G116" s="51"/>
      <c r="H116" s="51" t="s">
        <v>32</v>
      </c>
      <c r="I116" s="51"/>
      <c r="J116" s="65" t="s">
        <v>33</v>
      </c>
      <c r="K116" s="64"/>
      <c r="L116" s="37"/>
      <c r="M116" s="37"/>
      <c r="N116" s="49"/>
      <c r="O116" s="53"/>
      <c r="P116" s="53"/>
      <c r="Q116" s="53"/>
    </row>
    <row r="117" spans="1:17" ht="15.75" x14ac:dyDescent="0.25">
      <c r="A117" s="62"/>
      <c r="B117" s="53" t="s">
        <v>26</v>
      </c>
      <c r="C117" s="53"/>
      <c r="D117" s="30"/>
      <c r="E117" s="64"/>
      <c r="F117" s="51" t="s">
        <v>31</v>
      </c>
      <c r="G117" s="51"/>
      <c r="H117" s="51" t="s">
        <v>32</v>
      </c>
      <c r="I117" s="51"/>
      <c r="J117" s="65" t="s">
        <v>33</v>
      </c>
      <c r="K117" s="64"/>
      <c r="L117" s="37"/>
      <c r="M117" s="37"/>
      <c r="N117" s="49"/>
      <c r="O117" s="51"/>
      <c r="P117" s="51"/>
      <c r="Q117" s="51"/>
    </row>
    <row r="118" spans="1:17" ht="15.75" x14ac:dyDescent="0.25">
      <c r="A118" s="62"/>
      <c r="B118" s="53"/>
      <c r="C118" s="53"/>
      <c r="D118" s="30"/>
      <c r="E118" s="64"/>
      <c r="F118" s="51" t="s">
        <v>31</v>
      </c>
      <c r="G118" s="51"/>
      <c r="H118" s="51" t="s">
        <v>32</v>
      </c>
      <c r="I118" s="51"/>
      <c r="J118" s="65" t="s">
        <v>33</v>
      </c>
      <c r="K118" s="64"/>
      <c r="L118" s="37"/>
      <c r="M118" s="37"/>
      <c r="N118" s="49"/>
      <c r="O118" s="51"/>
      <c r="P118" s="51"/>
      <c r="Q118" s="51"/>
    </row>
    <row r="119" spans="1:17" ht="15.75" x14ac:dyDescent="0.25">
      <c r="A119" s="62"/>
      <c r="B119" s="53"/>
      <c r="C119" s="53"/>
      <c r="D119" s="30"/>
      <c r="E119" s="64"/>
      <c r="F119" s="64"/>
      <c r="G119" s="64"/>
      <c r="H119" s="64"/>
      <c r="I119" s="64"/>
      <c r="J119" s="65"/>
      <c r="K119" s="64"/>
      <c r="L119" s="37"/>
      <c r="M119" s="37"/>
      <c r="N119" s="49"/>
      <c r="O119" s="64"/>
      <c r="P119" s="64"/>
      <c r="Q119" s="114"/>
    </row>
    <row r="120" spans="1:17" ht="15.75" x14ac:dyDescent="0.25">
      <c r="A120" s="62"/>
      <c r="B120" s="53"/>
      <c r="C120" s="53"/>
      <c r="D120" s="30"/>
      <c r="E120" s="64"/>
      <c r="F120" s="64"/>
      <c r="G120" s="64"/>
      <c r="H120" s="64"/>
      <c r="I120" s="64"/>
      <c r="J120" s="65"/>
      <c r="K120" s="64"/>
      <c r="L120" s="37"/>
      <c r="M120" s="37"/>
      <c r="N120" s="49"/>
      <c r="O120" s="64"/>
      <c r="P120" s="64"/>
      <c r="Q120" s="114"/>
    </row>
    <row r="121" spans="1:17" ht="15.75" x14ac:dyDescent="0.25">
      <c r="A121" s="62"/>
      <c r="B121" s="53"/>
      <c r="C121" s="53"/>
      <c r="D121" s="30"/>
      <c r="E121" s="54"/>
      <c r="F121" s="54"/>
      <c r="G121" s="54"/>
      <c r="H121" s="54"/>
      <c r="I121" s="54"/>
      <c r="J121" s="52"/>
      <c r="K121" s="54"/>
      <c r="L121" s="37"/>
      <c r="M121" s="37"/>
      <c r="N121" s="49"/>
      <c r="O121" s="54"/>
      <c r="P121" s="54"/>
      <c r="Q121" s="114"/>
    </row>
    <row r="122" spans="1:17" ht="18.75" x14ac:dyDescent="0.25">
      <c r="B122" s="29"/>
      <c r="C122" s="30"/>
      <c r="D122" s="30"/>
      <c r="E122" s="30"/>
      <c r="F122" s="37"/>
      <c r="G122" s="37"/>
      <c r="H122" s="37"/>
      <c r="I122" s="37"/>
      <c r="J122" s="30"/>
      <c r="K122" s="30"/>
      <c r="L122" s="30"/>
      <c r="M122" s="30"/>
      <c r="N122" s="50"/>
      <c r="O122" s="50"/>
      <c r="P122" s="50"/>
      <c r="Q122" s="50"/>
    </row>
    <row r="123" spans="1:17" x14ac:dyDescent="0.25">
      <c r="B123" s="55"/>
      <c r="C123" s="30"/>
      <c r="D123" s="30"/>
      <c r="E123" s="30"/>
      <c r="F123" s="30"/>
      <c r="G123" s="30"/>
      <c r="H123" s="41"/>
      <c r="I123" s="30"/>
      <c r="J123" s="30"/>
      <c r="K123" s="41"/>
      <c r="L123" s="30"/>
      <c r="M123" s="135"/>
      <c r="N123" s="135"/>
      <c r="O123" s="135"/>
      <c r="P123" s="50"/>
      <c r="Q123" s="50"/>
    </row>
  </sheetData>
  <mergeCells count="20">
    <mergeCell ref="M123:O123"/>
    <mergeCell ref="N14:N15"/>
    <mergeCell ref="O14:O15"/>
    <mergeCell ref="P14:P15"/>
    <mergeCell ref="F14:F15"/>
    <mergeCell ref="G14:G15"/>
    <mergeCell ref="H14:H15"/>
    <mergeCell ref="I14:I15"/>
    <mergeCell ref="J14:K14"/>
    <mergeCell ref="L14:M14"/>
    <mergeCell ref="A3:P3"/>
    <mergeCell ref="A4:P4"/>
    <mergeCell ref="A5:P5"/>
    <mergeCell ref="C10:D10"/>
    <mergeCell ref="E10:I10"/>
    <mergeCell ref="A14:A15"/>
    <mergeCell ref="B14:B15"/>
    <mergeCell ref="C14:C15"/>
    <mergeCell ref="D14:D15"/>
    <mergeCell ref="E14:E1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77"/>
  <sheetViews>
    <sheetView topLeftCell="C7" workbookViewId="0">
      <selection activeCell="Q15" sqref="Q15"/>
    </sheetView>
  </sheetViews>
  <sheetFormatPr defaultRowHeight="15" x14ac:dyDescent="0.25"/>
  <cols>
    <col min="1" max="1" width="4" style="28" customWidth="1"/>
    <col min="2" max="2" width="16.7109375" style="28" customWidth="1"/>
    <col min="3" max="3" width="12.42578125" style="28" customWidth="1"/>
    <col min="4" max="4" width="16.28515625" style="85" customWidth="1"/>
    <col min="5" max="5" width="4.28515625" style="28" customWidth="1"/>
    <col min="6" max="6" width="4.140625" style="28" customWidth="1"/>
    <col min="7" max="7" width="16.42578125" style="28" customWidth="1"/>
    <col min="8" max="9" width="9.140625" style="28"/>
    <col min="10" max="11" width="11.28515625" style="28" customWidth="1"/>
    <col min="12" max="12" width="11.5703125" style="28" customWidth="1"/>
    <col min="13" max="13" width="11.7109375" style="28" customWidth="1"/>
    <col min="14" max="14" width="13.7109375" style="20" customWidth="1"/>
    <col min="15" max="15" width="14.5703125" style="20" customWidth="1"/>
    <col min="16" max="17" width="13.28515625" style="20" customWidth="1"/>
    <col min="18" max="16384" width="9.140625" style="28"/>
  </cols>
  <sheetData>
    <row r="3" spans="1:18" ht="18.75" x14ac:dyDescent="0.25">
      <c r="A3" s="117" t="s">
        <v>27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3"/>
    </row>
    <row r="4" spans="1:18" ht="18.75" x14ac:dyDescent="0.25">
      <c r="A4" s="117" t="s">
        <v>28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3"/>
    </row>
    <row r="5" spans="1:18" ht="18.75" x14ac:dyDescent="0.25">
      <c r="A5" s="117" t="s">
        <v>29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3"/>
    </row>
    <row r="6" spans="1:18" ht="15" customHeight="1" x14ac:dyDescent="0.25"/>
    <row r="7" spans="1:18" ht="15.75" customHeight="1" x14ac:dyDescent="0.25">
      <c r="A7" s="31" t="s">
        <v>0</v>
      </c>
      <c r="B7" s="43"/>
      <c r="C7" s="43"/>
      <c r="D7" s="86"/>
      <c r="E7" s="48"/>
      <c r="F7" s="47" t="s">
        <v>39</v>
      </c>
      <c r="G7" s="47"/>
      <c r="H7" s="32"/>
      <c r="I7" s="32"/>
      <c r="J7" s="32"/>
      <c r="K7" s="32"/>
      <c r="L7" s="32"/>
      <c r="M7" s="32"/>
      <c r="N7" s="50"/>
      <c r="O7" s="50"/>
      <c r="P7" s="50"/>
      <c r="Q7" s="50"/>
    </row>
    <row r="8" spans="1:18" ht="15.75" x14ac:dyDescent="0.25">
      <c r="A8" s="31" t="s">
        <v>1</v>
      </c>
      <c r="B8" s="44"/>
      <c r="C8" s="45"/>
      <c r="D8" s="33"/>
      <c r="E8" s="49"/>
      <c r="F8" s="45" t="s">
        <v>381</v>
      </c>
      <c r="G8" s="45"/>
      <c r="H8" s="33"/>
      <c r="I8" s="33"/>
      <c r="J8" s="34"/>
      <c r="K8" s="34"/>
      <c r="L8" s="34"/>
      <c r="M8" s="35"/>
      <c r="N8" s="50"/>
      <c r="O8" s="50"/>
      <c r="P8" s="50"/>
      <c r="Q8" s="50"/>
    </row>
    <row r="9" spans="1:18" ht="15.75" x14ac:dyDescent="0.25">
      <c r="A9" s="31" t="s">
        <v>2</v>
      </c>
      <c r="B9" s="44"/>
      <c r="C9" s="44"/>
      <c r="D9" s="33"/>
      <c r="E9" s="49"/>
      <c r="F9" s="68">
        <v>48</v>
      </c>
      <c r="G9" s="68"/>
      <c r="H9" s="69"/>
      <c r="I9" s="69"/>
      <c r="J9" s="70"/>
      <c r="K9" s="70"/>
      <c r="L9" s="70"/>
      <c r="M9" s="70"/>
      <c r="N9" s="50"/>
      <c r="O9" s="50"/>
      <c r="P9" s="50"/>
      <c r="Q9" s="50"/>
    </row>
    <row r="10" spans="1:18" ht="15.75" x14ac:dyDescent="0.25">
      <c r="A10" s="31" t="s">
        <v>3</v>
      </c>
      <c r="B10" s="45"/>
      <c r="C10" s="123"/>
      <c r="D10" s="124"/>
      <c r="E10" s="133">
        <v>44534</v>
      </c>
      <c r="F10" s="134"/>
      <c r="G10" s="134"/>
      <c r="H10" s="134"/>
      <c r="I10" s="134"/>
      <c r="J10" s="37"/>
      <c r="K10" s="37"/>
      <c r="L10" s="37"/>
      <c r="M10" s="37"/>
      <c r="N10" s="50"/>
      <c r="O10" s="50"/>
      <c r="P10" s="50"/>
      <c r="Q10" s="50"/>
    </row>
    <row r="11" spans="1:18" ht="15.75" x14ac:dyDescent="0.25">
      <c r="A11" s="31" t="s">
        <v>4</v>
      </c>
      <c r="B11" s="44"/>
      <c r="C11" s="44"/>
      <c r="D11" s="41"/>
      <c r="E11" s="49"/>
      <c r="F11" s="45"/>
      <c r="G11" s="45"/>
      <c r="H11" s="33"/>
      <c r="I11" s="36">
        <v>100</v>
      </c>
      <c r="J11" s="35"/>
      <c r="K11" s="35"/>
      <c r="L11" s="35"/>
      <c r="M11" s="35"/>
      <c r="N11" s="50"/>
      <c r="O11" s="50"/>
      <c r="P11" s="50"/>
      <c r="Q11" s="50"/>
    </row>
    <row r="12" spans="1:18" ht="15.75" x14ac:dyDescent="0.25">
      <c r="A12" s="38"/>
      <c r="B12" s="44"/>
      <c r="C12" s="44"/>
      <c r="D12" s="41"/>
      <c r="E12" s="50"/>
      <c r="F12" s="44"/>
      <c r="G12" s="44"/>
      <c r="H12" s="30"/>
      <c r="I12" s="30"/>
      <c r="J12" s="30"/>
      <c r="K12" s="30"/>
      <c r="L12" s="30"/>
      <c r="M12" s="30"/>
      <c r="N12" s="50"/>
      <c r="O12" s="50"/>
      <c r="P12" s="50"/>
      <c r="Q12" s="50"/>
    </row>
    <row r="14" spans="1:18" ht="36" customHeight="1" x14ac:dyDescent="0.25">
      <c r="A14" s="118" t="s">
        <v>5</v>
      </c>
      <c r="B14" s="120" t="s">
        <v>6</v>
      </c>
      <c r="C14" s="120" t="s">
        <v>7</v>
      </c>
      <c r="D14" s="118" t="s">
        <v>8</v>
      </c>
      <c r="E14" s="118" t="s">
        <v>9</v>
      </c>
      <c r="F14" s="120" t="s">
        <v>10</v>
      </c>
      <c r="G14" s="120" t="s">
        <v>11</v>
      </c>
      <c r="H14" s="125" t="s">
        <v>12</v>
      </c>
      <c r="I14" s="125" t="s">
        <v>13</v>
      </c>
      <c r="J14" s="127" t="s">
        <v>14</v>
      </c>
      <c r="K14" s="128"/>
      <c r="L14" s="127" t="s">
        <v>15</v>
      </c>
      <c r="M14" s="128"/>
      <c r="N14" s="131" t="s">
        <v>16</v>
      </c>
      <c r="O14" s="131" t="s">
        <v>17</v>
      </c>
      <c r="P14" s="129" t="s">
        <v>18</v>
      </c>
      <c r="Q14" s="148"/>
    </row>
    <row r="15" spans="1:18" ht="87.75" customHeight="1" x14ac:dyDescent="0.25">
      <c r="A15" s="119"/>
      <c r="B15" s="121"/>
      <c r="C15" s="121"/>
      <c r="D15" s="122"/>
      <c r="E15" s="122"/>
      <c r="F15" s="121"/>
      <c r="G15" s="121"/>
      <c r="H15" s="137"/>
      <c r="I15" s="137"/>
      <c r="J15" s="90" t="s">
        <v>34</v>
      </c>
      <c r="K15" s="90" t="s">
        <v>19</v>
      </c>
      <c r="L15" s="90" t="s">
        <v>20</v>
      </c>
      <c r="M15" s="90" t="s">
        <v>21</v>
      </c>
      <c r="N15" s="136"/>
      <c r="O15" s="136"/>
      <c r="P15" s="130"/>
      <c r="Q15" s="149" t="s">
        <v>483</v>
      </c>
      <c r="R15" s="39"/>
    </row>
    <row r="16" spans="1:18" s="39" customFormat="1" ht="18" customHeight="1" x14ac:dyDescent="0.25">
      <c r="A16" s="72">
        <v>1</v>
      </c>
      <c r="B16" s="102" t="s">
        <v>351</v>
      </c>
      <c r="C16" s="102" t="s">
        <v>43</v>
      </c>
      <c r="D16" s="81" t="s">
        <v>321</v>
      </c>
      <c r="E16" s="99">
        <v>8</v>
      </c>
      <c r="F16" s="99">
        <v>3</v>
      </c>
      <c r="G16" s="99" t="s">
        <v>39</v>
      </c>
      <c r="H16" s="99">
        <v>29.5</v>
      </c>
      <c r="I16" s="100">
        <f t="shared" ref="I16:I38" si="0">SUM((20*H16)/51)</f>
        <v>11.568627450980392</v>
      </c>
      <c r="J16" s="99">
        <v>41.72</v>
      </c>
      <c r="K16" s="101">
        <f t="shared" ref="K16:K38" si="1">SUM((40*41.72)/J16)</f>
        <v>40</v>
      </c>
      <c r="L16" s="99">
        <v>8.5</v>
      </c>
      <c r="M16" s="100">
        <f t="shared" ref="M16:M38" si="2">SUM(40*L16)/9.5</f>
        <v>35.789473684210527</v>
      </c>
      <c r="N16" s="101">
        <f t="shared" ref="N16:N38" si="3">SUM(K16+M16)</f>
        <v>75.78947368421052</v>
      </c>
      <c r="O16" s="101">
        <f t="shared" ref="O16:O38" si="4">SUM(I16+N16)</f>
        <v>87.358101135190907</v>
      </c>
      <c r="P16" s="115" t="s">
        <v>478</v>
      </c>
      <c r="Q16" s="91" t="s">
        <v>484</v>
      </c>
      <c r="R16" s="159"/>
    </row>
    <row r="17" spans="1:18" s="39" customFormat="1" ht="18" customHeight="1" x14ac:dyDescent="0.25">
      <c r="A17" s="72">
        <v>2</v>
      </c>
      <c r="B17" s="99" t="s">
        <v>475</v>
      </c>
      <c r="C17" s="102" t="s">
        <v>307</v>
      </c>
      <c r="D17" s="81" t="s">
        <v>325</v>
      </c>
      <c r="E17" s="99">
        <v>8</v>
      </c>
      <c r="F17" s="99">
        <v>3</v>
      </c>
      <c r="G17" s="99" t="s">
        <v>39</v>
      </c>
      <c r="H17" s="99">
        <v>32</v>
      </c>
      <c r="I17" s="100">
        <f t="shared" si="0"/>
        <v>12.549019607843137</v>
      </c>
      <c r="J17" s="105">
        <v>43.53</v>
      </c>
      <c r="K17" s="101">
        <f t="shared" si="1"/>
        <v>38.33677923271307</v>
      </c>
      <c r="L17" s="105">
        <v>8.5</v>
      </c>
      <c r="M17" s="100">
        <f t="shared" si="2"/>
        <v>35.789473684210527</v>
      </c>
      <c r="N17" s="101">
        <f t="shared" si="3"/>
        <v>74.12625291692359</v>
      </c>
      <c r="O17" s="101">
        <f t="shared" si="4"/>
        <v>86.675272524766726</v>
      </c>
      <c r="P17" s="115" t="s">
        <v>478</v>
      </c>
      <c r="Q17" s="91" t="s">
        <v>484</v>
      </c>
      <c r="R17" s="160"/>
    </row>
    <row r="18" spans="1:18" s="39" customFormat="1" ht="18" customHeight="1" x14ac:dyDescent="0.2">
      <c r="A18" s="72">
        <v>3</v>
      </c>
      <c r="B18" s="99" t="s">
        <v>363</v>
      </c>
      <c r="C18" s="102" t="s">
        <v>308</v>
      </c>
      <c r="D18" s="81" t="s">
        <v>47</v>
      </c>
      <c r="E18" s="99">
        <v>8</v>
      </c>
      <c r="F18" s="99">
        <v>3</v>
      </c>
      <c r="G18" s="99" t="s">
        <v>39</v>
      </c>
      <c r="H18" s="99">
        <v>31</v>
      </c>
      <c r="I18" s="100">
        <f t="shared" si="0"/>
        <v>12.156862745098039</v>
      </c>
      <c r="J18" s="99">
        <v>53.01</v>
      </c>
      <c r="K18" s="101">
        <f t="shared" si="1"/>
        <v>31.480852669307676</v>
      </c>
      <c r="L18" s="99">
        <v>9</v>
      </c>
      <c r="M18" s="100">
        <f t="shared" si="2"/>
        <v>37.89473684210526</v>
      </c>
      <c r="N18" s="101">
        <f t="shared" si="3"/>
        <v>69.37558951141294</v>
      </c>
      <c r="O18" s="101">
        <f t="shared" si="4"/>
        <v>81.532452256510979</v>
      </c>
      <c r="P18" s="115" t="s">
        <v>478</v>
      </c>
      <c r="Q18" s="91" t="s">
        <v>484</v>
      </c>
      <c r="R18" s="161"/>
    </row>
    <row r="19" spans="1:18" s="39" customFormat="1" ht="18" customHeight="1" x14ac:dyDescent="0.25">
      <c r="A19" s="72">
        <v>4</v>
      </c>
      <c r="B19" s="102" t="s">
        <v>361</v>
      </c>
      <c r="C19" s="99" t="s">
        <v>95</v>
      </c>
      <c r="D19" s="81" t="s">
        <v>329</v>
      </c>
      <c r="E19" s="99">
        <v>8</v>
      </c>
      <c r="F19" s="102">
        <v>2</v>
      </c>
      <c r="G19" s="99" t="s">
        <v>39</v>
      </c>
      <c r="H19" s="99">
        <v>41</v>
      </c>
      <c r="I19" s="100">
        <f t="shared" si="0"/>
        <v>16.078431372549019</v>
      </c>
      <c r="J19" s="99">
        <v>67.41</v>
      </c>
      <c r="K19" s="101">
        <f t="shared" si="1"/>
        <v>24.755970924195225</v>
      </c>
      <c r="L19" s="99">
        <v>9.5</v>
      </c>
      <c r="M19" s="100">
        <f t="shared" si="2"/>
        <v>40</v>
      </c>
      <c r="N19" s="101">
        <f t="shared" si="3"/>
        <v>64.755970924195225</v>
      </c>
      <c r="O19" s="101">
        <f t="shared" si="4"/>
        <v>80.834402296744244</v>
      </c>
      <c r="P19" s="115" t="s">
        <v>478</v>
      </c>
      <c r="Q19" s="91" t="s">
        <v>484</v>
      </c>
      <c r="R19" s="159"/>
    </row>
    <row r="20" spans="1:18" s="39" customFormat="1" ht="18" customHeight="1" x14ac:dyDescent="0.25">
      <c r="A20" s="72">
        <v>5</v>
      </c>
      <c r="B20" s="102" t="s">
        <v>350</v>
      </c>
      <c r="C20" s="102" t="s">
        <v>320</v>
      </c>
      <c r="D20" s="81" t="s">
        <v>52</v>
      </c>
      <c r="E20" s="99">
        <v>8</v>
      </c>
      <c r="F20" s="99">
        <v>6</v>
      </c>
      <c r="G20" s="99" t="s">
        <v>39</v>
      </c>
      <c r="H20" s="99">
        <v>30.5</v>
      </c>
      <c r="I20" s="100">
        <f t="shared" si="0"/>
        <v>11.96078431372549</v>
      </c>
      <c r="J20" s="99">
        <v>62.25</v>
      </c>
      <c r="K20" s="101">
        <f t="shared" si="1"/>
        <v>26.808032128514057</v>
      </c>
      <c r="L20" s="99">
        <v>9.5</v>
      </c>
      <c r="M20" s="100">
        <f t="shared" si="2"/>
        <v>40</v>
      </c>
      <c r="N20" s="101">
        <f t="shared" si="3"/>
        <v>66.808032128514057</v>
      </c>
      <c r="O20" s="101">
        <f t="shared" si="4"/>
        <v>78.76881644223954</v>
      </c>
      <c r="P20" s="115" t="s">
        <v>478</v>
      </c>
      <c r="Q20" s="91" t="s">
        <v>484</v>
      </c>
      <c r="R20" s="159"/>
    </row>
    <row r="21" spans="1:18" s="39" customFormat="1" ht="18" customHeight="1" x14ac:dyDescent="0.25">
      <c r="A21" s="72">
        <v>6</v>
      </c>
      <c r="B21" s="102" t="s">
        <v>375</v>
      </c>
      <c r="C21" s="102" t="s">
        <v>73</v>
      </c>
      <c r="D21" s="81" t="s">
        <v>334</v>
      </c>
      <c r="E21" s="99">
        <v>8</v>
      </c>
      <c r="F21" s="99">
        <v>1</v>
      </c>
      <c r="G21" s="99" t="s">
        <v>39</v>
      </c>
      <c r="H21" s="99">
        <v>49</v>
      </c>
      <c r="I21" s="100">
        <f t="shared" si="0"/>
        <v>19.215686274509803</v>
      </c>
      <c r="J21" s="81">
        <v>71.650000000000006</v>
      </c>
      <c r="K21" s="101">
        <f t="shared" si="1"/>
        <v>23.290997906489878</v>
      </c>
      <c r="L21" s="112">
        <v>8.5</v>
      </c>
      <c r="M21" s="100">
        <f t="shared" si="2"/>
        <v>35.789473684210527</v>
      </c>
      <c r="N21" s="101">
        <f t="shared" si="3"/>
        <v>59.080471590700405</v>
      </c>
      <c r="O21" s="101">
        <f t="shared" si="4"/>
        <v>78.296157865210205</v>
      </c>
      <c r="P21" s="115" t="s">
        <v>478</v>
      </c>
      <c r="Q21" s="91" t="s">
        <v>484</v>
      </c>
      <c r="R21" s="159"/>
    </row>
    <row r="22" spans="1:18" s="39" customFormat="1" ht="18" customHeight="1" x14ac:dyDescent="0.25">
      <c r="A22" s="72">
        <v>7</v>
      </c>
      <c r="B22" s="99" t="s">
        <v>380</v>
      </c>
      <c r="C22" s="102" t="s">
        <v>67</v>
      </c>
      <c r="D22" s="81" t="s">
        <v>44</v>
      </c>
      <c r="E22" s="99">
        <v>8</v>
      </c>
      <c r="F22" s="99">
        <v>3</v>
      </c>
      <c r="G22" s="99" t="s">
        <v>39</v>
      </c>
      <c r="H22" s="99">
        <v>26.5</v>
      </c>
      <c r="I22" s="100">
        <f t="shared" si="0"/>
        <v>10.392156862745098</v>
      </c>
      <c r="J22" s="105">
        <v>53.21</v>
      </c>
      <c r="K22" s="101">
        <f t="shared" si="1"/>
        <v>31.362525841007329</v>
      </c>
      <c r="L22" s="105">
        <v>8.5</v>
      </c>
      <c r="M22" s="100">
        <f t="shared" si="2"/>
        <v>35.789473684210527</v>
      </c>
      <c r="N22" s="101">
        <f t="shared" si="3"/>
        <v>67.15199952521786</v>
      </c>
      <c r="O22" s="101">
        <f t="shared" si="4"/>
        <v>77.544156387962957</v>
      </c>
      <c r="P22" s="115" t="s">
        <v>478</v>
      </c>
      <c r="Q22" s="91" t="s">
        <v>484</v>
      </c>
      <c r="R22" s="160"/>
    </row>
    <row r="23" spans="1:18" s="39" customFormat="1" ht="18" customHeight="1" x14ac:dyDescent="0.2">
      <c r="A23" s="72">
        <v>8</v>
      </c>
      <c r="B23" s="102" t="s">
        <v>359</v>
      </c>
      <c r="C23" s="99" t="s">
        <v>307</v>
      </c>
      <c r="D23" s="81" t="s">
        <v>48</v>
      </c>
      <c r="E23" s="99">
        <v>8</v>
      </c>
      <c r="F23" s="99">
        <v>6</v>
      </c>
      <c r="G23" s="99" t="s">
        <v>39</v>
      </c>
      <c r="H23" s="99">
        <v>42.5</v>
      </c>
      <c r="I23" s="100">
        <f t="shared" si="0"/>
        <v>16.666666666666668</v>
      </c>
      <c r="J23" s="99">
        <v>69.5</v>
      </c>
      <c r="K23" s="101">
        <f t="shared" si="1"/>
        <v>24.011510791366906</v>
      </c>
      <c r="L23" s="99">
        <v>8.5</v>
      </c>
      <c r="M23" s="100">
        <f t="shared" si="2"/>
        <v>35.789473684210527</v>
      </c>
      <c r="N23" s="101">
        <f t="shared" si="3"/>
        <v>59.800984475577437</v>
      </c>
      <c r="O23" s="101">
        <f t="shared" si="4"/>
        <v>76.467651142244108</v>
      </c>
      <c r="P23" s="115" t="s">
        <v>478</v>
      </c>
      <c r="Q23" s="91" t="s">
        <v>484</v>
      </c>
      <c r="R23" s="161"/>
    </row>
    <row r="24" spans="1:18" s="39" customFormat="1" ht="18" customHeight="1" x14ac:dyDescent="0.25">
      <c r="A24" s="72">
        <v>9</v>
      </c>
      <c r="B24" s="102" t="s">
        <v>356</v>
      </c>
      <c r="C24" s="102" t="s">
        <v>307</v>
      </c>
      <c r="D24" s="81" t="s">
        <v>325</v>
      </c>
      <c r="E24" s="99">
        <v>8</v>
      </c>
      <c r="F24" s="102">
        <v>2</v>
      </c>
      <c r="G24" s="99" t="s">
        <v>39</v>
      </c>
      <c r="H24" s="99">
        <v>27</v>
      </c>
      <c r="I24" s="100">
        <f t="shared" si="0"/>
        <v>10.588235294117647</v>
      </c>
      <c r="J24" s="99">
        <v>52.06</v>
      </c>
      <c r="K24" s="101">
        <f t="shared" si="1"/>
        <v>32.055320783711103</v>
      </c>
      <c r="L24" s="99">
        <v>8</v>
      </c>
      <c r="M24" s="100">
        <f t="shared" si="2"/>
        <v>33.684210526315788</v>
      </c>
      <c r="N24" s="101">
        <f t="shared" si="3"/>
        <v>65.739531310026891</v>
      </c>
      <c r="O24" s="101">
        <f t="shared" si="4"/>
        <v>76.327766604144543</v>
      </c>
      <c r="P24" s="115" t="s">
        <v>478</v>
      </c>
      <c r="Q24" s="91" t="s">
        <v>484</v>
      </c>
      <c r="R24" s="159"/>
    </row>
    <row r="25" spans="1:18" s="39" customFormat="1" ht="18" customHeight="1" x14ac:dyDescent="0.25">
      <c r="A25" s="72">
        <v>10</v>
      </c>
      <c r="B25" s="99" t="s">
        <v>346</v>
      </c>
      <c r="C25" s="102" t="s">
        <v>43</v>
      </c>
      <c r="D25" s="81" t="s">
        <v>54</v>
      </c>
      <c r="E25" s="99">
        <v>7</v>
      </c>
      <c r="F25" s="99">
        <v>2</v>
      </c>
      <c r="G25" s="99" t="s">
        <v>39</v>
      </c>
      <c r="H25" s="99">
        <v>26</v>
      </c>
      <c r="I25" s="100">
        <f t="shared" si="0"/>
        <v>10.196078431372548</v>
      </c>
      <c r="J25" s="99">
        <v>61.12</v>
      </c>
      <c r="K25" s="101">
        <f t="shared" si="1"/>
        <v>27.30366492146597</v>
      </c>
      <c r="L25" s="99">
        <v>9</v>
      </c>
      <c r="M25" s="100">
        <f t="shared" si="2"/>
        <v>37.89473684210526</v>
      </c>
      <c r="N25" s="101">
        <f t="shared" si="3"/>
        <v>65.198401763571226</v>
      </c>
      <c r="O25" s="101">
        <f t="shared" si="4"/>
        <v>75.394480194943782</v>
      </c>
      <c r="P25" s="115" t="s">
        <v>478</v>
      </c>
      <c r="Q25" s="91" t="s">
        <v>484</v>
      </c>
      <c r="R25" s="159"/>
    </row>
    <row r="26" spans="1:18" s="39" customFormat="1" ht="18" customHeight="1" x14ac:dyDescent="0.25">
      <c r="A26" s="72">
        <v>11</v>
      </c>
      <c r="B26" s="102" t="s">
        <v>349</v>
      </c>
      <c r="C26" s="99" t="s">
        <v>319</v>
      </c>
      <c r="D26" s="81" t="s">
        <v>48</v>
      </c>
      <c r="E26" s="99">
        <v>8</v>
      </c>
      <c r="F26" s="99">
        <v>6</v>
      </c>
      <c r="G26" s="99" t="s">
        <v>39</v>
      </c>
      <c r="H26" s="99">
        <v>30</v>
      </c>
      <c r="I26" s="100">
        <f t="shared" si="0"/>
        <v>11.764705882352942</v>
      </c>
      <c r="J26" s="99">
        <v>67.709999999999994</v>
      </c>
      <c r="K26" s="101">
        <f t="shared" si="1"/>
        <v>24.646285629892191</v>
      </c>
      <c r="L26" s="99">
        <v>9</v>
      </c>
      <c r="M26" s="100">
        <f t="shared" si="2"/>
        <v>37.89473684210526</v>
      </c>
      <c r="N26" s="101">
        <f t="shared" si="3"/>
        <v>62.541022471997451</v>
      </c>
      <c r="O26" s="101">
        <f t="shared" si="4"/>
        <v>74.305728354350393</v>
      </c>
      <c r="P26" s="115" t="s">
        <v>478</v>
      </c>
      <c r="Q26" s="91" t="s">
        <v>484</v>
      </c>
      <c r="R26" s="159"/>
    </row>
    <row r="27" spans="1:18" s="39" customFormat="1" ht="18" customHeight="1" x14ac:dyDescent="0.25">
      <c r="A27" s="72">
        <v>12</v>
      </c>
      <c r="B27" s="99" t="s">
        <v>373</v>
      </c>
      <c r="C27" s="102" t="s">
        <v>115</v>
      </c>
      <c r="D27" s="81" t="s">
        <v>52</v>
      </c>
      <c r="E27" s="99">
        <v>8</v>
      </c>
      <c r="F27" s="99">
        <v>12</v>
      </c>
      <c r="G27" s="99" t="s">
        <v>39</v>
      </c>
      <c r="H27" s="99">
        <v>41</v>
      </c>
      <c r="I27" s="100">
        <f t="shared" si="0"/>
        <v>16.078431372549019</v>
      </c>
      <c r="J27" s="81">
        <v>64.44</v>
      </c>
      <c r="K27" s="101">
        <f t="shared" si="1"/>
        <v>25.896958410924892</v>
      </c>
      <c r="L27" s="112">
        <v>7.5</v>
      </c>
      <c r="M27" s="100">
        <f t="shared" si="2"/>
        <v>31.578947368421051</v>
      </c>
      <c r="N27" s="101">
        <f t="shared" si="3"/>
        <v>57.475905779345943</v>
      </c>
      <c r="O27" s="101">
        <f t="shared" si="4"/>
        <v>73.55433715189497</v>
      </c>
      <c r="P27" s="115" t="s">
        <v>478</v>
      </c>
      <c r="Q27" s="91" t="s">
        <v>484</v>
      </c>
      <c r="R27" s="161"/>
    </row>
    <row r="28" spans="1:18" s="39" customFormat="1" ht="18" customHeight="1" x14ac:dyDescent="0.25">
      <c r="A28" s="72">
        <v>13</v>
      </c>
      <c r="B28" s="102" t="s">
        <v>347</v>
      </c>
      <c r="C28" s="102" t="s">
        <v>56</v>
      </c>
      <c r="D28" s="81" t="s">
        <v>317</v>
      </c>
      <c r="E28" s="99">
        <v>7</v>
      </c>
      <c r="F28" s="102">
        <v>2</v>
      </c>
      <c r="G28" s="99" t="s">
        <v>39</v>
      </c>
      <c r="H28" s="99">
        <v>23.5</v>
      </c>
      <c r="I28" s="100">
        <f t="shared" si="0"/>
        <v>9.2156862745098032</v>
      </c>
      <c r="J28" s="99">
        <v>68.97</v>
      </c>
      <c r="K28" s="101">
        <f t="shared" si="1"/>
        <v>24.196027258228217</v>
      </c>
      <c r="L28" s="99">
        <v>9.5</v>
      </c>
      <c r="M28" s="100">
        <f t="shared" si="2"/>
        <v>40</v>
      </c>
      <c r="N28" s="101">
        <f t="shared" si="3"/>
        <v>64.196027258228213</v>
      </c>
      <c r="O28" s="101">
        <f t="shared" si="4"/>
        <v>73.41171353273802</v>
      </c>
      <c r="P28" s="115" t="s">
        <v>478</v>
      </c>
      <c r="Q28" s="91" t="s">
        <v>484</v>
      </c>
      <c r="R28" s="160"/>
    </row>
    <row r="29" spans="1:18" s="39" customFormat="1" ht="18" customHeight="1" x14ac:dyDescent="0.25">
      <c r="A29" s="72">
        <v>14</v>
      </c>
      <c r="B29" s="102" t="s">
        <v>376</v>
      </c>
      <c r="C29" s="99" t="s">
        <v>308</v>
      </c>
      <c r="D29" s="81" t="s">
        <v>318</v>
      </c>
      <c r="E29" s="99">
        <v>8</v>
      </c>
      <c r="F29" s="99">
        <v>1</v>
      </c>
      <c r="G29" s="99" t="s">
        <v>39</v>
      </c>
      <c r="H29" s="99">
        <v>21</v>
      </c>
      <c r="I29" s="100">
        <f t="shared" si="0"/>
        <v>8.235294117647058</v>
      </c>
      <c r="J29" s="111">
        <v>62.03</v>
      </c>
      <c r="K29" s="101">
        <f t="shared" si="1"/>
        <v>26.903111397710784</v>
      </c>
      <c r="L29" s="111">
        <v>9</v>
      </c>
      <c r="M29" s="100">
        <f t="shared" si="2"/>
        <v>37.89473684210526</v>
      </c>
      <c r="N29" s="101">
        <f t="shared" si="3"/>
        <v>64.797848239816048</v>
      </c>
      <c r="O29" s="101">
        <f t="shared" si="4"/>
        <v>73.033142357463106</v>
      </c>
      <c r="P29" s="115" t="s">
        <v>478</v>
      </c>
      <c r="Q29" s="91" t="s">
        <v>484</v>
      </c>
      <c r="R29" s="159"/>
    </row>
    <row r="30" spans="1:18" s="39" customFormat="1" ht="18" customHeight="1" x14ac:dyDescent="0.25">
      <c r="A30" s="72">
        <v>15</v>
      </c>
      <c r="B30" s="99" t="s">
        <v>339</v>
      </c>
      <c r="C30" s="102" t="s">
        <v>307</v>
      </c>
      <c r="D30" s="81" t="s">
        <v>88</v>
      </c>
      <c r="E30" s="99">
        <v>7</v>
      </c>
      <c r="F30" s="99">
        <v>3</v>
      </c>
      <c r="G30" s="99" t="s">
        <v>39</v>
      </c>
      <c r="H30" s="99">
        <v>35.5</v>
      </c>
      <c r="I30" s="100">
        <f t="shared" si="0"/>
        <v>13.921568627450981</v>
      </c>
      <c r="J30" s="99">
        <v>68.47</v>
      </c>
      <c r="K30" s="101">
        <f t="shared" si="1"/>
        <v>24.372717978676793</v>
      </c>
      <c r="L30" s="99">
        <v>8</v>
      </c>
      <c r="M30" s="100">
        <f t="shared" si="2"/>
        <v>33.684210526315788</v>
      </c>
      <c r="N30" s="101">
        <f t="shared" si="3"/>
        <v>58.056928504992584</v>
      </c>
      <c r="O30" s="101">
        <f t="shared" si="4"/>
        <v>71.978497132443565</v>
      </c>
      <c r="P30" s="115" t="s">
        <v>478</v>
      </c>
      <c r="Q30" s="91" t="s">
        <v>484</v>
      </c>
      <c r="R30" s="159"/>
    </row>
    <row r="31" spans="1:18" s="39" customFormat="1" ht="18" customHeight="1" x14ac:dyDescent="0.25">
      <c r="A31" s="72">
        <v>16</v>
      </c>
      <c r="B31" s="102" t="s">
        <v>340</v>
      </c>
      <c r="C31" s="99" t="s">
        <v>309</v>
      </c>
      <c r="D31" s="81" t="s">
        <v>74</v>
      </c>
      <c r="E31" s="99">
        <v>7</v>
      </c>
      <c r="F31" s="102">
        <v>2</v>
      </c>
      <c r="G31" s="99" t="s">
        <v>39</v>
      </c>
      <c r="H31" s="99">
        <v>15.5</v>
      </c>
      <c r="I31" s="100">
        <f t="shared" si="0"/>
        <v>6.0784313725490193</v>
      </c>
      <c r="J31" s="99">
        <v>54.44</v>
      </c>
      <c r="K31" s="101">
        <f t="shared" si="1"/>
        <v>30.653930933137399</v>
      </c>
      <c r="L31" s="99">
        <v>8</v>
      </c>
      <c r="M31" s="100">
        <f t="shared" si="2"/>
        <v>33.684210526315788</v>
      </c>
      <c r="N31" s="101">
        <f t="shared" si="3"/>
        <v>64.338141459453183</v>
      </c>
      <c r="O31" s="101">
        <f t="shared" si="4"/>
        <v>70.416572832002203</v>
      </c>
      <c r="P31" s="115" t="s">
        <v>478</v>
      </c>
      <c r="Q31" s="91" t="s">
        <v>484</v>
      </c>
      <c r="R31" s="160"/>
    </row>
    <row r="32" spans="1:18" s="39" customFormat="1" ht="18" customHeight="1" x14ac:dyDescent="0.25">
      <c r="A32" s="72">
        <v>17</v>
      </c>
      <c r="B32" s="102" t="s">
        <v>377</v>
      </c>
      <c r="C32" s="99" t="s">
        <v>106</v>
      </c>
      <c r="D32" s="81" t="s">
        <v>78</v>
      </c>
      <c r="E32" s="99">
        <v>8</v>
      </c>
      <c r="F32" s="99">
        <v>1</v>
      </c>
      <c r="G32" s="99" t="s">
        <v>39</v>
      </c>
      <c r="H32" s="99">
        <v>49</v>
      </c>
      <c r="I32" s="100">
        <f t="shared" si="0"/>
        <v>19.215686274509803</v>
      </c>
      <c r="J32" s="111">
        <v>90.72</v>
      </c>
      <c r="K32" s="101">
        <f t="shared" si="1"/>
        <v>18.39506172839506</v>
      </c>
      <c r="L32" s="111">
        <v>7.5</v>
      </c>
      <c r="M32" s="100">
        <f t="shared" si="2"/>
        <v>31.578947368421051</v>
      </c>
      <c r="N32" s="101">
        <f t="shared" si="3"/>
        <v>49.974009096816111</v>
      </c>
      <c r="O32" s="101">
        <f t="shared" si="4"/>
        <v>69.189695371325911</v>
      </c>
      <c r="P32" s="115" t="s">
        <v>478</v>
      </c>
      <c r="Q32" s="91" t="s">
        <v>484</v>
      </c>
      <c r="R32" s="161"/>
    </row>
    <row r="33" spans="1:18" s="39" customFormat="1" ht="18" customHeight="1" x14ac:dyDescent="0.25">
      <c r="A33" s="72">
        <v>18</v>
      </c>
      <c r="B33" s="99" t="s">
        <v>371</v>
      </c>
      <c r="C33" s="99" t="s">
        <v>315</v>
      </c>
      <c r="D33" s="81" t="s">
        <v>59</v>
      </c>
      <c r="E33" s="99">
        <v>8</v>
      </c>
      <c r="F33" s="99">
        <v>10</v>
      </c>
      <c r="G33" s="99" t="s">
        <v>39</v>
      </c>
      <c r="H33" s="99">
        <v>23</v>
      </c>
      <c r="I33" s="100">
        <f t="shared" si="0"/>
        <v>9.0196078431372548</v>
      </c>
      <c r="J33" s="99">
        <v>59.06</v>
      </c>
      <c r="K33" s="101">
        <f t="shared" si="1"/>
        <v>28.256010836437518</v>
      </c>
      <c r="L33" s="99">
        <v>7.5</v>
      </c>
      <c r="M33" s="100">
        <f t="shared" si="2"/>
        <v>31.578947368421051</v>
      </c>
      <c r="N33" s="101">
        <f t="shared" si="3"/>
        <v>59.834958204858566</v>
      </c>
      <c r="O33" s="101">
        <f t="shared" si="4"/>
        <v>68.854566047995817</v>
      </c>
      <c r="P33" s="115" t="s">
        <v>478</v>
      </c>
      <c r="Q33" s="91" t="s">
        <v>484</v>
      </c>
      <c r="R33" s="160"/>
    </row>
    <row r="34" spans="1:18" s="39" customFormat="1" ht="18" customHeight="1" x14ac:dyDescent="0.25">
      <c r="A34" s="72">
        <v>19</v>
      </c>
      <c r="B34" s="102" t="s">
        <v>378</v>
      </c>
      <c r="C34" s="99" t="s">
        <v>335</v>
      </c>
      <c r="D34" s="81" t="s">
        <v>48</v>
      </c>
      <c r="E34" s="99">
        <v>8</v>
      </c>
      <c r="F34" s="99">
        <v>1</v>
      </c>
      <c r="G34" s="99" t="s">
        <v>39</v>
      </c>
      <c r="H34" s="99">
        <v>23.5</v>
      </c>
      <c r="I34" s="100">
        <f t="shared" si="0"/>
        <v>9.2156862745098032</v>
      </c>
      <c r="J34" s="111">
        <v>79</v>
      </c>
      <c r="K34" s="101">
        <f t="shared" si="1"/>
        <v>21.124050632911391</v>
      </c>
      <c r="L34" s="111">
        <v>9</v>
      </c>
      <c r="M34" s="100">
        <f t="shared" si="2"/>
        <v>37.89473684210526</v>
      </c>
      <c r="N34" s="101">
        <f t="shared" si="3"/>
        <v>59.018787475016651</v>
      </c>
      <c r="O34" s="101">
        <f t="shared" si="4"/>
        <v>68.234473749526458</v>
      </c>
      <c r="P34" s="115" t="s">
        <v>478</v>
      </c>
      <c r="Q34" s="91" t="s">
        <v>484</v>
      </c>
      <c r="R34" s="159"/>
    </row>
    <row r="35" spans="1:18" s="39" customFormat="1" ht="18" customHeight="1" x14ac:dyDescent="0.25">
      <c r="A35" s="72">
        <v>20</v>
      </c>
      <c r="B35" s="99" t="s">
        <v>354</v>
      </c>
      <c r="C35" s="99" t="s">
        <v>323</v>
      </c>
      <c r="D35" s="81" t="s">
        <v>52</v>
      </c>
      <c r="E35" s="99">
        <v>8</v>
      </c>
      <c r="F35" s="99">
        <v>19</v>
      </c>
      <c r="G35" s="99" t="s">
        <v>39</v>
      </c>
      <c r="H35" s="99">
        <v>36</v>
      </c>
      <c r="I35" s="100">
        <f t="shared" si="0"/>
        <v>14.117647058823529</v>
      </c>
      <c r="J35" s="99">
        <v>58.97</v>
      </c>
      <c r="K35" s="101">
        <f t="shared" si="1"/>
        <v>28.299135153467866</v>
      </c>
      <c r="L35" s="99">
        <v>6</v>
      </c>
      <c r="M35" s="100">
        <f t="shared" si="2"/>
        <v>25.263157894736842</v>
      </c>
      <c r="N35" s="101">
        <f t="shared" si="3"/>
        <v>53.562293048204708</v>
      </c>
      <c r="O35" s="101">
        <f t="shared" si="4"/>
        <v>67.679940107028244</v>
      </c>
      <c r="P35" s="115" t="s">
        <v>478</v>
      </c>
      <c r="Q35" s="91" t="s">
        <v>484</v>
      </c>
      <c r="R35" s="159"/>
    </row>
    <row r="36" spans="1:18" s="39" customFormat="1" ht="18" customHeight="1" x14ac:dyDescent="0.25">
      <c r="A36" s="72">
        <v>21</v>
      </c>
      <c r="B36" s="99" t="s">
        <v>353</v>
      </c>
      <c r="C36" s="99" t="s">
        <v>95</v>
      </c>
      <c r="D36" s="81" t="s">
        <v>52</v>
      </c>
      <c r="E36" s="99">
        <v>8</v>
      </c>
      <c r="F36" s="99">
        <v>19</v>
      </c>
      <c r="G36" s="99" t="s">
        <v>39</v>
      </c>
      <c r="H36" s="99">
        <v>39.5</v>
      </c>
      <c r="I36" s="100">
        <f t="shared" si="0"/>
        <v>15.490196078431373</v>
      </c>
      <c r="J36" s="99">
        <v>67.41</v>
      </c>
      <c r="K36" s="101">
        <f t="shared" si="1"/>
        <v>24.755970924195225</v>
      </c>
      <c r="L36" s="99">
        <v>6.5</v>
      </c>
      <c r="M36" s="100">
        <f t="shared" si="2"/>
        <v>27.368421052631579</v>
      </c>
      <c r="N36" s="101">
        <f t="shared" si="3"/>
        <v>52.1243919768268</v>
      </c>
      <c r="O36" s="101">
        <f t="shared" si="4"/>
        <v>67.614588055258167</v>
      </c>
      <c r="P36" s="115" t="s">
        <v>478</v>
      </c>
      <c r="Q36" s="91" t="s">
        <v>484</v>
      </c>
      <c r="R36" s="159"/>
    </row>
    <row r="37" spans="1:18" s="39" customFormat="1" ht="18" customHeight="1" x14ac:dyDescent="0.25">
      <c r="A37" s="72">
        <v>22</v>
      </c>
      <c r="B37" s="102" t="s">
        <v>366</v>
      </c>
      <c r="C37" s="99" t="s">
        <v>331</v>
      </c>
      <c r="D37" s="81" t="s">
        <v>332</v>
      </c>
      <c r="E37" s="99">
        <v>8</v>
      </c>
      <c r="F37" s="102">
        <v>2</v>
      </c>
      <c r="G37" s="99" t="s">
        <v>39</v>
      </c>
      <c r="H37" s="99">
        <v>20.5</v>
      </c>
      <c r="I37" s="100">
        <f t="shared" si="0"/>
        <v>8.0392156862745097</v>
      </c>
      <c r="J37" s="99">
        <v>76.97</v>
      </c>
      <c r="K37" s="101">
        <f t="shared" si="1"/>
        <v>21.681174483565027</v>
      </c>
      <c r="L37" s="99">
        <v>8.5</v>
      </c>
      <c r="M37" s="100">
        <f t="shared" si="2"/>
        <v>35.789473684210527</v>
      </c>
      <c r="N37" s="101">
        <f t="shared" si="3"/>
        <v>57.470648167775551</v>
      </c>
      <c r="O37" s="101">
        <f t="shared" si="4"/>
        <v>65.509863854050053</v>
      </c>
      <c r="P37" s="115" t="s">
        <v>478</v>
      </c>
      <c r="Q37" s="91" t="s">
        <v>484</v>
      </c>
      <c r="R37" s="159"/>
    </row>
    <row r="38" spans="1:18" s="39" customFormat="1" ht="18" customHeight="1" x14ac:dyDescent="0.25">
      <c r="A38" s="72">
        <v>23</v>
      </c>
      <c r="B38" s="99" t="s">
        <v>370</v>
      </c>
      <c r="C38" s="99" t="s">
        <v>310</v>
      </c>
      <c r="D38" s="81" t="s">
        <v>325</v>
      </c>
      <c r="E38" s="99">
        <v>8</v>
      </c>
      <c r="F38" s="99">
        <v>12</v>
      </c>
      <c r="G38" s="99" t="s">
        <v>39</v>
      </c>
      <c r="H38" s="99">
        <v>38.5</v>
      </c>
      <c r="I38" s="100">
        <f t="shared" si="0"/>
        <v>15.098039215686274</v>
      </c>
      <c r="J38" s="99">
        <v>62.97</v>
      </c>
      <c r="K38" s="101">
        <f t="shared" si="1"/>
        <v>26.501508654915039</v>
      </c>
      <c r="L38" s="99">
        <v>5.5</v>
      </c>
      <c r="M38" s="100">
        <f t="shared" si="2"/>
        <v>23.157894736842106</v>
      </c>
      <c r="N38" s="101">
        <f t="shared" si="3"/>
        <v>49.659403391757145</v>
      </c>
      <c r="O38" s="101">
        <f t="shared" si="4"/>
        <v>64.757442607443423</v>
      </c>
      <c r="P38" s="115" t="s">
        <v>478</v>
      </c>
      <c r="Q38" s="91" t="s">
        <v>484</v>
      </c>
      <c r="R38" s="160"/>
    </row>
    <row r="39" spans="1:18" s="39" customFormat="1" ht="18" customHeight="1" x14ac:dyDescent="0.25">
      <c r="A39" s="72">
        <v>24</v>
      </c>
      <c r="B39" s="99" t="s">
        <v>336</v>
      </c>
      <c r="C39" s="99" t="s">
        <v>304</v>
      </c>
      <c r="D39" s="81" t="s">
        <v>59</v>
      </c>
      <c r="E39" s="99">
        <v>7</v>
      </c>
      <c r="F39" s="99">
        <v>3</v>
      </c>
      <c r="G39" s="99" t="s">
        <v>39</v>
      </c>
      <c r="H39" s="99">
        <v>34</v>
      </c>
      <c r="I39" s="100">
        <v>13.333333333333334</v>
      </c>
      <c r="J39" s="99">
        <v>76.44</v>
      </c>
      <c r="K39" s="101">
        <v>21.831501831501832</v>
      </c>
      <c r="L39" s="99">
        <v>7</v>
      </c>
      <c r="M39" s="100">
        <v>29.473684210526315</v>
      </c>
      <c r="N39" s="101">
        <v>51.305186042028147</v>
      </c>
      <c r="O39" s="101">
        <v>64.638519375361483</v>
      </c>
      <c r="P39" s="115" t="s">
        <v>478</v>
      </c>
      <c r="Q39" s="91" t="s">
        <v>484</v>
      </c>
      <c r="R39" s="160"/>
    </row>
    <row r="40" spans="1:18" s="39" customFormat="1" ht="18" customHeight="1" x14ac:dyDescent="0.2">
      <c r="A40" s="72">
        <v>25</v>
      </c>
      <c r="B40" s="99" t="s">
        <v>357</v>
      </c>
      <c r="C40" s="102" t="s">
        <v>53</v>
      </c>
      <c r="D40" s="81" t="s">
        <v>327</v>
      </c>
      <c r="E40" s="99">
        <v>8</v>
      </c>
      <c r="F40" s="99">
        <v>19</v>
      </c>
      <c r="G40" s="99" t="s">
        <v>39</v>
      </c>
      <c r="H40" s="99">
        <v>36.5</v>
      </c>
      <c r="I40" s="100">
        <f t="shared" ref="I40:I63" si="5">SUM((20*H40)/51)</f>
        <v>14.313725490196079</v>
      </c>
      <c r="J40" s="99">
        <v>67.91</v>
      </c>
      <c r="K40" s="101">
        <f t="shared" ref="K40:K53" si="6">SUM((40*41.72)/J40)</f>
        <v>24.57370048593727</v>
      </c>
      <c r="L40" s="99">
        <v>6</v>
      </c>
      <c r="M40" s="100">
        <f t="shared" ref="M40:M63" si="7">SUM(40*L40)/9.5</f>
        <v>25.263157894736842</v>
      </c>
      <c r="N40" s="101">
        <f t="shared" ref="N40:N63" si="8">SUM(K40+M40)</f>
        <v>49.836858380674116</v>
      </c>
      <c r="O40" s="101">
        <f t="shared" ref="O40:O63" si="9">SUM(I40+N40)</f>
        <v>64.150583870870193</v>
      </c>
      <c r="P40" s="115" t="s">
        <v>478</v>
      </c>
      <c r="Q40" s="91" t="s">
        <v>484</v>
      </c>
      <c r="R40" s="161"/>
    </row>
    <row r="41" spans="1:18" s="39" customFormat="1" ht="18" customHeight="1" x14ac:dyDescent="0.25">
      <c r="A41" s="72">
        <v>26</v>
      </c>
      <c r="B41" s="99" t="s">
        <v>337</v>
      </c>
      <c r="C41" s="102" t="s">
        <v>305</v>
      </c>
      <c r="D41" s="81" t="s">
        <v>41</v>
      </c>
      <c r="E41" s="99">
        <v>7</v>
      </c>
      <c r="F41" s="99">
        <v>3</v>
      </c>
      <c r="G41" s="99" t="s">
        <v>39</v>
      </c>
      <c r="H41" s="99">
        <v>17.5</v>
      </c>
      <c r="I41" s="100">
        <f t="shared" si="5"/>
        <v>6.8627450980392153</v>
      </c>
      <c r="J41" s="99">
        <v>63.62</v>
      </c>
      <c r="K41" s="101">
        <f t="shared" si="6"/>
        <v>26.230745048726817</v>
      </c>
      <c r="L41" s="99">
        <v>7</v>
      </c>
      <c r="M41" s="100">
        <f t="shared" si="7"/>
        <v>29.473684210526315</v>
      </c>
      <c r="N41" s="101">
        <f t="shared" si="8"/>
        <v>55.704429259253132</v>
      </c>
      <c r="O41" s="101">
        <f t="shared" si="9"/>
        <v>62.567174357292345</v>
      </c>
      <c r="P41" s="115" t="s">
        <v>478</v>
      </c>
      <c r="Q41" s="91" t="s">
        <v>484</v>
      </c>
      <c r="R41" s="160"/>
    </row>
    <row r="42" spans="1:18" s="39" customFormat="1" ht="18" customHeight="1" x14ac:dyDescent="0.25">
      <c r="A42" s="72">
        <v>27</v>
      </c>
      <c r="B42" s="99" t="s">
        <v>367</v>
      </c>
      <c r="C42" s="102" t="s">
        <v>67</v>
      </c>
      <c r="D42" s="81" t="s">
        <v>50</v>
      </c>
      <c r="E42" s="99">
        <v>8</v>
      </c>
      <c r="F42" s="99">
        <v>11</v>
      </c>
      <c r="G42" s="99" t="s">
        <v>39</v>
      </c>
      <c r="H42" s="99">
        <v>13.5</v>
      </c>
      <c r="I42" s="100">
        <f t="shared" si="5"/>
        <v>5.2941176470588234</v>
      </c>
      <c r="J42" s="99">
        <v>80.75</v>
      </c>
      <c r="K42" s="101">
        <f t="shared" si="6"/>
        <v>20.66625386996904</v>
      </c>
      <c r="L42" s="99">
        <v>8.5</v>
      </c>
      <c r="M42" s="100">
        <f t="shared" si="7"/>
        <v>35.789473684210527</v>
      </c>
      <c r="N42" s="101">
        <f t="shared" si="8"/>
        <v>56.455727554179568</v>
      </c>
      <c r="O42" s="101">
        <f t="shared" si="9"/>
        <v>61.749845201238394</v>
      </c>
      <c r="P42" s="115" t="s">
        <v>478</v>
      </c>
      <c r="Q42" s="91" t="s">
        <v>484</v>
      </c>
      <c r="R42" s="159"/>
    </row>
    <row r="43" spans="1:18" s="39" customFormat="1" ht="18" customHeight="1" x14ac:dyDescent="0.25">
      <c r="A43" s="72">
        <v>28</v>
      </c>
      <c r="B43" s="99" t="s">
        <v>358</v>
      </c>
      <c r="C43" s="102" t="s">
        <v>328</v>
      </c>
      <c r="D43" s="81" t="s">
        <v>48</v>
      </c>
      <c r="E43" s="99">
        <v>8</v>
      </c>
      <c r="F43" s="99">
        <v>19</v>
      </c>
      <c r="G43" s="99" t="s">
        <v>39</v>
      </c>
      <c r="H43" s="99">
        <v>36.5</v>
      </c>
      <c r="I43" s="100">
        <f t="shared" si="5"/>
        <v>14.313725490196079</v>
      </c>
      <c r="J43" s="99">
        <v>78.41</v>
      </c>
      <c r="K43" s="101">
        <f t="shared" si="6"/>
        <v>21.282999617395742</v>
      </c>
      <c r="L43" s="99">
        <v>6</v>
      </c>
      <c r="M43" s="100">
        <f t="shared" si="7"/>
        <v>25.263157894736842</v>
      </c>
      <c r="N43" s="101">
        <f t="shared" si="8"/>
        <v>46.546157512132581</v>
      </c>
      <c r="O43" s="101">
        <f t="shared" si="9"/>
        <v>60.859883002328658</v>
      </c>
      <c r="P43" s="115" t="s">
        <v>478</v>
      </c>
      <c r="Q43" s="91" t="s">
        <v>484</v>
      </c>
      <c r="R43" s="159"/>
    </row>
    <row r="44" spans="1:18" s="39" customFormat="1" ht="18" customHeight="1" x14ac:dyDescent="0.25">
      <c r="A44" s="72">
        <v>29</v>
      </c>
      <c r="B44" s="99" t="s">
        <v>342</v>
      </c>
      <c r="C44" s="102" t="s">
        <v>67</v>
      </c>
      <c r="D44" s="81" t="s">
        <v>312</v>
      </c>
      <c r="E44" s="99">
        <v>7</v>
      </c>
      <c r="F44" s="99">
        <v>8</v>
      </c>
      <c r="G44" s="99" t="s">
        <v>39</v>
      </c>
      <c r="H44" s="99">
        <v>24.5</v>
      </c>
      <c r="I44" s="100">
        <f t="shared" si="5"/>
        <v>9.6078431372549016</v>
      </c>
      <c r="J44" s="99">
        <v>76.25</v>
      </c>
      <c r="K44" s="101">
        <f t="shared" si="6"/>
        <v>21.885901639344262</v>
      </c>
      <c r="L44" s="99">
        <v>6.5</v>
      </c>
      <c r="M44" s="100">
        <f t="shared" si="7"/>
        <v>27.368421052631579</v>
      </c>
      <c r="N44" s="101">
        <f t="shared" si="8"/>
        <v>49.254322691975844</v>
      </c>
      <c r="O44" s="101">
        <f t="shared" si="9"/>
        <v>58.862165829230747</v>
      </c>
      <c r="P44" s="115" t="s">
        <v>478</v>
      </c>
      <c r="Q44" s="91" t="s">
        <v>484</v>
      </c>
      <c r="R44" s="159"/>
    </row>
    <row r="45" spans="1:18" s="39" customFormat="1" ht="18" customHeight="1" x14ac:dyDescent="0.25">
      <c r="A45" s="72">
        <v>30</v>
      </c>
      <c r="B45" s="99" t="s">
        <v>341</v>
      </c>
      <c r="C45" s="99" t="s">
        <v>310</v>
      </c>
      <c r="D45" s="81" t="s">
        <v>311</v>
      </c>
      <c r="E45" s="99">
        <v>7</v>
      </c>
      <c r="F45" s="99">
        <v>19</v>
      </c>
      <c r="G45" s="99" t="s">
        <v>39</v>
      </c>
      <c r="H45" s="99">
        <v>18.5</v>
      </c>
      <c r="I45" s="100">
        <f t="shared" si="5"/>
        <v>7.2549019607843137</v>
      </c>
      <c r="J45" s="99">
        <v>65.09</v>
      </c>
      <c r="K45" s="101">
        <f t="shared" si="6"/>
        <v>25.638346904286372</v>
      </c>
      <c r="L45" s="99">
        <v>6</v>
      </c>
      <c r="M45" s="100">
        <f t="shared" si="7"/>
        <v>25.263157894736842</v>
      </c>
      <c r="N45" s="101">
        <f t="shared" si="8"/>
        <v>50.901504799023215</v>
      </c>
      <c r="O45" s="101">
        <f t="shared" si="9"/>
        <v>58.156406759807531</v>
      </c>
      <c r="P45" s="115" t="s">
        <v>478</v>
      </c>
      <c r="Q45" s="91" t="s">
        <v>484</v>
      </c>
      <c r="R45" s="160"/>
    </row>
    <row r="46" spans="1:18" s="39" customFormat="1" ht="18" customHeight="1" x14ac:dyDescent="0.25">
      <c r="A46" s="72">
        <v>31</v>
      </c>
      <c r="B46" s="99" t="s">
        <v>362</v>
      </c>
      <c r="C46" s="102" t="s">
        <v>330</v>
      </c>
      <c r="D46" s="81" t="s">
        <v>47</v>
      </c>
      <c r="E46" s="99">
        <v>8</v>
      </c>
      <c r="F46" s="99">
        <v>17</v>
      </c>
      <c r="G46" s="99" t="s">
        <v>39</v>
      </c>
      <c r="H46" s="99">
        <v>25</v>
      </c>
      <c r="I46" s="100">
        <f t="shared" si="5"/>
        <v>9.8039215686274517</v>
      </c>
      <c r="J46" s="99">
        <v>75.150000000000006</v>
      </c>
      <c r="K46" s="101">
        <f t="shared" si="6"/>
        <v>22.206254158349964</v>
      </c>
      <c r="L46" s="99">
        <v>6</v>
      </c>
      <c r="M46" s="100">
        <f t="shared" si="7"/>
        <v>25.263157894736842</v>
      </c>
      <c r="N46" s="101">
        <f t="shared" si="8"/>
        <v>47.469412053086806</v>
      </c>
      <c r="O46" s="101">
        <f t="shared" si="9"/>
        <v>57.273333621714258</v>
      </c>
      <c r="P46" s="115" t="s">
        <v>478</v>
      </c>
      <c r="Q46" s="91" t="s">
        <v>484</v>
      </c>
      <c r="R46" s="160"/>
    </row>
    <row r="47" spans="1:18" s="39" customFormat="1" ht="18" customHeight="1" x14ac:dyDescent="0.25">
      <c r="A47" s="72">
        <v>32</v>
      </c>
      <c r="B47" s="99" t="s">
        <v>368</v>
      </c>
      <c r="C47" s="102" t="s">
        <v>309</v>
      </c>
      <c r="D47" s="81" t="s">
        <v>333</v>
      </c>
      <c r="E47" s="99">
        <v>8</v>
      </c>
      <c r="F47" s="99">
        <v>8</v>
      </c>
      <c r="G47" s="99" t="s">
        <v>39</v>
      </c>
      <c r="H47" s="99">
        <v>19.5</v>
      </c>
      <c r="I47" s="100">
        <f t="shared" si="5"/>
        <v>7.6470588235294121</v>
      </c>
      <c r="J47" s="99">
        <v>69.28</v>
      </c>
      <c r="K47" s="101">
        <f t="shared" si="6"/>
        <v>24.087759815242492</v>
      </c>
      <c r="L47" s="99">
        <v>6</v>
      </c>
      <c r="M47" s="100">
        <f t="shared" si="7"/>
        <v>25.263157894736842</v>
      </c>
      <c r="N47" s="101">
        <f t="shared" si="8"/>
        <v>49.350917709979335</v>
      </c>
      <c r="O47" s="101">
        <f t="shared" si="9"/>
        <v>56.997976533508748</v>
      </c>
      <c r="P47" s="115" t="s">
        <v>478</v>
      </c>
      <c r="Q47" s="91" t="s">
        <v>484</v>
      </c>
      <c r="R47" s="159"/>
    </row>
    <row r="48" spans="1:18" s="39" customFormat="1" ht="18" customHeight="1" x14ac:dyDescent="0.25">
      <c r="A48" s="72">
        <v>33</v>
      </c>
      <c r="B48" s="99" t="s">
        <v>372</v>
      </c>
      <c r="C48" s="99" t="s">
        <v>308</v>
      </c>
      <c r="D48" s="81" t="s">
        <v>59</v>
      </c>
      <c r="E48" s="99">
        <v>8</v>
      </c>
      <c r="F48" s="99">
        <v>10</v>
      </c>
      <c r="G48" s="99" t="s">
        <v>39</v>
      </c>
      <c r="H48" s="99">
        <v>16.5</v>
      </c>
      <c r="I48" s="100">
        <f t="shared" si="5"/>
        <v>6.4705882352941178</v>
      </c>
      <c r="J48" s="81">
        <v>72.72</v>
      </c>
      <c r="K48" s="101">
        <f t="shared" si="6"/>
        <v>22.948294829482947</v>
      </c>
      <c r="L48" s="112">
        <v>6.5</v>
      </c>
      <c r="M48" s="100">
        <f t="shared" si="7"/>
        <v>27.368421052631579</v>
      </c>
      <c r="N48" s="101">
        <f t="shared" si="8"/>
        <v>50.316715882114522</v>
      </c>
      <c r="O48" s="101">
        <f t="shared" si="9"/>
        <v>56.787304117408638</v>
      </c>
      <c r="P48" s="115" t="s">
        <v>478</v>
      </c>
      <c r="Q48" s="91" t="s">
        <v>484</v>
      </c>
      <c r="R48" s="159"/>
    </row>
    <row r="49" spans="1:18" s="39" customFormat="1" ht="18" customHeight="1" x14ac:dyDescent="0.25">
      <c r="A49" s="72">
        <v>34</v>
      </c>
      <c r="B49" s="99" t="s">
        <v>365</v>
      </c>
      <c r="C49" s="99" t="s">
        <v>67</v>
      </c>
      <c r="D49" s="81" t="s">
        <v>325</v>
      </c>
      <c r="E49" s="99">
        <v>8</v>
      </c>
      <c r="F49" s="99">
        <v>10</v>
      </c>
      <c r="G49" s="99" t="s">
        <v>39</v>
      </c>
      <c r="H49" s="99">
        <v>23</v>
      </c>
      <c r="I49" s="100">
        <f t="shared" si="5"/>
        <v>9.0196078431372548</v>
      </c>
      <c r="J49" s="99">
        <v>63.35</v>
      </c>
      <c r="K49" s="101">
        <f t="shared" si="6"/>
        <v>26.342541436464089</v>
      </c>
      <c r="L49" s="99">
        <v>5</v>
      </c>
      <c r="M49" s="100">
        <f t="shared" si="7"/>
        <v>21.05263157894737</v>
      </c>
      <c r="N49" s="101">
        <f t="shared" si="8"/>
        <v>47.395173015411459</v>
      </c>
      <c r="O49" s="101">
        <f t="shared" si="9"/>
        <v>56.41478085854871</v>
      </c>
      <c r="P49" s="115" t="s">
        <v>478</v>
      </c>
      <c r="Q49" s="91" t="s">
        <v>484</v>
      </c>
      <c r="R49" s="159"/>
    </row>
    <row r="50" spans="1:18" s="39" customFormat="1" ht="18" customHeight="1" x14ac:dyDescent="0.25">
      <c r="A50" s="72">
        <v>35</v>
      </c>
      <c r="B50" s="99" t="s">
        <v>364</v>
      </c>
      <c r="C50" s="99" t="s">
        <v>67</v>
      </c>
      <c r="D50" s="81" t="s">
        <v>47</v>
      </c>
      <c r="E50" s="99">
        <v>8</v>
      </c>
      <c r="F50" s="99">
        <v>3</v>
      </c>
      <c r="G50" s="99" t="s">
        <v>39</v>
      </c>
      <c r="H50" s="99">
        <v>29.5</v>
      </c>
      <c r="I50" s="100">
        <f t="shared" si="5"/>
        <v>11.568627450980392</v>
      </c>
      <c r="J50" s="99">
        <v>71.47</v>
      </c>
      <c r="K50" s="101">
        <f t="shared" si="6"/>
        <v>23.34965719882468</v>
      </c>
      <c r="L50" s="99">
        <v>5</v>
      </c>
      <c r="M50" s="100">
        <f t="shared" si="7"/>
        <v>21.05263157894737</v>
      </c>
      <c r="N50" s="101">
        <f t="shared" si="8"/>
        <v>44.40228877777205</v>
      </c>
      <c r="O50" s="101">
        <f t="shared" si="9"/>
        <v>55.970916228752444</v>
      </c>
      <c r="P50" s="115" t="s">
        <v>478</v>
      </c>
      <c r="Q50" s="91" t="s">
        <v>484</v>
      </c>
      <c r="R50" s="160"/>
    </row>
    <row r="51" spans="1:18" s="39" customFormat="1" ht="18" customHeight="1" x14ac:dyDescent="0.25">
      <c r="A51" s="72">
        <v>36</v>
      </c>
      <c r="B51" s="99" t="s">
        <v>374</v>
      </c>
      <c r="C51" s="102" t="s">
        <v>95</v>
      </c>
      <c r="D51" s="81" t="s">
        <v>108</v>
      </c>
      <c r="E51" s="99">
        <v>8</v>
      </c>
      <c r="F51" s="99">
        <v>12</v>
      </c>
      <c r="G51" s="99" t="s">
        <v>39</v>
      </c>
      <c r="H51" s="99">
        <v>38</v>
      </c>
      <c r="I51" s="100">
        <f t="shared" si="5"/>
        <v>14.901960784313726</v>
      </c>
      <c r="J51" s="81">
        <v>85.56</v>
      </c>
      <c r="K51" s="101">
        <f t="shared" si="6"/>
        <v>19.504441327723235</v>
      </c>
      <c r="L51" s="112">
        <v>5</v>
      </c>
      <c r="M51" s="100">
        <f t="shared" si="7"/>
        <v>21.05263157894737</v>
      </c>
      <c r="N51" s="101">
        <f t="shared" si="8"/>
        <v>40.557072906670605</v>
      </c>
      <c r="O51" s="101">
        <f t="shared" si="9"/>
        <v>55.459033690984327</v>
      </c>
      <c r="P51" s="115" t="s">
        <v>478</v>
      </c>
      <c r="Q51" s="91" t="s">
        <v>484</v>
      </c>
      <c r="R51" s="161"/>
    </row>
    <row r="52" spans="1:18" s="39" customFormat="1" ht="18" customHeight="1" x14ac:dyDescent="0.25">
      <c r="A52" s="72">
        <v>37</v>
      </c>
      <c r="B52" s="99" t="s">
        <v>344</v>
      </c>
      <c r="C52" s="102" t="s">
        <v>314</v>
      </c>
      <c r="D52" s="81" t="s">
        <v>78</v>
      </c>
      <c r="E52" s="99">
        <v>7</v>
      </c>
      <c r="F52" s="99">
        <v>12</v>
      </c>
      <c r="G52" s="99" t="s">
        <v>39</v>
      </c>
      <c r="H52" s="99">
        <v>32.5</v>
      </c>
      <c r="I52" s="100">
        <f t="shared" si="5"/>
        <v>12.745098039215685</v>
      </c>
      <c r="J52" s="99">
        <v>78.66</v>
      </c>
      <c r="K52" s="101">
        <f t="shared" si="6"/>
        <v>21.21535723366387</v>
      </c>
      <c r="L52" s="99">
        <v>5</v>
      </c>
      <c r="M52" s="100">
        <f t="shared" si="7"/>
        <v>21.05263157894737</v>
      </c>
      <c r="N52" s="101">
        <f t="shared" si="8"/>
        <v>42.267988812611236</v>
      </c>
      <c r="O52" s="101">
        <f t="shared" si="9"/>
        <v>55.01308685182692</v>
      </c>
      <c r="P52" s="115" t="s">
        <v>478</v>
      </c>
      <c r="Q52" s="91" t="s">
        <v>484</v>
      </c>
      <c r="R52" s="160"/>
    </row>
    <row r="53" spans="1:18" s="39" customFormat="1" ht="18" customHeight="1" x14ac:dyDescent="0.25">
      <c r="A53" s="72">
        <v>38</v>
      </c>
      <c r="B53" s="109" t="s">
        <v>345</v>
      </c>
      <c r="C53" s="99" t="s">
        <v>73</v>
      </c>
      <c r="D53" s="81" t="s">
        <v>48</v>
      </c>
      <c r="E53" s="99">
        <v>7</v>
      </c>
      <c r="F53" s="99">
        <v>7</v>
      </c>
      <c r="G53" s="99" t="s">
        <v>39</v>
      </c>
      <c r="H53" s="99">
        <v>20</v>
      </c>
      <c r="I53" s="100">
        <f t="shared" si="5"/>
        <v>7.8431372549019605</v>
      </c>
      <c r="J53" s="99">
        <v>106.84</v>
      </c>
      <c r="K53" s="101">
        <f t="shared" si="6"/>
        <v>15.619618120554099</v>
      </c>
      <c r="L53" s="99">
        <v>5.5</v>
      </c>
      <c r="M53" s="100">
        <f t="shared" si="7"/>
        <v>23.157894736842106</v>
      </c>
      <c r="N53" s="101">
        <f t="shared" si="8"/>
        <v>38.777512857396204</v>
      </c>
      <c r="O53" s="101">
        <f t="shared" si="9"/>
        <v>46.620650112298165</v>
      </c>
      <c r="P53" s="115" t="s">
        <v>479</v>
      </c>
      <c r="Q53" s="91" t="s">
        <v>484</v>
      </c>
      <c r="R53" s="159"/>
    </row>
    <row r="54" spans="1:18" s="39" customFormat="1" ht="18" customHeight="1" x14ac:dyDescent="0.25">
      <c r="A54" s="72">
        <v>39</v>
      </c>
      <c r="B54" s="102" t="s">
        <v>94</v>
      </c>
      <c r="C54" s="99" t="s">
        <v>326</v>
      </c>
      <c r="D54" s="81" t="s">
        <v>54</v>
      </c>
      <c r="E54" s="99">
        <v>8</v>
      </c>
      <c r="F54" s="99">
        <v>6</v>
      </c>
      <c r="G54" s="99" t="s">
        <v>39</v>
      </c>
      <c r="H54" s="99">
        <v>41</v>
      </c>
      <c r="I54" s="100">
        <f t="shared" si="5"/>
        <v>16.078431372549019</v>
      </c>
      <c r="J54" s="99">
        <v>0</v>
      </c>
      <c r="K54" s="101">
        <v>0</v>
      </c>
      <c r="L54" s="99">
        <v>0</v>
      </c>
      <c r="M54" s="100">
        <f t="shared" si="7"/>
        <v>0</v>
      </c>
      <c r="N54" s="101">
        <f t="shared" si="8"/>
        <v>0</v>
      </c>
      <c r="O54" s="101">
        <f t="shared" si="9"/>
        <v>16.078431372549019</v>
      </c>
      <c r="P54" s="115" t="s">
        <v>480</v>
      </c>
      <c r="Q54" s="91" t="s">
        <v>484</v>
      </c>
      <c r="R54" s="159"/>
    </row>
    <row r="55" spans="1:18" s="39" customFormat="1" ht="18" customHeight="1" x14ac:dyDescent="0.25">
      <c r="A55" s="72">
        <v>40</v>
      </c>
      <c r="B55" s="99" t="s">
        <v>352</v>
      </c>
      <c r="C55" s="102" t="s">
        <v>58</v>
      </c>
      <c r="D55" s="81" t="s">
        <v>322</v>
      </c>
      <c r="E55" s="99">
        <v>8</v>
      </c>
      <c r="F55" s="99">
        <v>9</v>
      </c>
      <c r="G55" s="99" t="s">
        <v>39</v>
      </c>
      <c r="H55" s="99">
        <v>40</v>
      </c>
      <c r="I55" s="100">
        <f t="shared" si="5"/>
        <v>15.686274509803921</v>
      </c>
      <c r="J55" s="99">
        <v>0</v>
      </c>
      <c r="K55" s="101">
        <v>0</v>
      </c>
      <c r="L55" s="99">
        <v>0</v>
      </c>
      <c r="M55" s="100">
        <f t="shared" si="7"/>
        <v>0</v>
      </c>
      <c r="N55" s="101">
        <f t="shared" si="8"/>
        <v>0</v>
      </c>
      <c r="O55" s="101">
        <f t="shared" si="9"/>
        <v>15.686274509803921</v>
      </c>
      <c r="P55" s="115" t="s">
        <v>480</v>
      </c>
      <c r="Q55" s="91" t="s">
        <v>484</v>
      </c>
      <c r="R55" s="159"/>
    </row>
    <row r="56" spans="1:18" s="39" customFormat="1" ht="18" customHeight="1" x14ac:dyDescent="0.25">
      <c r="A56" s="72">
        <v>41</v>
      </c>
      <c r="B56" s="99" t="s">
        <v>379</v>
      </c>
      <c r="C56" s="99" t="s">
        <v>95</v>
      </c>
      <c r="D56" s="81" t="s">
        <v>52</v>
      </c>
      <c r="E56" s="99">
        <v>8</v>
      </c>
      <c r="F56" s="99">
        <v>12</v>
      </c>
      <c r="G56" s="99" t="s">
        <v>39</v>
      </c>
      <c r="H56" s="99">
        <v>40</v>
      </c>
      <c r="I56" s="100">
        <f t="shared" si="5"/>
        <v>15.686274509803921</v>
      </c>
      <c r="J56" s="111">
        <v>0</v>
      </c>
      <c r="K56" s="101">
        <v>0</v>
      </c>
      <c r="L56" s="111">
        <v>0</v>
      </c>
      <c r="M56" s="100">
        <f t="shared" si="7"/>
        <v>0</v>
      </c>
      <c r="N56" s="101">
        <f t="shared" si="8"/>
        <v>0</v>
      </c>
      <c r="O56" s="101">
        <f t="shared" si="9"/>
        <v>15.686274509803921</v>
      </c>
      <c r="P56" s="115" t="s">
        <v>480</v>
      </c>
      <c r="Q56" s="91" t="s">
        <v>484</v>
      </c>
      <c r="R56" s="160"/>
    </row>
    <row r="57" spans="1:18" s="39" customFormat="1" ht="18" customHeight="1" x14ac:dyDescent="0.2">
      <c r="A57" s="72">
        <v>42</v>
      </c>
      <c r="B57" s="102" t="s">
        <v>355</v>
      </c>
      <c r="C57" s="99" t="s">
        <v>324</v>
      </c>
      <c r="D57" s="81" t="s">
        <v>325</v>
      </c>
      <c r="E57" s="99">
        <v>8</v>
      </c>
      <c r="F57" s="99">
        <v>6</v>
      </c>
      <c r="G57" s="99" t="s">
        <v>39</v>
      </c>
      <c r="H57" s="99">
        <v>37</v>
      </c>
      <c r="I57" s="100">
        <f t="shared" si="5"/>
        <v>14.509803921568627</v>
      </c>
      <c r="J57" s="99">
        <v>0</v>
      </c>
      <c r="K57" s="101">
        <v>0</v>
      </c>
      <c r="L57" s="99">
        <v>0</v>
      </c>
      <c r="M57" s="100">
        <f t="shared" si="7"/>
        <v>0</v>
      </c>
      <c r="N57" s="101">
        <f t="shared" si="8"/>
        <v>0</v>
      </c>
      <c r="O57" s="101">
        <f t="shared" si="9"/>
        <v>14.509803921568627</v>
      </c>
      <c r="P57" s="115" t="s">
        <v>480</v>
      </c>
      <c r="Q57" s="91" t="s">
        <v>484</v>
      </c>
      <c r="R57" s="161"/>
    </row>
    <row r="58" spans="1:18" s="39" customFormat="1" ht="18" customHeight="1" x14ac:dyDescent="0.25">
      <c r="A58" s="72">
        <v>43</v>
      </c>
      <c r="B58" s="99" t="s">
        <v>342</v>
      </c>
      <c r="C58" s="99" t="s">
        <v>316</v>
      </c>
      <c r="D58" s="81" t="s">
        <v>312</v>
      </c>
      <c r="E58" s="99">
        <v>7</v>
      </c>
      <c r="F58" s="99">
        <v>8</v>
      </c>
      <c r="G58" s="99" t="s">
        <v>39</v>
      </c>
      <c r="H58" s="99">
        <v>23</v>
      </c>
      <c r="I58" s="100">
        <f t="shared" si="5"/>
        <v>9.0196078431372548</v>
      </c>
      <c r="J58" s="99">
        <v>0</v>
      </c>
      <c r="K58" s="101">
        <v>0</v>
      </c>
      <c r="L58" s="99">
        <v>0</v>
      </c>
      <c r="M58" s="100">
        <f t="shared" si="7"/>
        <v>0</v>
      </c>
      <c r="N58" s="101">
        <f t="shared" si="8"/>
        <v>0</v>
      </c>
      <c r="O58" s="101">
        <f t="shared" si="9"/>
        <v>9.0196078431372548</v>
      </c>
      <c r="P58" s="115" t="s">
        <v>480</v>
      </c>
      <c r="Q58" s="91" t="s">
        <v>484</v>
      </c>
      <c r="R58" s="159"/>
    </row>
    <row r="59" spans="1:18" s="39" customFormat="1" ht="18" customHeight="1" x14ac:dyDescent="0.25">
      <c r="A59" s="72">
        <v>44</v>
      </c>
      <c r="B59" s="99" t="s">
        <v>360</v>
      </c>
      <c r="C59" s="99" t="s">
        <v>75</v>
      </c>
      <c r="D59" s="81" t="s">
        <v>88</v>
      </c>
      <c r="E59" s="99">
        <v>8</v>
      </c>
      <c r="F59" s="99">
        <v>8</v>
      </c>
      <c r="G59" s="99" t="s">
        <v>39</v>
      </c>
      <c r="H59" s="99">
        <v>17.5</v>
      </c>
      <c r="I59" s="100">
        <f t="shared" si="5"/>
        <v>6.8627450980392153</v>
      </c>
      <c r="J59" s="99">
        <v>0</v>
      </c>
      <c r="K59" s="101">
        <v>0</v>
      </c>
      <c r="L59" s="99">
        <v>0</v>
      </c>
      <c r="M59" s="100">
        <f t="shared" si="7"/>
        <v>0</v>
      </c>
      <c r="N59" s="101">
        <f t="shared" si="8"/>
        <v>0</v>
      </c>
      <c r="O59" s="101">
        <f t="shared" si="9"/>
        <v>6.8627450980392153</v>
      </c>
      <c r="P59" s="115" t="s">
        <v>480</v>
      </c>
      <c r="Q59" s="91" t="s">
        <v>484</v>
      </c>
      <c r="R59" s="159"/>
    </row>
    <row r="60" spans="1:18" s="39" customFormat="1" ht="18" customHeight="1" x14ac:dyDescent="0.25">
      <c r="A60" s="72">
        <v>45</v>
      </c>
      <c r="B60" s="99" t="s">
        <v>369</v>
      </c>
      <c r="C60" s="102" t="s">
        <v>309</v>
      </c>
      <c r="D60" s="81" t="s">
        <v>317</v>
      </c>
      <c r="E60" s="99">
        <v>8</v>
      </c>
      <c r="F60" s="99">
        <v>11</v>
      </c>
      <c r="G60" s="99" t="s">
        <v>39</v>
      </c>
      <c r="H60" s="99">
        <v>16</v>
      </c>
      <c r="I60" s="100">
        <f t="shared" si="5"/>
        <v>6.2745098039215685</v>
      </c>
      <c r="J60" s="111">
        <v>0</v>
      </c>
      <c r="K60" s="101">
        <v>0</v>
      </c>
      <c r="L60" s="99">
        <v>0</v>
      </c>
      <c r="M60" s="100">
        <f t="shared" si="7"/>
        <v>0</v>
      </c>
      <c r="N60" s="101">
        <f t="shared" si="8"/>
        <v>0</v>
      </c>
      <c r="O60" s="101">
        <f t="shared" si="9"/>
        <v>6.2745098039215685</v>
      </c>
      <c r="P60" s="115" t="s">
        <v>480</v>
      </c>
      <c r="Q60" s="91" t="s">
        <v>484</v>
      </c>
      <c r="R60" s="159"/>
    </row>
    <row r="61" spans="1:18" s="39" customFormat="1" ht="18" customHeight="1" x14ac:dyDescent="0.25">
      <c r="A61" s="72">
        <v>46</v>
      </c>
      <c r="B61" s="102" t="s">
        <v>343</v>
      </c>
      <c r="C61" s="102" t="s">
        <v>313</v>
      </c>
      <c r="D61" s="81" t="s">
        <v>44</v>
      </c>
      <c r="E61" s="99">
        <v>7</v>
      </c>
      <c r="F61" s="102">
        <v>2</v>
      </c>
      <c r="G61" s="99" t="s">
        <v>39</v>
      </c>
      <c r="H61" s="99">
        <v>12.5</v>
      </c>
      <c r="I61" s="100">
        <f t="shared" si="5"/>
        <v>4.9019607843137258</v>
      </c>
      <c r="J61" s="99">
        <v>0</v>
      </c>
      <c r="K61" s="101">
        <v>0</v>
      </c>
      <c r="L61" s="99">
        <v>0</v>
      </c>
      <c r="M61" s="100">
        <f t="shared" si="7"/>
        <v>0</v>
      </c>
      <c r="N61" s="101">
        <f t="shared" si="8"/>
        <v>0</v>
      </c>
      <c r="O61" s="101">
        <f t="shared" si="9"/>
        <v>4.9019607843137258</v>
      </c>
      <c r="P61" s="115" t="s">
        <v>480</v>
      </c>
      <c r="Q61" s="91" t="s">
        <v>484</v>
      </c>
      <c r="R61" s="159"/>
    </row>
    <row r="62" spans="1:18" s="39" customFormat="1" ht="18" customHeight="1" x14ac:dyDescent="0.25">
      <c r="A62" s="72">
        <v>47</v>
      </c>
      <c r="B62" s="110" t="s">
        <v>348</v>
      </c>
      <c r="C62" s="99" t="s">
        <v>309</v>
      </c>
      <c r="D62" s="81" t="s">
        <v>52</v>
      </c>
      <c r="E62" s="99">
        <v>7</v>
      </c>
      <c r="F62" s="99">
        <v>12</v>
      </c>
      <c r="G62" s="99" t="s">
        <v>39</v>
      </c>
      <c r="H62" s="99">
        <v>12</v>
      </c>
      <c r="I62" s="100">
        <f t="shared" si="5"/>
        <v>4.7058823529411766</v>
      </c>
      <c r="J62" s="99">
        <v>0</v>
      </c>
      <c r="K62" s="101">
        <v>0</v>
      </c>
      <c r="L62" s="99">
        <v>0</v>
      </c>
      <c r="M62" s="100">
        <f t="shared" si="7"/>
        <v>0</v>
      </c>
      <c r="N62" s="101">
        <f t="shared" si="8"/>
        <v>0</v>
      </c>
      <c r="O62" s="101">
        <f t="shared" si="9"/>
        <v>4.7058823529411766</v>
      </c>
      <c r="P62" s="115" t="s">
        <v>480</v>
      </c>
      <c r="Q62" s="91" t="s">
        <v>484</v>
      </c>
      <c r="R62" s="159"/>
    </row>
    <row r="63" spans="1:18" s="39" customFormat="1" ht="18" customHeight="1" x14ac:dyDescent="0.2">
      <c r="A63" s="72">
        <v>48</v>
      </c>
      <c r="B63" s="99" t="s">
        <v>338</v>
      </c>
      <c r="C63" s="102" t="s">
        <v>306</v>
      </c>
      <c r="D63" s="81" t="s">
        <v>52</v>
      </c>
      <c r="E63" s="99">
        <v>7</v>
      </c>
      <c r="F63" s="99">
        <v>3</v>
      </c>
      <c r="G63" s="99" t="s">
        <v>39</v>
      </c>
      <c r="H63" s="99">
        <v>3</v>
      </c>
      <c r="I63" s="100">
        <f t="shared" si="5"/>
        <v>1.1764705882352942</v>
      </c>
      <c r="J63" s="99">
        <v>0</v>
      </c>
      <c r="K63" s="101">
        <v>0</v>
      </c>
      <c r="L63" s="99">
        <v>0</v>
      </c>
      <c r="M63" s="100">
        <f t="shared" si="7"/>
        <v>0</v>
      </c>
      <c r="N63" s="101">
        <f t="shared" si="8"/>
        <v>0</v>
      </c>
      <c r="O63" s="101">
        <f t="shared" si="9"/>
        <v>1.1764705882352942</v>
      </c>
      <c r="P63" s="115" t="s">
        <v>480</v>
      </c>
      <c r="Q63" s="91" t="s">
        <v>484</v>
      </c>
      <c r="R63" s="161"/>
    </row>
    <row r="64" spans="1:18" ht="18.75" x14ac:dyDescent="0.25">
      <c r="A64" s="62"/>
      <c r="B64" s="57"/>
      <c r="C64" s="58"/>
      <c r="D64" s="58"/>
      <c r="E64" s="54"/>
      <c r="F64" s="54"/>
      <c r="G64" s="54"/>
      <c r="H64" s="59"/>
      <c r="I64" s="59"/>
      <c r="J64" s="59"/>
      <c r="K64" s="59"/>
      <c r="L64" s="59"/>
      <c r="M64" s="59"/>
      <c r="N64" s="59"/>
      <c r="O64" s="59"/>
      <c r="P64" s="60"/>
      <c r="Q64" s="60"/>
    </row>
    <row r="65" spans="1:18" ht="18.75" x14ac:dyDescent="0.25">
      <c r="A65" s="62"/>
      <c r="B65" s="57"/>
      <c r="C65" s="58"/>
      <c r="D65" s="58"/>
      <c r="E65" s="54"/>
      <c r="F65" s="54"/>
      <c r="G65" s="54"/>
      <c r="H65" s="59"/>
      <c r="I65" s="59"/>
      <c r="J65" s="59"/>
      <c r="K65" s="59"/>
      <c r="L65" s="59"/>
      <c r="M65" s="59"/>
      <c r="N65" s="59"/>
      <c r="O65" s="59"/>
      <c r="P65" s="60"/>
      <c r="Q65" s="60"/>
    </row>
    <row r="66" spans="1:18" ht="15.75" x14ac:dyDescent="0.25">
      <c r="A66" s="62"/>
      <c r="B66" s="51"/>
      <c r="C66" s="52" t="s">
        <v>37</v>
      </c>
      <c r="D66" s="51"/>
      <c r="E66" s="51"/>
      <c r="F66" s="51"/>
      <c r="G66" s="51"/>
      <c r="H66" s="51"/>
      <c r="I66" s="51"/>
      <c r="J66" s="51"/>
      <c r="K66" s="30"/>
      <c r="L66" s="30"/>
      <c r="M66" s="30"/>
      <c r="N66" s="50"/>
      <c r="O66" s="50"/>
      <c r="P66" s="50"/>
      <c r="Q66" s="50"/>
      <c r="R66" s="30"/>
    </row>
    <row r="67" spans="1:18" ht="15.75" x14ac:dyDescent="0.25">
      <c r="A67" s="62"/>
      <c r="B67" s="51"/>
      <c r="C67" s="51" t="s">
        <v>22</v>
      </c>
      <c r="D67" s="51"/>
      <c r="E67" s="51"/>
      <c r="F67" s="51"/>
      <c r="G67" s="51"/>
      <c r="H67" s="51"/>
      <c r="I67" s="51"/>
      <c r="J67" s="51"/>
      <c r="K67" s="30"/>
      <c r="L67" s="30"/>
      <c r="M67" s="30"/>
      <c r="N67" s="50"/>
      <c r="O67" s="50"/>
      <c r="P67" s="50"/>
      <c r="Q67" s="50"/>
      <c r="R67" s="30"/>
    </row>
    <row r="68" spans="1:18" ht="15.75" x14ac:dyDescent="0.25">
      <c r="A68" s="62"/>
      <c r="B68" s="51"/>
      <c r="C68" s="52" t="s">
        <v>23</v>
      </c>
      <c r="D68" s="51"/>
      <c r="E68" s="51"/>
      <c r="F68" s="30"/>
      <c r="G68" s="51"/>
      <c r="H68" s="51"/>
      <c r="I68" s="51"/>
      <c r="J68" s="51"/>
      <c r="K68" s="30"/>
      <c r="L68" s="30"/>
      <c r="M68" s="30"/>
      <c r="N68" s="50"/>
      <c r="O68" s="50"/>
      <c r="P68" s="50"/>
      <c r="Q68" s="50"/>
      <c r="R68" s="30"/>
    </row>
    <row r="69" spans="1:18" ht="15.75" x14ac:dyDescent="0.25">
      <c r="A69" s="62"/>
      <c r="B69" s="51"/>
      <c r="C69" s="52" t="s">
        <v>24</v>
      </c>
      <c r="D69" s="51"/>
      <c r="E69" s="51"/>
      <c r="F69" s="30"/>
      <c r="G69" s="51"/>
      <c r="H69" s="51"/>
      <c r="I69" s="51"/>
      <c r="J69" s="51"/>
      <c r="K69" s="30"/>
      <c r="L69" s="30"/>
      <c r="M69" s="30"/>
      <c r="N69" s="50"/>
      <c r="O69" s="50"/>
      <c r="P69" s="50"/>
      <c r="Q69" s="50"/>
      <c r="R69" s="30"/>
    </row>
    <row r="70" spans="1:18" ht="15.75" x14ac:dyDescent="0.25">
      <c r="A70" s="62"/>
      <c r="B70" s="51"/>
      <c r="C70" s="52" t="s">
        <v>25</v>
      </c>
      <c r="D70" s="51"/>
      <c r="E70" s="51"/>
      <c r="F70" s="30"/>
      <c r="G70" s="51"/>
      <c r="H70" s="51"/>
      <c r="I70" s="51"/>
      <c r="J70" s="51"/>
      <c r="K70" s="30"/>
      <c r="L70" s="30"/>
      <c r="M70" s="30"/>
      <c r="N70" s="50"/>
      <c r="O70" s="50"/>
      <c r="P70" s="50"/>
      <c r="Q70" s="50"/>
      <c r="R70" s="30"/>
    </row>
    <row r="71" spans="1:18" ht="15.75" x14ac:dyDescent="0.25">
      <c r="A71" s="62"/>
      <c r="B71" s="51"/>
      <c r="C71" s="52"/>
      <c r="D71" s="51"/>
      <c r="E71" s="51"/>
      <c r="F71" s="30"/>
      <c r="G71" s="51"/>
      <c r="H71" s="51"/>
      <c r="I71" s="51"/>
      <c r="J71" s="51"/>
      <c r="K71" s="30"/>
      <c r="L71" s="30"/>
      <c r="M71" s="30"/>
      <c r="N71" s="50"/>
      <c r="O71" s="50"/>
      <c r="P71" s="50"/>
      <c r="Q71" s="50"/>
      <c r="R71" s="30"/>
    </row>
    <row r="72" spans="1:18" ht="15.75" x14ac:dyDescent="0.25">
      <c r="A72" s="62"/>
      <c r="B72" s="53" t="s">
        <v>30</v>
      </c>
      <c r="C72" s="53"/>
      <c r="D72" s="53"/>
      <c r="E72" s="53"/>
      <c r="F72" s="138" t="s">
        <v>31</v>
      </c>
      <c r="G72" s="138"/>
      <c r="H72" s="138" t="s">
        <v>32</v>
      </c>
      <c r="I72" s="138"/>
      <c r="J72" s="52" t="s">
        <v>33</v>
      </c>
      <c r="K72" s="54"/>
      <c r="L72" s="37"/>
      <c r="M72" s="37"/>
      <c r="N72" s="49"/>
      <c r="O72" s="139"/>
      <c r="P72" s="139"/>
      <c r="Q72" s="139"/>
      <c r="R72" s="139"/>
    </row>
    <row r="73" spans="1:18" ht="15.75" x14ac:dyDescent="0.25">
      <c r="A73" s="62"/>
      <c r="B73" s="53" t="s">
        <v>26</v>
      </c>
      <c r="C73" s="53"/>
      <c r="D73" s="41"/>
      <c r="E73" s="54"/>
      <c r="F73" s="138" t="s">
        <v>31</v>
      </c>
      <c r="G73" s="138"/>
      <c r="H73" s="138" t="s">
        <v>32</v>
      </c>
      <c r="I73" s="138"/>
      <c r="J73" s="52" t="s">
        <v>33</v>
      </c>
      <c r="K73" s="54"/>
      <c r="L73" s="37"/>
      <c r="M73" s="37"/>
      <c r="N73" s="49"/>
      <c r="O73" s="140"/>
      <c r="P73" s="140"/>
      <c r="Q73" s="140"/>
      <c r="R73" s="140"/>
    </row>
    <row r="74" spans="1:18" ht="15.75" x14ac:dyDescent="0.25">
      <c r="A74" s="62"/>
      <c r="B74" s="53"/>
      <c r="C74" s="53"/>
      <c r="D74" s="41"/>
      <c r="E74" s="54"/>
      <c r="F74" s="138" t="s">
        <v>31</v>
      </c>
      <c r="G74" s="138"/>
      <c r="H74" s="138" t="s">
        <v>32</v>
      </c>
      <c r="I74" s="138"/>
      <c r="J74" s="52" t="s">
        <v>33</v>
      </c>
      <c r="K74" s="54"/>
      <c r="L74" s="37"/>
      <c r="M74" s="37"/>
      <c r="N74" s="49"/>
      <c r="O74" s="140"/>
      <c r="P74" s="140"/>
      <c r="Q74" s="140"/>
      <c r="R74" s="140"/>
    </row>
    <row r="75" spans="1:18" ht="15.75" x14ac:dyDescent="0.25">
      <c r="A75" s="62"/>
      <c r="B75" s="53"/>
      <c r="C75" s="53"/>
      <c r="D75" s="41"/>
      <c r="E75" s="54"/>
      <c r="F75" s="54"/>
      <c r="G75" s="54"/>
      <c r="H75" s="54"/>
      <c r="I75" s="54"/>
      <c r="J75" s="52"/>
      <c r="K75" s="54"/>
      <c r="L75" s="37"/>
      <c r="M75" s="37"/>
      <c r="N75" s="49"/>
      <c r="O75" s="54"/>
      <c r="P75" s="54"/>
      <c r="Q75" s="114"/>
      <c r="R75" s="52"/>
    </row>
    <row r="76" spans="1:18" ht="15.75" x14ac:dyDescent="0.25">
      <c r="A76" s="62"/>
      <c r="B76" s="53"/>
      <c r="C76" s="53"/>
      <c r="D76" s="41"/>
      <c r="E76" s="54"/>
      <c r="F76" s="54"/>
      <c r="G76" s="54"/>
      <c r="H76" s="54"/>
      <c r="I76" s="54"/>
      <c r="J76" s="52"/>
      <c r="K76" s="54"/>
      <c r="L76" s="37"/>
      <c r="M76" s="37"/>
      <c r="N76" s="49"/>
      <c r="O76" s="54"/>
      <c r="P76" s="54"/>
      <c r="Q76" s="114"/>
      <c r="R76" s="52"/>
    </row>
    <row r="77" spans="1:18" ht="15.75" x14ac:dyDescent="0.25">
      <c r="A77" s="62"/>
      <c r="B77" s="53"/>
      <c r="C77" s="53"/>
      <c r="D77" s="41"/>
      <c r="E77" s="54"/>
      <c r="F77" s="54"/>
      <c r="G77" s="54"/>
      <c r="H77" s="54"/>
      <c r="I77" s="54"/>
      <c r="J77" s="52"/>
      <c r="K77" s="54"/>
      <c r="L77" s="37"/>
      <c r="M77" s="37"/>
      <c r="N77" s="49"/>
      <c r="O77" s="54"/>
      <c r="P77" s="54"/>
      <c r="Q77" s="114"/>
      <c r="R77" s="52"/>
    </row>
  </sheetData>
  <mergeCells count="28">
    <mergeCell ref="F73:G73"/>
    <mergeCell ref="H73:I73"/>
    <mergeCell ref="O73:R73"/>
    <mergeCell ref="F74:G74"/>
    <mergeCell ref="H74:I74"/>
    <mergeCell ref="O74:R74"/>
    <mergeCell ref="N14:N15"/>
    <mergeCell ref="O14:O15"/>
    <mergeCell ref="P14:P15"/>
    <mergeCell ref="F72:G72"/>
    <mergeCell ref="H72:I72"/>
    <mergeCell ref="O72:R72"/>
    <mergeCell ref="F14:F15"/>
    <mergeCell ref="G14:G15"/>
    <mergeCell ref="H14:H15"/>
    <mergeCell ref="I14:I15"/>
    <mergeCell ref="J14:K14"/>
    <mergeCell ref="L14:M14"/>
    <mergeCell ref="A3:P3"/>
    <mergeCell ref="A4:P4"/>
    <mergeCell ref="A5:P5"/>
    <mergeCell ref="C10:D10"/>
    <mergeCell ref="E10:I10"/>
    <mergeCell ref="A14:A15"/>
    <mergeCell ref="B14:B15"/>
    <mergeCell ref="C14:C15"/>
    <mergeCell ref="D14:D15"/>
    <mergeCell ref="E14:E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77"/>
  <sheetViews>
    <sheetView tabSelected="1" topLeftCell="A9" workbookViewId="0">
      <selection activeCell="Q16" sqref="Q16:Q66"/>
    </sheetView>
  </sheetViews>
  <sheetFormatPr defaultRowHeight="15" x14ac:dyDescent="0.25"/>
  <cols>
    <col min="1" max="1" width="4" style="28" customWidth="1"/>
    <col min="2" max="2" width="17.140625" style="28" customWidth="1"/>
    <col min="3" max="3" width="12.42578125" style="28" customWidth="1"/>
    <col min="4" max="4" width="15.5703125" style="28" customWidth="1"/>
    <col min="5" max="5" width="4.140625" style="28" customWidth="1"/>
    <col min="6" max="6" width="3.85546875" style="28" customWidth="1"/>
    <col min="7" max="7" width="19.28515625" style="28" customWidth="1"/>
    <col min="8" max="8" width="9.28515625" style="28" bestFit="1" customWidth="1"/>
    <col min="9" max="9" width="9.5703125" style="28" bestFit="1" customWidth="1"/>
    <col min="10" max="11" width="11.28515625" style="28" customWidth="1"/>
    <col min="12" max="12" width="11.5703125" style="28" customWidth="1"/>
    <col min="13" max="13" width="11.7109375" style="28" customWidth="1"/>
    <col min="14" max="14" width="13.7109375" style="20" customWidth="1"/>
    <col min="15" max="15" width="14.5703125" style="20" customWidth="1"/>
    <col min="16" max="17" width="13.28515625" style="20" customWidth="1"/>
    <col min="18" max="16384" width="9.140625" style="28"/>
  </cols>
  <sheetData>
    <row r="3" spans="1:18" ht="18.75" x14ac:dyDescent="0.25">
      <c r="A3" s="117" t="s">
        <v>27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3"/>
    </row>
    <row r="4" spans="1:18" ht="18.75" x14ac:dyDescent="0.25">
      <c r="A4" s="117" t="s">
        <v>28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3"/>
    </row>
    <row r="5" spans="1:18" ht="18.75" x14ac:dyDescent="0.25">
      <c r="A5" s="117" t="s">
        <v>29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3"/>
    </row>
    <row r="6" spans="1:18" ht="15" customHeight="1" x14ac:dyDescent="0.25"/>
    <row r="7" spans="1:18" ht="15.75" customHeight="1" x14ac:dyDescent="0.25">
      <c r="A7" s="31" t="s">
        <v>0</v>
      </c>
      <c r="B7" s="43"/>
      <c r="C7" s="43"/>
      <c r="D7" s="46"/>
      <c r="E7" s="48"/>
      <c r="F7" s="47" t="s">
        <v>39</v>
      </c>
      <c r="G7" s="47"/>
      <c r="H7" s="32"/>
      <c r="I7" s="32"/>
      <c r="J7" s="32"/>
      <c r="K7" s="32"/>
      <c r="L7" s="32"/>
      <c r="M7" s="32"/>
      <c r="N7" s="50"/>
      <c r="O7" s="50"/>
      <c r="P7" s="50"/>
      <c r="Q7" s="50"/>
    </row>
    <row r="8" spans="1:18" ht="15.75" x14ac:dyDescent="0.25">
      <c r="A8" s="31" t="s">
        <v>1</v>
      </c>
      <c r="B8" s="44"/>
      <c r="C8" s="45"/>
      <c r="D8" s="45"/>
      <c r="E8" s="49"/>
      <c r="F8" s="45" t="s">
        <v>146</v>
      </c>
      <c r="G8" s="45"/>
      <c r="H8" s="33"/>
      <c r="I8" s="33"/>
      <c r="J8" s="34"/>
      <c r="K8" s="34"/>
      <c r="L8" s="34"/>
      <c r="M8" s="35"/>
      <c r="N8" s="50"/>
      <c r="O8" s="50"/>
      <c r="P8" s="50"/>
      <c r="Q8" s="50"/>
    </row>
    <row r="9" spans="1:18" ht="15.75" x14ac:dyDescent="0.25">
      <c r="A9" s="31" t="s">
        <v>2</v>
      </c>
      <c r="B9" s="44"/>
      <c r="C9" s="44"/>
      <c r="D9" s="45"/>
      <c r="E9" s="49"/>
      <c r="F9" s="68">
        <v>51</v>
      </c>
      <c r="G9" s="68"/>
      <c r="H9" s="69"/>
      <c r="I9" s="69"/>
      <c r="J9" s="70"/>
      <c r="K9" s="70"/>
      <c r="L9" s="70"/>
      <c r="M9" s="70"/>
      <c r="N9" s="50"/>
      <c r="O9" s="50"/>
      <c r="P9" s="50"/>
      <c r="Q9" s="50"/>
    </row>
    <row r="10" spans="1:18" ht="15.75" x14ac:dyDescent="0.25">
      <c r="A10" s="31" t="s">
        <v>3</v>
      </c>
      <c r="B10" s="45"/>
      <c r="C10" s="123"/>
      <c r="D10" s="124"/>
      <c r="E10" s="133">
        <v>44534</v>
      </c>
      <c r="F10" s="134"/>
      <c r="G10" s="134"/>
      <c r="H10" s="134"/>
      <c r="I10" s="134"/>
      <c r="J10" s="37"/>
      <c r="K10" s="37"/>
      <c r="L10" s="37"/>
      <c r="M10" s="37"/>
      <c r="N10" s="50"/>
      <c r="O10" s="50"/>
      <c r="P10" s="50"/>
      <c r="Q10" s="50"/>
    </row>
    <row r="11" spans="1:18" ht="15.75" x14ac:dyDescent="0.25">
      <c r="A11" s="31" t="s">
        <v>4</v>
      </c>
      <c r="B11" s="44"/>
      <c r="C11" s="44"/>
      <c r="D11" s="44"/>
      <c r="E11" s="49"/>
      <c r="F11" s="45"/>
      <c r="G11" s="45"/>
      <c r="H11" s="33"/>
      <c r="I11" s="36">
        <v>100</v>
      </c>
      <c r="J11" s="35"/>
      <c r="K11" s="35"/>
      <c r="L11" s="35"/>
      <c r="M11" s="35"/>
      <c r="N11" s="50"/>
      <c r="O11" s="50"/>
      <c r="P11" s="50"/>
      <c r="Q11" s="50"/>
    </row>
    <row r="12" spans="1:18" ht="15.75" x14ac:dyDescent="0.25">
      <c r="A12" s="38"/>
      <c r="B12" s="44"/>
      <c r="C12" s="44"/>
      <c r="D12" s="44"/>
      <c r="E12" s="50"/>
      <c r="F12" s="44"/>
      <c r="G12" s="44"/>
      <c r="H12" s="30"/>
      <c r="I12" s="30"/>
      <c r="J12" s="30"/>
      <c r="K12" s="30"/>
      <c r="L12" s="30"/>
      <c r="M12" s="30"/>
      <c r="N12" s="50"/>
      <c r="O12" s="50"/>
      <c r="P12" s="50"/>
      <c r="Q12" s="50"/>
    </row>
    <row r="14" spans="1:18" ht="36" customHeight="1" x14ac:dyDescent="0.25">
      <c r="A14" s="118" t="s">
        <v>5</v>
      </c>
      <c r="B14" s="120" t="s">
        <v>6</v>
      </c>
      <c r="C14" s="120" t="s">
        <v>7</v>
      </c>
      <c r="D14" s="120" t="s">
        <v>8</v>
      </c>
      <c r="E14" s="118" t="s">
        <v>9</v>
      </c>
      <c r="F14" s="120" t="s">
        <v>10</v>
      </c>
      <c r="G14" s="120" t="s">
        <v>11</v>
      </c>
      <c r="H14" s="125" t="s">
        <v>12</v>
      </c>
      <c r="I14" s="125" t="s">
        <v>13</v>
      </c>
      <c r="J14" s="127" t="s">
        <v>14</v>
      </c>
      <c r="K14" s="128"/>
      <c r="L14" s="127" t="s">
        <v>15</v>
      </c>
      <c r="M14" s="128"/>
      <c r="N14" s="131" t="s">
        <v>16</v>
      </c>
      <c r="O14" s="131" t="s">
        <v>17</v>
      </c>
      <c r="P14" s="129" t="s">
        <v>18</v>
      </c>
      <c r="Q14" s="148"/>
    </row>
    <row r="15" spans="1:18" ht="87.75" customHeight="1" x14ac:dyDescent="0.25">
      <c r="A15" s="119"/>
      <c r="B15" s="141"/>
      <c r="C15" s="141"/>
      <c r="D15" s="141"/>
      <c r="E15" s="119"/>
      <c r="F15" s="141"/>
      <c r="G15" s="141"/>
      <c r="H15" s="126"/>
      <c r="I15" s="126"/>
      <c r="J15" s="40" t="s">
        <v>34</v>
      </c>
      <c r="K15" s="40" t="s">
        <v>19</v>
      </c>
      <c r="L15" s="40" t="s">
        <v>20</v>
      </c>
      <c r="M15" s="40" t="s">
        <v>21</v>
      </c>
      <c r="N15" s="132"/>
      <c r="O15" s="132"/>
      <c r="P15" s="130"/>
      <c r="Q15" s="149" t="s">
        <v>483</v>
      </c>
      <c r="R15" s="39"/>
    </row>
    <row r="16" spans="1:18" ht="15" customHeight="1" x14ac:dyDescent="0.25">
      <c r="A16" s="72">
        <v>1</v>
      </c>
      <c r="B16" s="99" t="s">
        <v>87</v>
      </c>
      <c r="C16" s="99" t="s">
        <v>67</v>
      </c>
      <c r="D16" s="99" t="s">
        <v>86</v>
      </c>
      <c r="E16" s="99">
        <v>10</v>
      </c>
      <c r="F16" s="99">
        <v>3</v>
      </c>
      <c r="G16" s="99" t="s">
        <v>39</v>
      </c>
      <c r="H16" s="99">
        <v>29</v>
      </c>
      <c r="I16" s="100">
        <f>SUM((20*H16)/51)</f>
        <v>11.372549019607844</v>
      </c>
      <c r="J16" s="99">
        <v>40.1</v>
      </c>
      <c r="K16" s="101">
        <f t="shared" ref="K16:K31" si="0">SUM((40*40.1)/J16)</f>
        <v>40</v>
      </c>
      <c r="L16" s="99">
        <v>9.5</v>
      </c>
      <c r="M16" s="100">
        <f t="shared" ref="M16:M31" si="1">SUM(40*L16)/10</f>
        <v>38</v>
      </c>
      <c r="N16" s="101">
        <f t="shared" ref="N16:N31" si="2">SUM(K16+M16)</f>
        <v>78</v>
      </c>
      <c r="O16" s="101">
        <f t="shared" ref="O16:O31" si="3">SUM(I16+N16)</f>
        <v>89.372549019607845</v>
      </c>
      <c r="P16" s="92" t="s">
        <v>478</v>
      </c>
      <c r="Q16" s="92" t="s">
        <v>484</v>
      </c>
    </row>
    <row r="17" spans="1:17" ht="15" customHeight="1" x14ac:dyDescent="0.25">
      <c r="A17" s="72">
        <v>2</v>
      </c>
      <c r="B17" s="102" t="s">
        <v>131</v>
      </c>
      <c r="C17" s="99" t="s">
        <v>84</v>
      </c>
      <c r="D17" s="99" t="s">
        <v>78</v>
      </c>
      <c r="E17" s="99">
        <v>11</v>
      </c>
      <c r="F17" s="99">
        <v>6</v>
      </c>
      <c r="G17" s="99" t="s">
        <v>39</v>
      </c>
      <c r="H17" s="99" t="s">
        <v>477</v>
      </c>
      <c r="I17" s="100">
        <v>13.5</v>
      </c>
      <c r="J17" s="81">
        <v>48.06</v>
      </c>
      <c r="K17" s="101">
        <f t="shared" si="0"/>
        <v>33.374947981689552</v>
      </c>
      <c r="L17" s="104">
        <v>9.5</v>
      </c>
      <c r="M17" s="100">
        <f t="shared" si="1"/>
        <v>38</v>
      </c>
      <c r="N17" s="101">
        <f t="shared" si="2"/>
        <v>71.374947981689559</v>
      </c>
      <c r="O17" s="101">
        <f t="shared" si="3"/>
        <v>84.874947981689559</v>
      </c>
      <c r="P17" s="92" t="s">
        <v>478</v>
      </c>
      <c r="Q17" s="92" t="s">
        <v>484</v>
      </c>
    </row>
    <row r="18" spans="1:17" ht="15" customHeight="1" x14ac:dyDescent="0.25">
      <c r="A18" s="72">
        <v>3</v>
      </c>
      <c r="B18" s="99" t="s">
        <v>116</v>
      </c>
      <c r="C18" s="99" t="s">
        <v>111</v>
      </c>
      <c r="D18" s="99" t="s">
        <v>82</v>
      </c>
      <c r="E18" s="99">
        <v>11</v>
      </c>
      <c r="F18" s="99">
        <v>6</v>
      </c>
      <c r="G18" s="99" t="s">
        <v>39</v>
      </c>
      <c r="H18" s="99">
        <v>34.5</v>
      </c>
      <c r="I18" s="100">
        <f t="shared" ref="I18:I31" si="4">SUM((20*H18)/51)</f>
        <v>13.529411764705882</v>
      </c>
      <c r="J18" s="105">
        <v>49.71</v>
      </c>
      <c r="K18" s="101">
        <f t="shared" si="0"/>
        <v>32.267149466908066</v>
      </c>
      <c r="L18" s="105">
        <v>9</v>
      </c>
      <c r="M18" s="100">
        <f t="shared" si="1"/>
        <v>36</v>
      </c>
      <c r="N18" s="101">
        <f t="shared" si="2"/>
        <v>68.267149466908066</v>
      </c>
      <c r="O18" s="101">
        <f t="shared" si="3"/>
        <v>81.79656123161395</v>
      </c>
      <c r="P18" s="92" t="s">
        <v>478</v>
      </c>
      <c r="Q18" s="92" t="s">
        <v>484</v>
      </c>
    </row>
    <row r="19" spans="1:17" ht="15" customHeight="1" x14ac:dyDescent="0.25">
      <c r="A19" s="72">
        <v>4</v>
      </c>
      <c r="B19" s="102" t="s">
        <v>98</v>
      </c>
      <c r="C19" s="99" t="s">
        <v>77</v>
      </c>
      <c r="D19" s="99" t="s">
        <v>59</v>
      </c>
      <c r="E19" s="99">
        <v>10</v>
      </c>
      <c r="F19" s="99">
        <v>3</v>
      </c>
      <c r="G19" s="99" t="s">
        <v>39</v>
      </c>
      <c r="H19" s="99">
        <v>37</v>
      </c>
      <c r="I19" s="100">
        <f t="shared" si="4"/>
        <v>14.509803921568627</v>
      </c>
      <c r="J19" s="99">
        <v>51.82</v>
      </c>
      <c r="K19" s="101">
        <f t="shared" si="0"/>
        <v>30.953299884214587</v>
      </c>
      <c r="L19" s="99">
        <v>8</v>
      </c>
      <c r="M19" s="100">
        <f t="shared" si="1"/>
        <v>32</v>
      </c>
      <c r="N19" s="101">
        <f t="shared" si="2"/>
        <v>62.953299884214587</v>
      </c>
      <c r="O19" s="101">
        <f t="shared" si="3"/>
        <v>77.46310380578322</v>
      </c>
      <c r="P19" s="92" t="s">
        <v>478</v>
      </c>
      <c r="Q19" s="92" t="s">
        <v>484</v>
      </c>
    </row>
    <row r="20" spans="1:17" ht="15" customHeight="1" x14ac:dyDescent="0.25">
      <c r="A20" s="72">
        <v>5</v>
      </c>
      <c r="B20" s="102" t="s">
        <v>136</v>
      </c>
      <c r="C20" s="99" t="s">
        <v>46</v>
      </c>
      <c r="D20" s="99" t="s">
        <v>110</v>
      </c>
      <c r="E20" s="99">
        <v>11</v>
      </c>
      <c r="F20" s="99">
        <v>3</v>
      </c>
      <c r="G20" s="99" t="s">
        <v>39</v>
      </c>
      <c r="H20" s="99">
        <v>36</v>
      </c>
      <c r="I20" s="100">
        <f t="shared" si="4"/>
        <v>14.117647058823529</v>
      </c>
      <c r="J20" s="105">
        <v>50.25</v>
      </c>
      <c r="K20" s="101">
        <f t="shared" si="0"/>
        <v>31.920398009950247</v>
      </c>
      <c r="L20" s="105">
        <v>7.5</v>
      </c>
      <c r="M20" s="100">
        <f t="shared" si="1"/>
        <v>30</v>
      </c>
      <c r="N20" s="101">
        <f t="shared" si="2"/>
        <v>61.920398009950247</v>
      </c>
      <c r="O20" s="101">
        <f t="shared" si="3"/>
        <v>76.038045068773783</v>
      </c>
      <c r="P20" s="92" t="s">
        <v>478</v>
      </c>
      <c r="Q20" s="92" t="s">
        <v>484</v>
      </c>
    </row>
    <row r="21" spans="1:17" ht="15" customHeight="1" x14ac:dyDescent="0.25">
      <c r="A21" s="72">
        <v>6</v>
      </c>
      <c r="B21" s="99" t="s">
        <v>139</v>
      </c>
      <c r="C21" s="99" t="s">
        <v>63</v>
      </c>
      <c r="D21" s="99" t="s">
        <v>114</v>
      </c>
      <c r="E21" s="99">
        <v>11</v>
      </c>
      <c r="F21" s="99">
        <v>8</v>
      </c>
      <c r="G21" s="99" t="s">
        <v>39</v>
      </c>
      <c r="H21" s="99">
        <v>38.5</v>
      </c>
      <c r="I21" s="100">
        <f t="shared" si="4"/>
        <v>15.098039215686274</v>
      </c>
      <c r="J21" s="105">
        <v>62.93</v>
      </c>
      <c r="K21" s="101">
        <f t="shared" si="0"/>
        <v>25.488638169394566</v>
      </c>
      <c r="L21" s="105">
        <v>8.5</v>
      </c>
      <c r="M21" s="100">
        <f t="shared" si="1"/>
        <v>34</v>
      </c>
      <c r="N21" s="101">
        <f t="shared" si="2"/>
        <v>59.488638169394562</v>
      </c>
      <c r="O21" s="101">
        <f t="shared" si="3"/>
        <v>74.586677385080833</v>
      </c>
      <c r="P21" s="92" t="s">
        <v>478</v>
      </c>
      <c r="Q21" s="92" t="s">
        <v>484</v>
      </c>
    </row>
    <row r="22" spans="1:17" ht="15" customHeight="1" x14ac:dyDescent="0.25">
      <c r="A22" s="72">
        <v>7</v>
      </c>
      <c r="B22" s="102" t="s">
        <v>66</v>
      </c>
      <c r="C22" s="99" t="s">
        <v>63</v>
      </c>
      <c r="D22" s="99" t="s">
        <v>47</v>
      </c>
      <c r="E22" s="99">
        <v>9</v>
      </c>
      <c r="F22" s="99">
        <v>6</v>
      </c>
      <c r="G22" s="99" t="s">
        <v>39</v>
      </c>
      <c r="H22" s="99">
        <v>40.5</v>
      </c>
      <c r="I22" s="100">
        <f t="shared" si="4"/>
        <v>15.882352941176471</v>
      </c>
      <c r="J22" s="99">
        <v>71.19</v>
      </c>
      <c r="K22" s="101">
        <f t="shared" si="0"/>
        <v>22.53125438966147</v>
      </c>
      <c r="L22" s="99">
        <v>8.5</v>
      </c>
      <c r="M22" s="100">
        <f t="shared" si="1"/>
        <v>34</v>
      </c>
      <c r="N22" s="101">
        <f t="shared" si="2"/>
        <v>56.53125438966147</v>
      </c>
      <c r="O22" s="101">
        <f t="shared" si="3"/>
        <v>72.413607330837948</v>
      </c>
      <c r="P22" s="92" t="s">
        <v>478</v>
      </c>
      <c r="Q22" s="92" t="s">
        <v>484</v>
      </c>
    </row>
    <row r="23" spans="1:17" ht="15" customHeight="1" x14ac:dyDescent="0.25">
      <c r="A23" s="72">
        <v>8</v>
      </c>
      <c r="B23" s="99" t="s">
        <v>145</v>
      </c>
      <c r="C23" s="81" t="s">
        <v>126</v>
      </c>
      <c r="D23" s="81"/>
      <c r="E23" s="99">
        <v>10</v>
      </c>
      <c r="F23" s="99">
        <v>10</v>
      </c>
      <c r="G23" s="99" t="s">
        <v>39</v>
      </c>
      <c r="H23" s="99">
        <v>41</v>
      </c>
      <c r="I23" s="100">
        <f t="shared" si="4"/>
        <v>16.078431372549019</v>
      </c>
      <c r="J23" s="99">
        <v>71.92</v>
      </c>
      <c r="K23" s="101">
        <f t="shared" si="0"/>
        <v>22.302558398220246</v>
      </c>
      <c r="L23" s="99">
        <v>8.5</v>
      </c>
      <c r="M23" s="100">
        <f t="shared" si="1"/>
        <v>34</v>
      </c>
      <c r="N23" s="101">
        <f t="shared" si="2"/>
        <v>56.302558398220242</v>
      </c>
      <c r="O23" s="101">
        <f t="shared" si="3"/>
        <v>72.380989770769261</v>
      </c>
      <c r="P23" s="116" t="s">
        <v>478</v>
      </c>
      <c r="Q23" s="116" t="s">
        <v>484</v>
      </c>
    </row>
    <row r="24" spans="1:17" ht="15" customHeight="1" x14ac:dyDescent="0.25">
      <c r="A24" s="72">
        <v>9</v>
      </c>
      <c r="B24" s="99" t="s">
        <v>94</v>
      </c>
      <c r="C24" s="99" t="s">
        <v>93</v>
      </c>
      <c r="D24" s="99" t="s">
        <v>48</v>
      </c>
      <c r="E24" s="99">
        <v>10</v>
      </c>
      <c r="F24" s="99">
        <v>13</v>
      </c>
      <c r="G24" s="99" t="s">
        <v>39</v>
      </c>
      <c r="H24" s="99">
        <v>42</v>
      </c>
      <c r="I24" s="100">
        <f t="shared" si="4"/>
        <v>16.470588235294116</v>
      </c>
      <c r="J24" s="99">
        <v>62.12</v>
      </c>
      <c r="K24" s="101">
        <f t="shared" si="0"/>
        <v>25.820991629104959</v>
      </c>
      <c r="L24" s="99">
        <v>7.5</v>
      </c>
      <c r="M24" s="100">
        <f t="shared" si="1"/>
        <v>30</v>
      </c>
      <c r="N24" s="101">
        <f t="shared" si="2"/>
        <v>55.820991629104959</v>
      </c>
      <c r="O24" s="101">
        <f t="shared" si="3"/>
        <v>72.291579864399068</v>
      </c>
      <c r="P24" s="92" t="s">
        <v>478</v>
      </c>
      <c r="Q24" s="92" t="s">
        <v>484</v>
      </c>
    </row>
    <row r="25" spans="1:17" ht="15" customHeight="1" x14ac:dyDescent="0.25">
      <c r="A25" s="72">
        <v>10</v>
      </c>
      <c r="B25" s="102" t="s">
        <v>97</v>
      </c>
      <c r="C25" s="99" t="s">
        <v>95</v>
      </c>
      <c r="D25" s="99" t="s">
        <v>44</v>
      </c>
      <c r="E25" s="99">
        <v>10</v>
      </c>
      <c r="F25" s="99">
        <v>6</v>
      </c>
      <c r="G25" s="99" t="s">
        <v>39</v>
      </c>
      <c r="H25" s="99">
        <v>34</v>
      </c>
      <c r="I25" s="100">
        <f t="shared" si="4"/>
        <v>13.333333333333334</v>
      </c>
      <c r="J25" s="99">
        <v>64.95</v>
      </c>
      <c r="K25" s="101">
        <f t="shared" si="0"/>
        <v>24.695919938414164</v>
      </c>
      <c r="L25" s="99">
        <v>8.5</v>
      </c>
      <c r="M25" s="100">
        <f t="shared" si="1"/>
        <v>34</v>
      </c>
      <c r="N25" s="101">
        <f t="shared" si="2"/>
        <v>58.695919938414164</v>
      </c>
      <c r="O25" s="101">
        <f t="shared" si="3"/>
        <v>72.029253271747493</v>
      </c>
      <c r="P25" s="92" t="s">
        <v>478</v>
      </c>
      <c r="Q25" s="92" t="s">
        <v>484</v>
      </c>
    </row>
    <row r="26" spans="1:17" ht="15" customHeight="1" x14ac:dyDescent="0.25">
      <c r="A26" s="72">
        <v>11</v>
      </c>
      <c r="B26" s="99" t="s">
        <v>55</v>
      </c>
      <c r="C26" s="99" t="s">
        <v>46</v>
      </c>
      <c r="D26" s="99" t="s">
        <v>47</v>
      </c>
      <c r="E26" s="99">
        <v>9</v>
      </c>
      <c r="F26" s="99">
        <v>3</v>
      </c>
      <c r="G26" s="99" t="s">
        <v>39</v>
      </c>
      <c r="H26" s="99">
        <v>27</v>
      </c>
      <c r="I26" s="100">
        <f t="shared" si="4"/>
        <v>10.588235294117647</v>
      </c>
      <c r="J26" s="99">
        <v>75.87</v>
      </c>
      <c r="K26" s="101">
        <f t="shared" si="0"/>
        <v>21.141426123632527</v>
      </c>
      <c r="L26" s="99">
        <v>10</v>
      </c>
      <c r="M26" s="100">
        <f t="shared" si="1"/>
        <v>40</v>
      </c>
      <c r="N26" s="101">
        <f t="shared" si="2"/>
        <v>61.141426123632527</v>
      </c>
      <c r="O26" s="101">
        <f t="shared" si="3"/>
        <v>71.729661417750179</v>
      </c>
      <c r="P26" s="92" t="s">
        <v>478</v>
      </c>
      <c r="Q26" s="92" t="s">
        <v>484</v>
      </c>
    </row>
    <row r="27" spans="1:17" ht="15" customHeight="1" x14ac:dyDescent="0.25">
      <c r="A27" s="72">
        <v>12</v>
      </c>
      <c r="B27" s="99" t="s">
        <v>143</v>
      </c>
      <c r="C27" s="81" t="s">
        <v>124</v>
      </c>
      <c r="D27" s="81" t="s">
        <v>48</v>
      </c>
      <c r="E27" s="99">
        <v>10</v>
      </c>
      <c r="F27" s="99">
        <v>3</v>
      </c>
      <c r="G27" s="99" t="s">
        <v>39</v>
      </c>
      <c r="H27" s="99">
        <v>26</v>
      </c>
      <c r="I27" s="100">
        <f t="shared" si="4"/>
        <v>10.196078431372548</v>
      </c>
      <c r="J27" s="99">
        <v>51</v>
      </c>
      <c r="K27" s="101">
        <f t="shared" si="0"/>
        <v>31.450980392156861</v>
      </c>
      <c r="L27" s="99">
        <v>7.5</v>
      </c>
      <c r="M27" s="100">
        <f t="shared" si="1"/>
        <v>30</v>
      </c>
      <c r="N27" s="101">
        <f t="shared" si="2"/>
        <v>61.450980392156865</v>
      </c>
      <c r="O27" s="101">
        <f t="shared" si="3"/>
        <v>71.64705882352942</v>
      </c>
      <c r="P27" s="116" t="s">
        <v>478</v>
      </c>
      <c r="Q27" s="116" t="s">
        <v>484</v>
      </c>
    </row>
    <row r="28" spans="1:17" ht="15" customHeight="1" x14ac:dyDescent="0.25">
      <c r="A28" s="72">
        <v>13</v>
      </c>
      <c r="B28" s="99" t="s">
        <v>137</v>
      </c>
      <c r="C28" s="99" t="s">
        <v>58</v>
      </c>
      <c r="D28" s="99" t="s">
        <v>52</v>
      </c>
      <c r="E28" s="99">
        <v>11</v>
      </c>
      <c r="F28" s="99">
        <v>8</v>
      </c>
      <c r="G28" s="99" t="s">
        <v>39</v>
      </c>
      <c r="H28" s="99">
        <v>38</v>
      </c>
      <c r="I28" s="100">
        <f t="shared" si="4"/>
        <v>14.901960784313726</v>
      </c>
      <c r="J28" s="105">
        <v>71.58</v>
      </c>
      <c r="K28" s="101">
        <f t="shared" si="0"/>
        <v>22.408493992735401</v>
      </c>
      <c r="L28" s="105">
        <v>8.5</v>
      </c>
      <c r="M28" s="100">
        <f t="shared" si="1"/>
        <v>34</v>
      </c>
      <c r="N28" s="101">
        <f t="shared" si="2"/>
        <v>56.408493992735401</v>
      </c>
      <c r="O28" s="101">
        <f t="shared" si="3"/>
        <v>71.310454777049131</v>
      </c>
      <c r="P28" s="92" t="s">
        <v>478</v>
      </c>
      <c r="Q28" s="92" t="s">
        <v>484</v>
      </c>
    </row>
    <row r="29" spans="1:17" ht="15" customHeight="1" x14ac:dyDescent="0.25">
      <c r="A29" s="72">
        <v>14</v>
      </c>
      <c r="B29" s="102" t="s">
        <v>49</v>
      </c>
      <c r="C29" s="99" t="s">
        <v>43</v>
      </c>
      <c r="D29" s="99" t="s">
        <v>48</v>
      </c>
      <c r="E29" s="99">
        <v>9</v>
      </c>
      <c r="F29" s="99">
        <v>6</v>
      </c>
      <c r="G29" s="99" t="s">
        <v>39</v>
      </c>
      <c r="H29" s="99">
        <v>36.5</v>
      </c>
      <c r="I29" s="100">
        <f t="shared" si="4"/>
        <v>14.313725490196079</v>
      </c>
      <c r="J29" s="99">
        <v>72.260000000000005</v>
      </c>
      <c r="K29" s="101">
        <f t="shared" si="0"/>
        <v>22.197619706615001</v>
      </c>
      <c r="L29" s="99">
        <v>8.5</v>
      </c>
      <c r="M29" s="100">
        <f t="shared" si="1"/>
        <v>34</v>
      </c>
      <c r="N29" s="101">
        <f t="shared" si="2"/>
        <v>56.197619706615001</v>
      </c>
      <c r="O29" s="101">
        <f t="shared" si="3"/>
        <v>70.511345196811078</v>
      </c>
      <c r="P29" s="92" t="s">
        <v>478</v>
      </c>
      <c r="Q29" s="92" t="s">
        <v>484</v>
      </c>
    </row>
    <row r="30" spans="1:17" ht="15" customHeight="1" x14ac:dyDescent="0.25">
      <c r="A30" s="72">
        <v>15</v>
      </c>
      <c r="B30" s="102" t="s">
        <v>122</v>
      </c>
      <c r="C30" s="99" t="s">
        <v>81</v>
      </c>
      <c r="D30" s="99" t="s">
        <v>104</v>
      </c>
      <c r="E30" s="99">
        <v>10</v>
      </c>
      <c r="F30" s="102">
        <v>2</v>
      </c>
      <c r="G30" s="99" t="s">
        <v>39</v>
      </c>
      <c r="H30" s="99">
        <v>39.5</v>
      </c>
      <c r="I30" s="100">
        <f t="shared" si="4"/>
        <v>15.490196078431373</v>
      </c>
      <c r="J30" s="99">
        <v>60.54</v>
      </c>
      <c r="K30" s="101">
        <f t="shared" si="0"/>
        <v>26.494879418566239</v>
      </c>
      <c r="L30" s="99">
        <v>7</v>
      </c>
      <c r="M30" s="100">
        <f t="shared" si="1"/>
        <v>28</v>
      </c>
      <c r="N30" s="101">
        <f t="shared" si="2"/>
        <v>54.494879418566242</v>
      </c>
      <c r="O30" s="101">
        <f t="shared" si="3"/>
        <v>69.985075496997609</v>
      </c>
      <c r="P30" s="92" t="s">
        <v>478</v>
      </c>
      <c r="Q30" s="92" t="s">
        <v>484</v>
      </c>
    </row>
    <row r="31" spans="1:17" ht="15" customHeight="1" x14ac:dyDescent="0.25">
      <c r="A31" s="72">
        <v>16</v>
      </c>
      <c r="B31" s="99" t="s">
        <v>144</v>
      </c>
      <c r="C31" s="81" t="s">
        <v>125</v>
      </c>
      <c r="D31" s="81" t="s">
        <v>110</v>
      </c>
      <c r="E31" s="99">
        <v>10</v>
      </c>
      <c r="F31" s="99">
        <v>3</v>
      </c>
      <c r="G31" s="99" t="s">
        <v>39</v>
      </c>
      <c r="H31" s="99">
        <v>26</v>
      </c>
      <c r="I31" s="100">
        <f t="shared" si="4"/>
        <v>10.196078431372548</v>
      </c>
      <c r="J31" s="99">
        <v>55.35</v>
      </c>
      <c r="K31" s="101">
        <f t="shared" si="0"/>
        <v>28.979223125564587</v>
      </c>
      <c r="L31" s="99">
        <v>7.5</v>
      </c>
      <c r="M31" s="100">
        <f t="shared" si="1"/>
        <v>30</v>
      </c>
      <c r="N31" s="101">
        <f t="shared" si="2"/>
        <v>58.979223125564587</v>
      </c>
      <c r="O31" s="101">
        <f t="shared" si="3"/>
        <v>69.175301556937143</v>
      </c>
      <c r="P31" s="116" t="s">
        <v>478</v>
      </c>
      <c r="Q31" s="116" t="s">
        <v>484</v>
      </c>
    </row>
    <row r="32" spans="1:17" ht="15" customHeight="1" x14ac:dyDescent="0.25">
      <c r="A32" s="72">
        <v>17</v>
      </c>
      <c r="B32" s="103" t="s">
        <v>142</v>
      </c>
      <c r="C32" s="103" t="s">
        <v>115</v>
      </c>
      <c r="D32" s="103" t="s">
        <v>325</v>
      </c>
      <c r="E32" s="103">
        <v>9</v>
      </c>
      <c r="F32" s="103">
        <v>12</v>
      </c>
      <c r="G32" s="103" t="s">
        <v>39</v>
      </c>
      <c r="H32" s="103" t="s">
        <v>476</v>
      </c>
      <c r="I32" s="107">
        <v>15</v>
      </c>
      <c r="J32" s="103">
        <v>82.5</v>
      </c>
      <c r="K32" s="108">
        <v>19.442424242424241</v>
      </c>
      <c r="L32" s="103">
        <v>8.5</v>
      </c>
      <c r="M32" s="107">
        <v>34</v>
      </c>
      <c r="N32" s="108">
        <v>53.442424242424238</v>
      </c>
      <c r="O32" s="108">
        <v>68.44</v>
      </c>
      <c r="P32" s="92" t="s">
        <v>478</v>
      </c>
      <c r="Q32" s="92" t="s">
        <v>484</v>
      </c>
    </row>
    <row r="33" spans="1:17" ht="15" customHeight="1" x14ac:dyDescent="0.25">
      <c r="A33" s="72">
        <v>18</v>
      </c>
      <c r="B33" s="102" t="s">
        <v>127</v>
      </c>
      <c r="C33" s="99" t="s">
        <v>105</v>
      </c>
      <c r="D33" s="99" t="s">
        <v>47</v>
      </c>
      <c r="E33" s="99">
        <v>10</v>
      </c>
      <c r="F33" s="102">
        <v>2</v>
      </c>
      <c r="G33" s="99" t="s">
        <v>39</v>
      </c>
      <c r="H33" s="99">
        <v>27.5</v>
      </c>
      <c r="I33" s="100">
        <f t="shared" ref="I33:I47" si="5">SUM((20*H33)/51)</f>
        <v>10.784313725490197</v>
      </c>
      <c r="J33" s="99">
        <v>68.400000000000006</v>
      </c>
      <c r="K33" s="101">
        <f t="shared" ref="K33:K47" si="6">SUM((40*40.1)/J33)</f>
        <v>23.450292397660817</v>
      </c>
      <c r="L33" s="99">
        <v>8.5</v>
      </c>
      <c r="M33" s="100">
        <f t="shared" ref="M33:M47" si="7">SUM(40*L33)/10</f>
        <v>34</v>
      </c>
      <c r="N33" s="101">
        <f t="shared" ref="N33:N47" si="8">SUM(K33+M33)</f>
        <v>57.450292397660817</v>
      </c>
      <c r="O33" s="101">
        <f t="shared" ref="O33:O47" si="9">SUM(I33+N33)</f>
        <v>68.234606123151011</v>
      </c>
      <c r="P33" s="92" t="s">
        <v>478</v>
      </c>
      <c r="Q33" s="92" t="s">
        <v>484</v>
      </c>
    </row>
    <row r="34" spans="1:17" ht="15" customHeight="1" x14ac:dyDescent="0.25">
      <c r="A34" s="72">
        <v>19</v>
      </c>
      <c r="B34" s="99" t="s">
        <v>69</v>
      </c>
      <c r="C34" s="99" t="s">
        <v>67</v>
      </c>
      <c r="D34" s="99" t="s">
        <v>68</v>
      </c>
      <c r="E34" s="99">
        <v>9</v>
      </c>
      <c r="F34" s="99">
        <v>3</v>
      </c>
      <c r="G34" s="99" t="s">
        <v>39</v>
      </c>
      <c r="H34" s="99">
        <v>26.5</v>
      </c>
      <c r="I34" s="100">
        <f t="shared" si="5"/>
        <v>10.392156862745098</v>
      </c>
      <c r="J34" s="99">
        <v>68.09</v>
      </c>
      <c r="K34" s="101">
        <f t="shared" si="6"/>
        <v>23.557056836539871</v>
      </c>
      <c r="L34" s="99">
        <v>8.5</v>
      </c>
      <c r="M34" s="100">
        <f t="shared" si="7"/>
        <v>34</v>
      </c>
      <c r="N34" s="101">
        <f t="shared" si="8"/>
        <v>57.557056836539871</v>
      </c>
      <c r="O34" s="101">
        <f t="shared" si="9"/>
        <v>67.949213699284968</v>
      </c>
      <c r="P34" s="92" t="s">
        <v>478</v>
      </c>
      <c r="Q34" s="92" t="s">
        <v>484</v>
      </c>
    </row>
    <row r="35" spans="1:17" ht="15" customHeight="1" x14ac:dyDescent="0.25">
      <c r="A35" s="72">
        <v>20</v>
      </c>
      <c r="B35" s="99" t="s">
        <v>65</v>
      </c>
      <c r="C35" s="99" t="s">
        <v>64</v>
      </c>
      <c r="D35" s="99" t="s">
        <v>52</v>
      </c>
      <c r="E35" s="99">
        <v>9</v>
      </c>
      <c r="F35" s="99">
        <v>8</v>
      </c>
      <c r="G35" s="99" t="s">
        <v>39</v>
      </c>
      <c r="H35" s="99">
        <v>29</v>
      </c>
      <c r="I35" s="100">
        <f t="shared" si="5"/>
        <v>11.372549019607844</v>
      </c>
      <c r="J35" s="99">
        <v>60.8</v>
      </c>
      <c r="K35" s="101">
        <f t="shared" si="6"/>
        <v>26.381578947368421</v>
      </c>
      <c r="L35" s="99">
        <v>7.5</v>
      </c>
      <c r="M35" s="100">
        <f t="shared" si="7"/>
        <v>30</v>
      </c>
      <c r="N35" s="101">
        <f t="shared" si="8"/>
        <v>56.381578947368425</v>
      </c>
      <c r="O35" s="101">
        <f t="shared" si="9"/>
        <v>67.75412796697627</v>
      </c>
      <c r="P35" s="92" t="s">
        <v>478</v>
      </c>
      <c r="Q35" s="92" t="s">
        <v>484</v>
      </c>
    </row>
    <row r="36" spans="1:17" ht="15" customHeight="1" x14ac:dyDescent="0.25">
      <c r="A36" s="72">
        <v>21</v>
      </c>
      <c r="B36" s="99" t="s">
        <v>130</v>
      </c>
      <c r="C36" s="99" t="s">
        <v>107</v>
      </c>
      <c r="D36" s="99" t="s">
        <v>52</v>
      </c>
      <c r="E36" s="99">
        <v>11</v>
      </c>
      <c r="F36" s="99">
        <v>11</v>
      </c>
      <c r="G36" s="99" t="s">
        <v>39</v>
      </c>
      <c r="H36" s="99">
        <v>15.5</v>
      </c>
      <c r="I36" s="100">
        <f t="shared" si="5"/>
        <v>6.0784313725490193</v>
      </c>
      <c r="J36" s="81">
        <v>54.3</v>
      </c>
      <c r="K36" s="101">
        <f t="shared" si="6"/>
        <v>29.539594843462247</v>
      </c>
      <c r="L36" s="104">
        <v>8</v>
      </c>
      <c r="M36" s="100">
        <f t="shared" si="7"/>
        <v>32</v>
      </c>
      <c r="N36" s="101">
        <f t="shared" si="8"/>
        <v>61.539594843462247</v>
      </c>
      <c r="O36" s="101">
        <f t="shared" si="9"/>
        <v>67.618026216011259</v>
      </c>
      <c r="P36" s="92" t="s">
        <v>478</v>
      </c>
      <c r="Q36" s="92" t="s">
        <v>484</v>
      </c>
    </row>
    <row r="37" spans="1:17" ht="15" customHeight="1" x14ac:dyDescent="0.25">
      <c r="A37" s="72">
        <v>22</v>
      </c>
      <c r="B37" s="102" t="s">
        <v>57</v>
      </c>
      <c r="C37" s="99" t="s">
        <v>56</v>
      </c>
      <c r="D37" s="99" t="s">
        <v>48</v>
      </c>
      <c r="E37" s="99">
        <v>9</v>
      </c>
      <c r="F37" s="99">
        <v>3</v>
      </c>
      <c r="G37" s="99" t="s">
        <v>39</v>
      </c>
      <c r="H37" s="99">
        <v>26</v>
      </c>
      <c r="I37" s="100">
        <f t="shared" si="5"/>
        <v>10.196078431372548</v>
      </c>
      <c r="J37" s="99">
        <v>68.56</v>
      </c>
      <c r="K37" s="101">
        <f t="shared" si="6"/>
        <v>23.395565927654609</v>
      </c>
      <c r="L37" s="99">
        <v>8.5</v>
      </c>
      <c r="M37" s="100">
        <f t="shared" si="7"/>
        <v>34</v>
      </c>
      <c r="N37" s="101">
        <f t="shared" si="8"/>
        <v>57.395565927654609</v>
      </c>
      <c r="O37" s="101">
        <f t="shared" si="9"/>
        <v>67.591644359027157</v>
      </c>
      <c r="P37" s="92" t="s">
        <v>478</v>
      </c>
      <c r="Q37" s="92" t="s">
        <v>484</v>
      </c>
    </row>
    <row r="38" spans="1:17" ht="15" customHeight="1" x14ac:dyDescent="0.25">
      <c r="A38" s="72">
        <v>23</v>
      </c>
      <c r="B38" s="99" t="s">
        <v>100</v>
      </c>
      <c r="C38" s="99" t="s">
        <v>58</v>
      </c>
      <c r="D38" s="99" t="s">
        <v>96</v>
      </c>
      <c r="E38" s="99">
        <v>10</v>
      </c>
      <c r="F38" s="99">
        <v>4</v>
      </c>
      <c r="G38" s="99" t="s">
        <v>39</v>
      </c>
      <c r="H38" s="99">
        <v>31</v>
      </c>
      <c r="I38" s="100">
        <f t="shared" si="5"/>
        <v>12.156862745098039</v>
      </c>
      <c r="J38" s="99">
        <v>58.67</v>
      </c>
      <c r="K38" s="101">
        <f t="shared" si="6"/>
        <v>27.339355718425089</v>
      </c>
      <c r="L38" s="99">
        <v>7</v>
      </c>
      <c r="M38" s="100">
        <f t="shared" si="7"/>
        <v>28</v>
      </c>
      <c r="N38" s="101">
        <f t="shared" si="8"/>
        <v>55.339355718425089</v>
      </c>
      <c r="O38" s="101">
        <f t="shared" si="9"/>
        <v>67.496218463523121</v>
      </c>
      <c r="P38" s="92" t="s">
        <v>478</v>
      </c>
      <c r="Q38" s="92" t="s">
        <v>484</v>
      </c>
    </row>
    <row r="39" spans="1:17" ht="15" customHeight="1" x14ac:dyDescent="0.25">
      <c r="A39" s="72">
        <v>24</v>
      </c>
      <c r="B39" s="99" t="s">
        <v>128</v>
      </c>
      <c r="C39" s="99" t="s">
        <v>80</v>
      </c>
      <c r="D39" s="99" t="s">
        <v>88</v>
      </c>
      <c r="E39" s="99">
        <v>10</v>
      </c>
      <c r="F39" s="99">
        <v>12</v>
      </c>
      <c r="G39" s="99" t="s">
        <v>39</v>
      </c>
      <c r="H39" s="99">
        <v>34.5</v>
      </c>
      <c r="I39" s="100">
        <f t="shared" si="5"/>
        <v>13.529411764705882</v>
      </c>
      <c r="J39" s="99">
        <v>81.760000000000005</v>
      </c>
      <c r="K39" s="101">
        <f t="shared" si="6"/>
        <v>19.61839530332681</v>
      </c>
      <c r="L39" s="99">
        <v>8.5</v>
      </c>
      <c r="M39" s="100">
        <f t="shared" si="7"/>
        <v>34</v>
      </c>
      <c r="N39" s="101">
        <f t="shared" si="8"/>
        <v>53.618395303326807</v>
      </c>
      <c r="O39" s="101">
        <f t="shared" si="9"/>
        <v>67.147807068032691</v>
      </c>
      <c r="P39" s="92" t="s">
        <v>478</v>
      </c>
      <c r="Q39" s="92" t="s">
        <v>484</v>
      </c>
    </row>
    <row r="40" spans="1:17" ht="15" customHeight="1" x14ac:dyDescent="0.25">
      <c r="A40" s="72">
        <v>25</v>
      </c>
      <c r="B40" s="99" t="s">
        <v>138</v>
      </c>
      <c r="C40" s="99" t="s">
        <v>113</v>
      </c>
      <c r="D40" s="99" t="s">
        <v>96</v>
      </c>
      <c r="E40" s="99">
        <v>11</v>
      </c>
      <c r="F40" s="99">
        <v>12</v>
      </c>
      <c r="G40" s="99" t="s">
        <v>39</v>
      </c>
      <c r="H40" s="99">
        <v>33</v>
      </c>
      <c r="I40" s="100">
        <f t="shared" si="5"/>
        <v>12.941176470588236</v>
      </c>
      <c r="J40" s="105">
        <v>90.56</v>
      </c>
      <c r="K40" s="101">
        <f t="shared" si="6"/>
        <v>17.712014134275616</v>
      </c>
      <c r="L40" s="105">
        <v>9</v>
      </c>
      <c r="M40" s="100">
        <f t="shared" si="7"/>
        <v>36</v>
      </c>
      <c r="N40" s="101">
        <f t="shared" si="8"/>
        <v>53.71201413427562</v>
      </c>
      <c r="O40" s="101">
        <f t="shared" si="9"/>
        <v>66.653190604863852</v>
      </c>
      <c r="P40" s="92" t="s">
        <v>478</v>
      </c>
      <c r="Q40" s="92" t="s">
        <v>484</v>
      </c>
    </row>
    <row r="41" spans="1:17" ht="15" customHeight="1" x14ac:dyDescent="0.25">
      <c r="A41" s="72">
        <v>26</v>
      </c>
      <c r="B41" s="99" t="s">
        <v>89</v>
      </c>
      <c r="C41" s="99" t="s">
        <v>73</v>
      </c>
      <c r="D41" s="99" t="s">
        <v>88</v>
      </c>
      <c r="E41" s="99">
        <v>10</v>
      </c>
      <c r="F41" s="99">
        <v>3</v>
      </c>
      <c r="G41" s="99" t="s">
        <v>39</v>
      </c>
      <c r="H41" s="99">
        <v>22</v>
      </c>
      <c r="I41" s="100">
        <f t="shared" si="5"/>
        <v>8.6274509803921564</v>
      </c>
      <c r="J41" s="99">
        <v>61.95</v>
      </c>
      <c r="K41" s="101">
        <f t="shared" si="6"/>
        <v>25.891848264729621</v>
      </c>
      <c r="L41" s="99">
        <v>8</v>
      </c>
      <c r="M41" s="100">
        <f t="shared" si="7"/>
        <v>32</v>
      </c>
      <c r="N41" s="101">
        <f t="shared" si="8"/>
        <v>57.891848264729617</v>
      </c>
      <c r="O41" s="101">
        <f t="shared" si="9"/>
        <v>66.519299245121772</v>
      </c>
      <c r="P41" s="92" t="s">
        <v>478</v>
      </c>
      <c r="Q41" s="92" t="s">
        <v>484</v>
      </c>
    </row>
    <row r="42" spans="1:17" ht="15" customHeight="1" x14ac:dyDescent="0.25">
      <c r="A42" s="72">
        <v>27</v>
      </c>
      <c r="B42" s="99" t="s">
        <v>120</v>
      </c>
      <c r="C42" s="99" t="s">
        <v>46</v>
      </c>
      <c r="D42" s="99" t="s">
        <v>59</v>
      </c>
      <c r="E42" s="99">
        <v>10</v>
      </c>
      <c r="F42" s="99">
        <v>10</v>
      </c>
      <c r="G42" s="99" t="s">
        <v>39</v>
      </c>
      <c r="H42" s="99">
        <v>30</v>
      </c>
      <c r="I42" s="100">
        <f t="shared" si="5"/>
        <v>11.764705882352942</v>
      </c>
      <c r="J42" s="99">
        <v>100.23</v>
      </c>
      <c r="K42" s="101">
        <f t="shared" si="6"/>
        <v>16.003192656889155</v>
      </c>
      <c r="L42" s="99">
        <v>9.5</v>
      </c>
      <c r="M42" s="100">
        <f t="shared" si="7"/>
        <v>38</v>
      </c>
      <c r="N42" s="101">
        <f t="shared" si="8"/>
        <v>54.003192656889155</v>
      </c>
      <c r="O42" s="101">
        <f t="shared" si="9"/>
        <v>65.767898539242097</v>
      </c>
      <c r="P42" s="92" t="s">
        <v>478</v>
      </c>
      <c r="Q42" s="92" t="s">
        <v>484</v>
      </c>
    </row>
    <row r="43" spans="1:17" ht="15" customHeight="1" x14ac:dyDescent="0.25">
      <c r="A43" s="72">
        <v>28</v>
      </c>
      <c r="B43" s="99" t="s">
        <v>129</v>
      </c>
      <c r="C43" s="99" t="s">
        <v>107</v>
      </c>
      <c r="D43" s="99" t="s">
        <v>52</v>
      </c>
      <c r="E43" s="99">
        <v>10</v>
      </c>
      <c r="F43" s="99">
        <v>12</v>
      </c>
      <c r="G43" s="99" t="s">
        <v>39</v>
      </c>
      <c r="H43" s="99">
        <v>33</v>
      </c>
      <c r="I43" s="100">
        <f t="shared" si="5"/>
        <v>12.941176470588236</v>
      </c>
      <c r="J43" s="81">
        <v>88.82</v>
      </c>
      <c r="K43" s="101">
        <f t="shared" si="6"/>
        <v>18.058995721684308</v>
      </c>
      <c r="L43" s="104">
        <v>8.5</v>
      </c>
      <c r="M43" s="100">
        <f t="shared" si="7"/>
        <v>34</v>
      </c>
      <c r="N43" s="101">
        <f t="shared" si="8"/>
        <v>52.058995721684312</v>
      </c>
      <c r="O43" s="101">
        <f t="shared" si="9"/>
        <v>65.000172192272544</v>
      </c>
      <c r="P43" s="92" t="s">
        <v>478</v>
      </c>
      <c r="Q43" s="92" t="s">
        <v>484</v>
      </c>
    </row>
    <row r="44" spans="1:17" ht="15" customHeight="1" x14ac:dyDescent="0.25">
      <c r="A44" s="72">
        <v>29</v>
      </c>
      <c r="B44" s="99" t="s">
        <v>141</v>
      </c>
      <c r="C44" s="99" t="s">
        <v>73</v>
      </c>
      <c r="D44" s="99" t="s">
        <v>41</v>
      </c>
      <c r="E44" s="99">
        <v>11</v>
      </c>
      <c r="F44" s="99">
        <v>3</v>
      </c>
      <c r="G44" s="99" t="s">
        <v>39</v>
      </c>
      <c r="H44" s="99">
        <v>40</v>
      </c>
      <c r="I44" s="100">
        <f t="shared" si="5"/>
        <v>15.686274509803921</v>
      </c>
      <c r="J44" s="99">
        <v>46.2</v>
      </c>
      <c r="K44" s="101">
        <f t="shared" si="6"/>
        <v>34.718614718614717</v>
      </c>
      <c r="L44" s="99">
        <v>3.5</v>
      </c>
      <c r="M44" s="100">
        <f t="shared" si="7"/>
        <v>14</v>
      </c>
      <c r="N44" s="101">
        <f t="shared" si="8"/>
        <v>48.718614718614717</v>
      </c>
      <c r="O44" s="101">
        <f t="shared" si="9"/>
        <v>64.404889228418639</v>
      </c>
      <c r="P44" s="92" t="s">
        <v>478</v>
      </c>
      <c r="Q44" s="92" t="s">
        <v>484</v>
      </c>
    </row>
    <row r="45" spans="1:17" ht="15" customHeight="1" x14ac:dyDescent="0.25">
      <c r="A45" s="72">
        <v>30</v>
      </c>
      <c r="B45" s="99" t="s">
        <v>92</v>
      </c>
      <c r="C45" s="99" t="s">
        <v>90</v>
      </c>
      <c r="D45" s="99" t="s">
        <v>91</v>
      </c>
      <c r="E45" s="99">
        <v>10</v>
      </c>
      <c r="F45" s="99">
        <v>10</v>
      </c>
      <c r="G45" s="99" t="s">
        <v>39</v>
      </c>
      <c r="H45" s="99">
        <v>32</v>
      </c>
      <c r="I45" s="100">
        <f t="shared" si="5"/>
        <v>12.549019607843137</v>
      </c>
      <c r="J45" s="99">
        <v>71.63</v>
      </c>
      <c r="K45" s="101">
        <f t="shared" si="6"/>
        <v>22.392852156917495</v>
      </c>
      <c r="L45" s="99">
        <v>7</v>
      </c>
      <c r="M45" s="100">
        <f t="shared" si="7"/>
        <v>28</v>
      </c>
      <c r="N45" s="101">
        <f t="shared" si="8"/>
        <v>50.392852156917499</v>
      </c>
      <c r="O45" s="101">
        <f t="shared" si="9"/>
        <v>62.941871764760634</v>
      </c>
      <c r="P45" s="92" t="s">
        <v>478</v>
      </c>
      <c r="Q45" s="92" t="s">
        <v>484</v>
      </c>
    </row>
    <row r="46" spans="1:17" ht="15" customHeight="1" x14ac:dyDescent="0.25">
      <c r="A46" s="72">
        <v>31</v>
      </c>
      <c r="B46" s="99" t="s">
        <v>117</v>
      </c>
      <c r="C46" s="99" t="s">
        <v>101</v>
      </c>
      <c r="D46" s="99" t="s">
        <v>48</v>
      </c>
      <c r="E46" s="99">
        <v>10</v>
      </c>
      <c r="F46" s="99">
        <v>4</v>
      </c>
      <c r="G46" s="99" t="s">
        <v>39</v>
      </c>
      <c r="H46" s="99">
        <v>28.5</v>
      </c>
      <c r="I46" s="100">
        <f t="shared" si="5"/>
        <v>11.176470588235293</v>
      </c>
      <c r="J46" s="99">
        <v>50.91</v>
      </c>
      <c r="K46" s="101">
        <f t="shared" si="6"/>
        <v>31.506580239638581</v>
      </c>
      <c r="L46" s="99">
        <v>5</v>
      </c>
      <c r="M46" s="100">
        <f t="shared" si="7"/>
        <v>20</v>
      </c>
      <c r="N46" s="101">
        <f t="shared" si="8"/>
        <v>51.506580239638581</v>
      </c>
      <c r="O46" s="101">
        <f t="shared" si="9"/>
        <v>62.683050827873871</v>
      </c>
      <c r="P46" s="92" t="s">
        <v>478</v>
      </c>
      <c r="Q46" s="92" t="s">
        <v>484</v>
      </c>
    </row>
    <row r="47" spans="1:17" ht="15" customHeight="1" x14ac:dyDescent="0.25">
      <c r="A47" s="72">
        <v>32</v>
      </c>
      <c r="B47" s="99" t="s">
        <v>71</v>
      </c>
      <c r="C47" s="99" t="s">
        <v>70</v>
      </c>
      <c r="D47" s="99" t="s">
        <v>44</v>
      </c>
      <c r="E47" s="99">
        <v>9</v>
      </c>
      <c r="F47" s="99">
        <v>3</v>
      </c>
      <c r="G47" s="99" t="s">
        <v>39</v>
      </c>
      <c r="H47" s="99">
        <v>23</v>
      </c>
      <c r="I47" s="100">
        <f t="shared" si="5"/>
        <v>9.0196078431372548</v>
      </c>
      <c r="J47" s="99">
        <v>84.75</v>
      </c>
      <c r="K47" s="101">
        <f t="shared" si="6"/>
        <v>18.926253687315633</v>
      </c>
      <c r="L47" s="99">
        <v>8.5</v>
      </c>
      <c r="M47" s="100">
        <f t="shared" si="7"/>
        <v>34</v>
      </c>
      <c r="N47" s="101">
        <f t="shared" si="8"/>
        <v>52.926253687315636</v>
      </c>
      <c r="O47" s="101">
        <f t="shared" si="9"/>
        <v>61.945861530452888</v>
      </c>
      <c r="P47" s="92" t="s">
        <v>478</v>
      </c>
      <c r="Q47" s="92" t="s">
        <v>484</v>
      </c>
    </row>
    <row r="48" spans="1:17" ht="15" customHeight="1" x14ac:dyDescent="0.25">
      <c r="A48" s="72">
        <v>33</v>
      </c>
      <c r="B48" s="99" t="s">
        <v>42</v>
      </c>
      <c r="C48" s="99" t="s">
        <v>40</v>
      </c>
      <c r="D48" s="99" t="s">
        <v>41</v>
      </c>
      <c r="E48" s="99">
        <v>9</v>
      </c>
      <c r="F48" s="99">
        <v>4</v>
      </c>
      <c r="G48" s="99" t="s">
        <v>39</v>
      </c>
      <c r="H48" s="99">
        <v>31</v>
      </c>
      <c r="I48" s="100">
        <v>12.156862745098039</v>
      </c>
      <c r="J48" s="99">
        <v>64.36</v>
      </c>
      <c r="K48" s="101">
        <v>24.922311995027968</v>
      </c>
      <c r="L48" s="99">
        <v>6</v>
      </c>
      <c r="M48" s="100">
        <v>24</v>
      </c>
      <c r="N48" s="101">
        <v>48.922311995027968</v>
      </c>
      <c r="O48" s="101">
        <v>61.079174740126007</v>
      </c>
      <c r="P48" s="92" t="s">
        <v>478</v>
      </c>
      <c r="Q48" s="92" t="s">
        <v>484</v>
      </c>
    </row>
    <row r="49" spans="1:18" ht="15" customHeight="1" x14ac:dyDescent="0.25">
      <c r="A49" s="72">
        <v>34</v>
      </c>
      <c r="B49" s="99" t="s">
        <v>140</v>
      </c>
      <c r="C49" s="81" t="s">
        <v>101</v>
      </c>
      <c r="D49" s="81" t="s">
        <v>44</v>
      </c>
      <c r="E49" s="99">
        <v>11</v>
      </c>
      <c r="F49" s="99">
        <v>2</v>
      </c>
      <c r="G49" s="99" t="s">
        <v>39</v>
      </c>
      <c r="H49" s="99">
        <v>13</v>
      </c>
      <c r="I49" s="100">
        <v>5.0980392156862742</v>
      </c>
      <c r="J49" s="99">
        <v>67.83</v>
      </c>
      <c r="K49" s="101">
        <v>23.647353678313433</v>
      </c>
      <c r="L49" s="99">
        <v>8</v>
      </c>
      <c r="M49" s="100">
        <v>32</v>
      </c>
      <c r="N49" s="101">
        <v>55.647353678313436</v>
      </c>
      <c r="O49" s="101">
        <v>60.745392893999707</v>
      </c>
      <c r="P49" s="116" t="s">
        <v>478</v>
      </c>
      <c r="Q49" s="116" t="s">
        <v>484</v>
      </c>
    </row>
    <row r="50" spans="1:18" ht="15" customHeight="1" x14ac:dyDescent="0.25">
      <c r="A50" s="72">
        <v>35</v>
      </c>
      <c r="B50" s="102" t="s">
        <v>76</v>
      </c>
      <c r="C50" s="99" t="s">
        <v>73</v>
      </c>
      <c r="D50" s="99" t="s">
        <v>54</v>
      </c>
      <c r="E50" s="99">
        <v>9</v>
      </c>
      <c r="F50" s="102">
        <v>8</v>
      </c>
      <c r="G50" s="99" t="s">
        <v>39</v>
      </c>
      <c r="H50" s="99">
        <v>6</v>
      </c>
      <c r="I50" s="100">
        <f t="shared" ref="I50:I66" si="10">SUM((20*H50)/51)</f>
        <v>2.3529411764705883</v>
      </c>
      <c r="J50" s="99">
        <v>79.319999999999993</v>
      </c>
      <c r="K50" s="101">
        <f t="shared" ref="K50:K57" si="11">SUM((40*40.1)/J50)</f>
        <v>20.221886031265761</v>
      </c>
      <c r="L50" s="99">
        <v>8</v>
      </c>
      <c r="M50" s="100">
        <f t="shared" ref="M50:M66" si="12">SUM(40*L50)/10</f>
        <v>32</v>
      </c>
      <c r="N50" s="101">
        <f t="shared" ref="N50:N66" si="13">SUM(K50+M50)</f>
        <v>52.221886031265761</v>
      </c>
      <c r="O50" s="101">
        <f t="shared" ref="O50:O66" si="14">SUM(I50+N50)</f>
        <v>54.574827207736348</v>
      </c>
      <c r="P50" s="92" t="s">
        <v>478</v>
      </c>
      <c r="Q50" s="92" t="s">
        <v>484</v>
      </c>
    </row>
    <row r="51" spans="1:18" ht="15" customHeight="1" x14ac:dyDescent="0.25">
      <c r="A51" s="72">
        <v>36</v>
      </c>
      <c r="B51" s="102" t="s">
        <v>135</v>
      </c>
      <c r="C51" s="99" t="s">
        <v>109</v>
      </c>
      <c r="D51" s="99" t="s">
        <v>47</v>
      </c>
      <c r="E51" s="99">
        <v>11</v>
      </c>
      <c r="F51" s="99">
        <v>3</v>
      </c>
      <c r="G51" s="99" t="s">
        <v>39</v>
      </c>
      <c r="H51" s="99">
        <v>10</v>
      </c>
      <c r="I51" s="100">
        <f t="shared" si="10"/>
        <v>3.9215686274509802</v>
      </c>
      <c r="J51" s="105">
        <v>61.91</v>
      </c>
      <c r="K51" s="101">
        <f t="shared" si="11"/>
        <v>25.908576966564368</v>
      </c>
      <c r="L51" s="105">
        <v>6</v>
      </c>
      <c r="M51" s="100">
        <f t="shared" si="12"/>
        <v>24</v>
      </c>
      <c r="N51" s="101">
        <f t="shared" si="13"/>
        <v>49.908576966564368</v>
      </c>
      <c r="O51" s="101">
        <f t="shared" si="14"/>
        <v>53.830145594015349</v>
      </c>
      <c r="P51" s="92" t="s">
        <v>478</v>
      </c>
      <c r="Q51" s="92" t="s">
        <v>484</v>
      </c>
    </row>
    <row r="52" spans="1:18" ht="15" customHeight="1" x14ac:dyDescent="0.25">
      <c r="A52" s="72">
        <v>37</v>
      </c>
      <c r="B52" s="99" t="s">
        <v>79</v>
      </c>
      <c r="C52" s="99" t="s">
        <v>77</v>
      </c>
      <c r="D52" s="99" t="s">
        <v>78</v>
      </c>
      <c r="E52" s="99">
        <v>9</v>
      </c>
      <c r="F52" s="99">
        <v>7</v>
      </c>
      <c r="G52" s="99" t="s">
        <v>39</v>
      </c>
      <c r="H52" s="99">
        <v>20</v>
      </c>
      <c r="I52" s="100">
        <f t="shared" si="10"/>
        <v>7.8431372549019605</v>
      </c>
      <c r="J52" s="99">
        <v>80.510000000000005</v>
      </c>
      <c r="K52" s="101">
        <f t="shared" si="11"/>
        <v>19.922990932803376</v>
      </c>
      <c r="L52" s="99">
        <v>6.5</v>
      </c>
      <c r="M52" s="100">
        <f t="shared" si="12"/>
        <v>26</v>
      </c>
      <c r="N52" s="101">
        <f t="shared" si="13"/>
        <v>45.922990932803373</v>
      </c>
      <c r="O52" s="101">
        <f t="shared" si="14"/>
        <v>53.766128187705334</v>
      </c>
      <c r="P52" s="92" t="s">
        <v>478</v>
      </c>
      <c r="Q52" s="92" t="s">
        <v>484</v>
      </c>
    </row>
    <row r="53" spans="1:18" ht="15" customHeight="1" x14ac:dyDescent="0.25">
      <c r="A53" s="72">
        <v>38</v>
      </c>
      <c r="B53" s="102" t="s">
        <v>134</v>
      </c>
      <c r="C53" s="99" t="s">
        <v>46</v>
      </c>
      <c r="D53" s="99" t="s">
        <v>108</v>
      </c>
      <c r="E53" s="99">
        <v>11</v>
      </c>
      <c r="F53" s="99">
        <v>3</v>
      </c>
      <c r="G53" s="99" t="s">
        <v>39</v>
      </c>
      <c r="H53" s="99">
        <v>31.5</v>
      </c>
      <c r="I53" s="100">
        <f t="shared" si="10"/>
        <v>12.352941176470589</v>
      </c>
      <c r="J53" s="105">
        <v>80.959999999999994</v>
      </c>
      <c r="K53" s="101">
        <f t="shared" si="11"/>
        <v>19.812252964426879</v>
      </c>
      <c r="L53" s="105">
        <v>5</v>
      </c>
      <c r="M53" s="100">
        <f t="shared" si="12"/>
        <v>20</v>
      </c>
      <c r="N53" s="101">
        <f t="shared" si="13"/>
        <v>39.812252964426875</v>
      </c>
      <c r="O53" s="101">
        <f t="shared" si="14"/>
        <v>52.165194140897462</v>
      </c>
      <c r="P53" s="92" t="s">
        <v>478</v>
      </c>
      <c r="Q53" s="92" t="s">
        <v>484</v>
      </c>
    </row>
    <row r="54" spans="1:18" ht="15" customHeight="1" x14ac:dyDescent="0.25">
      <c r="A54" s="72">
        <v>39</v>
      </c>
      <c r="B54" s="102" t="s">
        <v>51</v>
      </c>
      <c r="C54" s="99" t="s">
        <v>43</v>
      </c>
      <c r="D54" s="99" t="s">
        <v>50</v>
      </c>
      <c r="E54" s="99">
        <v>9</v>
      </c>
      <c r="F54" s="102">
        <v>3</v>
      </c>
      <c r="G54" s="99" t="s">
        <v>39</v>
      </c>
      <c r="H54" s="99">
        <v>17.5</v>
      </c>
      <c r="I54" s="100">
        <f t="shared" si="10"/>
        <v>6.8627450980392153</v>
      </c>
      <c r="J54" s="99">
        <v>84.27</v>
      </c>
      <c r="K54" s="101">
        <f t="shared" si="11"/>
        <v>19.034057197104545</v>
      </c>
      <c r="L54" s="99">
        <v>6</v>
      </c>
      <c r="M54" s="100">
        <f t="shared" si="12"/>
        <v>24</v>
      </c>
      <c r="N54" s="101">
        <f t="shared" si="13"/>
        <v>43.034057197104545</v>
      </c>
      <c r="O54" s="101">
        <f t="shared" si="14"/>
        <v>49.896802295143758</v>
      </c>
      <c r="P54" s="92" t="s">
        <v>479</v>
      </c>
      <c r="Q54" s="92" t="s">
        <v>484</v>
      </c>
    </row>
    <row r="55" spans="1:18" ht="15" customHeight="1" x14ac:dyDescent="0.25">
      <c r="A55" s="72">
        <v>40</v>
      </c>
      <c r="B55" s="102" t="s">
        <v>121</v>
      </c>
      <c r="C55" s="99" t="s">
        <v>80</v>
      </c>
      <c r="D55" s="99" t="s">
        <v>103</v>
      </c>
      <c r="E55" s="99">
        <v>10</v>
      </c>
      <c r="F55" s="102">
        <v>2</v>
      </c>
      <c r="G55" s="99" t="s">
        <v>39</v>
      </c>
      <c r="H55" s="99">
        <v>39.5</v>
      </c>
      <c r="I55" s="100">
        <f t="shared" si="10"/>
        <v>15.490196078431373</v>
      </c>
      <c r="J55" s="99">
        <v>83.53</v>
      </c>
      <c r="K55" s="101">
        <f t="shared" si="11"/>
        <v>19.202681671255835</v>
      </c>
      <c r="L55" s="99">
        <v>3</v>
      </c>
      <c r="M55" s="100">
        <f t="shared" si="12"/>
        <v>12</v>
      </c>
      <c r="N55" s="101">
        <f t="shared" si="13"/>
        <v>31.202681671255835</v>
      </c>
      <c r="O55" s="101">
        <f t="shared" si="14"/>
        <v>46.692877749687206</v>
      </c>
      <c r="P55" s="92" t="s">
        <v>479</v>
      </c>
      <c r="Q55" s="92" t="s">
        <v>484</v>
      </c>
    </row>
    <row r="56" spans="1:18" ht="15" customHeight="1" x14ac:dyDescent="0.25">
      <c r="A56" s="72">
        <v>41</v>
      </c>
      <c r="B56" s="102" t="s">
        <v>132</v>
      </c>
      <c r="C56" s="99" t="s">
        <v>73</v>
      </c>
      <c r="D56" s="99" t="s">
        <v>41</v>
      </c>
      <c r="E56" s="99">
        <v>11</v>
      </c>
      <c r="F56" s="99">
        <v>3</v>
      </c>
      <c r="G56" s="99" t="s">
        <v>39</v>
      </c>
      <c r="H56" s="99">
        <v>15</v>
      </c>
      <c r="I56" s="100">
        <f t="shared" si="10"/>
        <v>5.882352941176471</v>
      </c>
      <c r="J56" s="81">
        <v>60.9</v>
      </c>
      <c r="K56" s="101">
        <f t="shared" si="11"/>
        <v>26.338259441707716</v>
      </c>
      <c r="L56" s="104">
        <v>3.5</v>
      </c>
      <c r="M56" s="100">
        <f t="shared" si="12"/>
        <v>14</v>
      </c>
      <c r="N56" s="101">
        <f t="shared" si="13"/>
        <v>40.33825944170772</v>
      </c>
      <c r="O56" s="101">
        <f t="shared" si="14"/>
        <v>46.220612382884191</v>
      </c>
      <c r="P56" s="92" t="s">
        <v>479</v>
      </c>
      <c r="Q56" s="92" t="s">
        <v>484</v>
      </c>
    </row>
    <row r="57" spans="1:18" ht="15" customHeight="1" x14ac:dyDescent="0.25">
      <c r="A57" s="72">
        <v>42</v>
      </c>
      <c r="B57" s="99" t="s">
        <v>119</v>
      </c>
      <c r="C57" s="99" t="s">
        <v>43</v>
      </c>
      <c r="D57" s="99" t="s">
        <v>41</v>
      </c>
      <c r="E57" s="99">
        <v>10</v>
      </c>
      <c r="F57" s="99">
        <v>8</v>
      </c>
      <c r="G57" s="99" t="s">
        <v>39</v>
      </c>
      <c r="H57" s="99">
        <v>26</v>
      </c>
      <c r="I57" s="100">
        <f t="shared" si="10"/>
        <v>10.196078431372548</v>
      </c>
      <c r="J57" s="99">
        <v>101.92</v>
      </c>
      <c r="K57" s="101">
        <f t="shared" si="11"/>
        <v>15.737833594976452</v>
      </c>
      <c r="L57" s="99">
        <v>5</v>
      </c>
      <c r="M57" s="100">
        <f t="shared" si="12"/>
        <v>20</v>
      </c>
      <c r="N57" s="101">
        <f t="shared" si="13"/>
        <v>35.737833594976451</v>
      </c>
      <c r="O57" s="101">
        <f t="shared" si="14"/>
        <v>45.933912026348999</v>
      </c>
      <c r="P57" s="92" t="s">
        <v>479</v>
      </c>
      <c r="Q57" s="92" t="s">
        <v>484</v>
      </c>
    </row>
    <row r="58" spans="1:18" ht="15" customHeight="1" x14ac:dyDescent="0.25">
      <c r="A58" s="72">
        <v>43</v>
      </c>
      <c r="B58" s="99" t="s">
        <v>85</v>
      </c>
      <c r="C58" s="99" t="s">
        <v>84</v>
      </c>
      <c r="D58" s="99" t="s">
        <v>74</v>
      </c>
      <c r="E58" s="99">
        <v>9</v>
      </c>
      <c r="F58" s="99">
        <v>12</v>
      </c>
      <c r="G58" s="99" t="s">
        <v>39</v>
      </c>
      <c r="H58" s="99">
        <v>22</v>
      </c>
      <c r="I58" s="100">
        <f t="shared" si="10"/>
        <v>8.6274509803921564</v>
      </c>
      <c r="J58" s="99">
        <v>0</v>
      </c>
      <c r="K58" s="101">
        <v>0</v>
      </c>
      <c r="L58" s="99">
        <v>0</v>
      </c>
      <c r="M58" s="100">
        <f t="shared" si="12"/>
        <v>0</v>
      </c>
      <c r="N58" s="101">
        <f t="shared" si="13"/>
        <v>0</v>
      </c>
      <c r="O58" s="101">
        <f t="shared" si="14"/>
        <v>8.6274509803921564</v>
      </c>
      <c r="P58" s="92" t="s">
        <v>480</v>
      </c>
      <c r="Q58" s="92" t="s">
        <v>484</v>
      </c>
    </row>
    <row r="59" spans="1:18" ht="15" customHeight="1" x14ac:dyDescent="0.25">
      <c r="A59" s="72">
        <v>44</v>
      </c>
      <c r="B59" s="99" t="s">
        <v>133</v>
      </c>
      <c r="C59" s="99" t="s">
        <v>112</v>
      </c>
      <c r="D59" s="99" t="s">
        <v>48</v>
      </c>
      <c r="E59" s="99">
        <v>11</v>
      </c>
      <c r="F59" s="99">
        <v>9</v>
      </c>
      <c r="G59" s="99" t="s">
        <v>39</v>
      </c>
      <c r="H59" s="99">
        <v>19</v>
      </c>
      <c r="I59" s="100">
        <f t="shared" si="10"/>
        <v>7.4509803921568629</v>
      </c>
      <c r="J59" s="81">
        <v>0</v>
      </c>
      <c r="K59" s="101">
        <v>0</v>
      </c>
      <c r="L59" s="104">
        <v>0</v>
      </c>
      <c r="M59" s="100">
        <f t="shared" si="12"/>
        <v>0</v>
      </c>
      <c r="N59" s="101">
        <f t="shared" si="13"/>
        <v>0</v>
      </c>
      <c r="O59" s="101">
        <f t="shared" si="14"/>
        <v>7.4509803921568629</v>
      </c>
      <c r="P59" s="92" t="s">
        <v>480</v>
      </c>
      <c r="Q59" s="92" t="s">
        <v>484</v>
      </c>
    </row>
    <row r="60" spans="1:18" ht="15" customHeight="1" x14ac:dyDescent="0.25">
      <c r="A60" s="72">
        <v>45</v>
      </c>
      <c r="B60" s="102" t="s">
        <v>83</v>
      </c>
      <c r="C60" s="99" t="s">
        <v>46</v>
      </c>
      <c r="D60" s="99" t="s">
        <v>44</v>
      </c>
      <c r="E60" s="99">
        <v>11</v>
      </c>
      <c r="F60" s="102">
        <v>2</v>
      </c>
      <c r="G60" s="99" t="s">
        <v>39</v>
      </c>
      <c r="H60" s="99">
        <v>16</v>
      </c>
      <c r="I60" s="100">
        <f t="shared" si="10"/>
        <v>6.2745098039215685</v>
      </c>
      <c r="J60" s="99">
        <v>0</v>
      </c>
      <c r="K60" s="101">
        <v>0</v>
      </c>
      <c r="L60" s="106">
        <v>0</v>
      </c>
      <c r="M60" s="100">
        <f t="shared" si="12"/>
        <v>0</v>
      </c>
      <c r="N60" s="101">
        <f t="shared" si="13"/>
        <v>0</v>
      </c>
      <c r="O60" s="101">
        <f t="shared" si="14"/>
        <v>6.2745098039215685</v>
      </c>
      <c r="P60" s="92" t="s">
        <v>480</v>
      </c>
      <c r="Q60" s="92" t="s">
        <v>484</v>
      </c>
    </row>
    <row r="61" spans="1:18" ht="15" customHeight="1" x14ac:dyDescent="0.25">
      <c r="A61" s="72">
        <v>46</v>
      </c>
      <c r="B61" s="102" t="s">
        <v>61</v>
      </c>
      <c r="C61" s="99" t="s">
        <v>60</v>
      </c>
      <c r="D61" s="99" t="s">
        <v>62</v>
      </c>
      <c r="E61" s="99">
        <v>9</v>
      </c>
      <c r="F61" s="102">
        <v>2</v>
      </c>
      <c r="G61" s="99" t="s">
        <v>39</v>
      </c>
      <c r="H61" s="99">
        <v>15</v>
      </c>
      <c r="I61" s="100">
        <f t="shared" si="10"/>
        <v>5.882352941176471</v>
      </c>
      <c r="J61" s="99">
        <v>0</v>
      </c>
      <c r="K61" s="101">
        <v>0</v>
      </c>
      <c r="L61" s="99">
        <v>0</v>
      </c>
      <c r="M61" s="100">
        <f t="shared" si="12"/>
        <v>0</v>
      </c>
      <c r="N61" s="101">
        <f t="shared" si="13"/>
        <v>0</v>
      </c>
      <c r="O61" s="101">
        <f t="shared" si="14"/>
        <v>5.882352941176471</v>
      </c>
      <c r="P61" s="92" t="s">
        <v>480</v>
      </c>
      <c r="Q61" s="92" t="s">
        <v>484</v>
      </c>
    </row>
    <row r="62" spans="1:18" ht="15" customHeight="1" x14ac:dyDescent="0.25">
      <c r="A62" s="72">
        <v>47</v>
      </c>
      <c r="B62" s="99" t="s">
        <v>45</v>
      </c>
      <c r="C62" s="99" t="s">
        <v>43</v>
      </c>
      <c r="D62" s="99" t="s">
        <v>44</v>
      </c>
      <c r="E62" s="99">
        <v>9</v>
      </c>
      <c r="F62" s="99">
        <v>9</v>
      </c>
      <c r="G62" s="99" t="s">
        <v>39</v>
      </c>
      <c r="H62" s="99">
        <v>10.5</v>
      </c>
      <c r="I62" s="100">
        <f t="shared" si="10"/>
        <v>4.117647058823529</v>
      </c>
      <c r="J62" s="99">
        <v>0</v>
      </c>
      <c r="K62" s="101">
        <v>0</v>
      </c>
      <c r="L62" s="99"/>
      <c r="M62" s="100">
        <f t="shared" si="12"/>
        <v>0</v>
      </c>
      <c r="N62" s="101">
        <f t="shared" si="13"/>
        <v>0</v>
      </c>
      <c r="O62" s="101">
        <f t="shared" si="14"/>
        <v>4.117647058823529</v>
      </c>
      <c r="P62" s="92" t="s">
        <v>480</v>
      </c>
      <c r="Q62" s="92" t="s">
        <v>484</v>
      </c>
    </row>
    <row r="63" spans="1:18" ht="15" customHeight="1" x14ac:dyDescent="0.25">
      <c r="A63" s="72">
        <v>48</v>
      </c>
      <c r="B63" s="99" t="s">
        <v>99</v>
      </c>
      <c r="C63" s="99" t="s">
        <v>63</v>
      </c>
      <c r="D63" s="99" t="s">
        <v>48</v>
      </c>
      <c r="E63" s="99">
        <v>10</v>
      </c>
      <c r="F63" s="99">
        <v>9</v>
      </c>
      <c r="G63" s="99" t="s">
        <v>39</v>
      </c>
      <c r="H63" s="99">
        <v>10</v>
      </c>
      <c r="I63" s="100">
        <f t="shared" si="10"/>
        <v>3.9215686274509802</v>
      </c>
      <c r="J63" s="99">
        <v>0</v>
      </c>
      <c r="K63" s="101">
        <v>0</v>
      </c>
      <c r="L63" s="99">
        <v>0</v>
      </c>
      <c r="M63" s="100">
        <f t="shared" si="12"/>
        <v>0</v>
      </c>
      <c r="N63" s="101">
        <f t="shared" si="13"/>
        <v>0</v>
      </c>
      <c r="O63" s="101">
        <f t="shared" si="14"/>
        <v>3.9215686274509802</v>
      </c>
      <c r="P63" s="92" t="s">
        <v>480</v>
      </c>
      <c r="Q63" s="92" t="s">
        <v>484</v>
      </c>
      <c r="R63" s="30"/>
    </row>
    <row r="64" spans="1:18" ht="15" customHeight="1" x14ac:dyDescent="0.25">
      <c r="A64" s="72">
        <v>49</v>
      </c>
      <c r="B64" s="99" t="s">
        <v>123</v>
      </c>
      <c r="C64" s="99" t="s">
        <v>70</v>
      </c>
      <c r="D64" s="99" t="s">
        <v>54</v>
      </c>
      <c r="E64" s="99">
        <v>10</v>
      </c>
      <c r="F64" s="99">
        <v>16</v>
      </c>
      <c r="G64" s="99" t="s">
        <v>39</v>
      </c>
      <c r="H64" s="99">
        <v>8.5</v>
      </c>
      <c r="I64" s="100">
        <f t="shared" si="10"/>
        <v>3.3333333333333335</v>
      </c>
      <c r="J64" s="99">
        <v>0</v>
      </c>
      <c r="K64" s="101">
        <v>0</v>
      </c>
      <c r="L64" s="99">
        <v>0</v>
      </c>
      <c r="M64" s="100">
        <f t="shared" si="12"/>
        <v>0</v>
      </c>
      <c r="N64" s="101">
        <f t="shared" si="13"/>
        <v>0</v>
      </c>
      <c r="O64" s="101">
        <f t="shared" si="14"/>
        <v>3.3333333333333335</v>
      </c>
      <c r="P64" s="92" t="s">
        <v>480</v>
      </c>
      <c r="Q64" s="92" t="s">
        <v>484</v>
      </c>
      <c r="R64" s="30"/>
    </row>
    <row r="65" spans="1:18" ht="15" customHeight="1" x14ac:dyDescent="0.25">
      <c r="A65" s="72">
        <v>50</v>
      </c>
      <c r="B65" s="99" t="s">
        <v>118</v>
      </c>
      <c r="C65" s="99" t="s">
        <v>102</v>
      </c>
      <c r="D65" s="99" t="s">
        <v>44</v>
      </c>
      <c r="E65" s="99">
        <v>10</v>
      </c>
      <c r="F65" s="99">
        <v>9</v>
      </c>
      <c r="G65" s="99" t="s">
        <v>39</v>
      </c>
      <c r="H65" s="99">
        <v>5</v>
      </c>
      <c r="I65" s="100">
        <f t="shared" si="10"/>
        <v>1.9607843137254901</v>
      </c>
      <c r="J65" s="99">
        <v>0</v>
      </c>
      <c r="K65" s="101">
        <v>0</v>
      </c>
      <c r="L65" s="99">
        <v>0</v>
      </c>
      <c r="M65" s="100">
        <f t="shared" si="12"/>
        <v>0</v>
      </c>
      <c r="N65" s="101">
        <f t="shared" si="13"/>
        <v>0</v>
      </c>
      <c r="O65" s="101">
        <f t="shared" si="14"/>
        <v>1.9607843137254901</v>
      </c>
      <c r="P65" s="92" t="s">
        <v>480</v>
      </c>
      <c r="Q65" s="92" t="s">
        <v>484</v>
      </c>
      <c r="R65" s="30"/>
    </row>
    <row r="66" spans="1:18" ht="15" customHeight="1" x14ac:dyDescent="0.25">
      <c r="A66" s="72">
        <v>51</v>
      </c>
      <c r="B66" s="99" t="s">
        <v>72</v>
      </c>
      <c r="C66" s="99" t="s">
        <v>70</v>
      </c>
      <c r="D66" s="99" t="s">
        <v>59</v>
      </c>
      <c r="E66" s="99">
        <v>9</v>
      </c>
      <c r="F66" s="99">
        <v>9</v>
      </c>
      <c r="G66" s="99" t="s">
        <v>39</v>
      </c>
      <c r="H66" s="99">
        <v>4</v>
      </c>
      <c r="I66" s="100">
        <f t="shared" si="10"/>
        <v>1.5686274509803921</v>
      </c>
      <c r="J66" s="99">
        <v>0</v>
      </c>
      <c r="K66" s="101">
        <v>0</v>
      </c>
      <c r="L66" s="99">
        <v>0</v>
      </c>
      <c r="M66" s="100">
        <f t="shared" si="12"/>
        <v>0</v>
      </c>
      <c r="N66" s="101">
        <f t="shared" si="13"/>
        <v>0</v>
      </c>
      <c r="O66" s="101">
        <f t="shared" si="14"/>
        <v>1.5686274509803921</v>
      </c>
      <c r="P66" s="92" t="s">
        <v>480</v>
      </c>
      <c r="Q66" s="92" t="s">
        <v>484</v>
      </c>
      <c r="R66" s="30"/>
    </row>
    <row r="67" spans="1:18" ht="15.75" x14ac:dyDescent="0.25">
      <c r="A67" s="77"/>
      <c r="B67" s="58"/>
      <c r="C67" s="67"/>
      <c r="D67" s="51"/>
      <c r="E67" s="59"/>
      <c r="F67" s="59"/>
      <c r="G67" s="58"/>
      <c r="H67" s="78"/>
      <c r="I67" s="79"/>
      <c r="J67" s="58"/>
      <c r="K67" s="80"/>
      <c r="L67" s="58"/>
      <c r="M67" s="79"/>
      <c r="N67" s="80"/>
      <c r="O67" s="80"/>
      <c r="P67" s="50"/>
      <c r="Q67" s="50"/>
      <c r="R67" s="30"/>
    </row>
    <row r="68" spans="1:18" ht="15.75" x14ac:dyDescent="0.25">
      <c r="A68" s="77"/>
      <c r="B68" s="58"/>
      <c r="C68" s="67"/>
      <c r="D68" s="51"/>
      <c r="E68" s="59"/>
      <c r="F68" s="59"/>
      <c r="G68" s="58"/>
      <c r="H68" s="78"/>
      <c r="I68" s="79"/>
      <c r="J68" s="58"/>
      <c r="K68" s="80"/>
      <c r="L68" s="58"/>
      <c r="M68" s="79"/>
      <c r="N68" s="80"/>
      <c r="O68" s="80"/>
      <c r="P68" s="50"/>
      <c r="Q68" s="50"/>
      <c r="R68" s="30"/>
    </row>
    <row r="69" spans="1:18" ht="15.75" x14ac:dyDescent="0.25">
      <c r="A69" s="77"/>
      <c r="B69" s="58"/>
      <c r="C69" s="67" t="s">
        <v>38</v>
      </c>
      <c r="D69" s="51"/>
      <c r="E69" s="59"/>
      <c r="F69" s="59"/>
      <c r="G69" s="58"/>
      <c r="H69" s="78"/>
      <c r="I69" s="79"/>
      <c r="J69" s="58"/>
      <c r="K69" s="80"/>
      <c r="L69" s="58"/>
      <c r="M69" s="79"/>
      <c r="N69" s="80"/>
      <c r="O69" s="80"/>
      <c r="P69" s="50"/>
      <c r="Q69" s="50"/>
      <c r="R69" s="30"/>
    </row>
    <row r="70" spans="1:18" ht="15.75" x14ac:dyDescent="0.25">
      <c r="A70" s="77"/>
      <c r="B70" s="58"/>
      <c r="C70" s="51" t="s">
        <v>22</v>
      </c>
      <c r="D70" s="51"/>
      <c r="E70" s="59"/>
      <c r="F70" s="59"/>
      <c r="G70" s="58"/>
      <c r="H70" s="78"/>
      <c r="I70" s="79"/>
      <c r="J70" s="58"/>
      <c r="K70" s="80"/>
      <c r="L70" s="58"/>
      <c r="M70" s="79"/>
      <c r="N70" s="80"/>
      <c r="O70" s="80"/>
      <c r="P70" s="50"/>
      <c r="Q70" s="50"/>
      <c r="R70" s="30"/>
    </row>
    <row r="71" spans="1:18" ht="15.75" x14ac:dyDescent="0.25">
      <c r="A71" s="77"/>
      <c r="B71" s="58"/>
      <c r="C71" s="67" t="s">
        <v>23</v>
      </c>
      <c r="D71" s="51"/>
      <c r="E71" s="59"/>
      <c r="F71" s="59"/>
      <c r="G71" s="58"/>
      <c r="H71" s="78"/>
      <c r="I71" s="79"/>
      <c r="J71" s="58"/>
      <c r="K71" s="80"/>
      <c r="L71" s="58"/>
      <c r="M71" s="79"/>
      <c r="N71" s="80"/>
      <c r="O71" s="80"/>
      <c r="P71" s="50"/>
      <c r="Q71" s="50"/>
      <c r="R71" s="30"/>
    </row>
    <row r="72" spans="1:18" ht="15.75" x14ac:dyDescent="0.25">
      <c r="A72" s="77"/>
      <c r="B72" s="58"/>
      <c r="C72" s="67" t="s">
        <v>24</v>
      </c>
      <c r="D72" s="51"/>
      <c r="E72" s="59"/>
      <c r="F72" s="59"/>
      <c r="G72" s="58"/>
      <c r="H72" s="78"/>
      <c r="I72" s="79"/>
      <c r="J72" s="58"/>
      <c r="K72" s="80"/>
      <c r="L72" s="58"/>
      <c r="M72" s="79"/>
      <c r="N72" s="80"/>
      <c r="O72" s="80"/>
      <c r="P72" s="50"/>
      <c r="Q72" s="50"/>
      <c r="R72" s="30"/>
    </row>
    <row r="73" spans="1:18" ht="15.75" x14ac:dyDescent="0.25">
      <c r="A73" s="77"/>
      <c r="B73" s="58"/>
      <c r="C73" s="67" t="s">
        <v>25</v>
      </c>
      <c r="D73" s="51"/>
      <c r="E73" s="59"/>
      <c r="F73" s="59"/>
      <c r="G73" s="58"/>
      <c r="H73" s="78"/>
      <c r="I73" s="79"/>
      <c r="J73" s="58"/>
      <c r="K73" s="80"/>
      <c r="L73" s="58"/>
      <c r="M73" s="79"/>
      <c r="N73" s="80"/>
      <c r="O73" s="80"/>
      <c r="P73" s="50"/>
      <c r="Q73" s="50"/>
      <c r="R73" s="30"/>
    </row>
    <row r="74" spans="1:18" ht="15.75" x14ac:dyDescent="0.25">
      <c r="A74" s="62"/>
      <c r="B74" s="53" t="s">
        <v>30</v>
      </c>
      <c r="C74" s="53"/>
      <c r="D74" s="53"/>
      <c r="E74" s="53"/>
      <c r="F74" s="138" t="s">
        <v>31</v>
      </c>
      <c r="G74" s="138"/>
      <c r="H74" s="138" t="s">
        <v>32</v>
      </c>
      <c r="I74" s="138"/>
      <c r="J74" s="52" t="s">
        <v>33</v>
      </c>
      <c r="K74" s="54"/>
      <c r="L74" s="37"/>
      <c r="M74" s="37"/>
      <c r="N74" s="49"/>
      <c r="O74" s="139"/>
      <c r="P74" s="139"/>
      <c r="Q74" s="139"/>
      <c r="R74" s="139"/>
    </row>
    <row r="75" spans="1:18" ht="15.75" x14ac:dyDescent="0.25">
      <c r="A75" s="62"/>
      <c r="B75" s="53" t="s">
        <v>26</v>
      </c>
      <c r="C75" s="53"/>
      <c r="D75" s="30"/>
      <c r="E75" s="54"/>
      <c r="F75" s="138" t="s">
        <v>31</v>
      </c>
      <c r="G75" s="138"/>
      <c r="H75" s="138" t="s">
        <v>32</v>
      </c>
      <c r="I75" s="138"/>
      <c r="J75" s="52" t="s">
        <v>33</v>
      </c>
      <c r="K75" s="54"/>
      <c r="L75" s="37"/>
      <c r="M75" s="37"/>
      <c r="N75" s="49"/>
      <c r="O75" s="140"/>
      <c r="P75" s="140"/>
      <c r="Q75" s="140"/>
      <c r="R75" s="140"/>
    </row>
    <row r="76" spans="1:18" ht="15.75" x14ac:dyDescent="0.25">
      <c r="A76" s="62"/>
      <c r="B76" s="53"/>
      <c r="C76" s="53"/>
      <c r="D76" s="30"/>
      <c r="E76" s="54"/>
      <c r="F76" s="138" t="s">
        <v>31</v>
      </c>
      <c r="G76" s="138"/>
      <c r="H76" s="138" t="s">
        <v>32</v>
      </c>
      <c r="I76" s="138"/>
      <c r="J76" s="52" t="s">
        <v>33</v>
      </c>
      <c r="K76" s="54"/>
      <c r="L76" s="37"/>
      <c r="M76" s="37"/>
      <c r="N76" s="49"/>
      <c r="O76" s="140"/>
      <c r="P76" s="140"/>
      <c r="Q76" s="140"/>
      <c r="R76" s="140"/>
    </row>
    <row r="77" spans="1:18" ht="15.75" x14ac:dyDescent="0.25">
      <c r="A77" s="62"/>
      <c r="B77" s="53"/>
      <c r="C77" s="53"/>
      <c r="D77" s="30"/>
      <c r="E77" s="54"/>
      <c r="F77" s="54"/>
      <c r="G77" s="54"/>
      <c r="H77" s="54"/>
      <c r="I77" s="54"/>
      <c r="J77" s="52"/>
      <c r="K77" s="54"/>
      <c r="L77" s="37"/>
      <c r="M77" s="37"/>
      <c r="N77" s="49"/>
      <c r="O77" s="54"/>
      <c r="P77" s="54"/>
      <c r="Q77" s="114"/>
      <c r="R77" s="52"/>
    </row>
  </sheetData>
  <mergeCells count="28">
    <mergeCell ref="H75:I75"/>
    <mergeCell ref="O75:R75"/>
    <mergeCell ref="F76:G76"/>
    <mergeCell ref="H76:I76"/>
    <mergeCell ref="O76:R76"/>
    <mergeCell ref="P14:P15"/>
    <mergeCell ref="F14:F15"/>
    <mergeCell ref="G14:G15"/>
    <mergeCell ref="H14:H15"/>
    <mergeCell ref="I14:I15"/>
    <mergeCell ref="J14:K14"/>
    <mergeCell ref="L14:M14"/>
    <mergeCell ref="O74:R74"/>
    <mergeCell ref="H74:I74"/>
    <mergeCell ref="F74:G74"/>
    <mergeCell ref="F75:G75"/>
    <mergeCell ref="A3:P3"/>
    <mergeCell ref="A4:P4"/>
    <mergeCell ref="A5:P5"/>
    <mergeCell ref="C10:D10"/>
    <mergeCell ref="E10:I10"/>
    <mergeCell ref="A14:A15"/>
    <mergeCell ref="B14:B15"/>
    <mergeCell ref="C14:C15"/>
    <mergeCell ref="D14:D15"/>
    <mergeCell ref="E14:E15"/>
    <mergeCell ref="N14:N15"/>
    <mergeCell ref="O14:O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 класс юноши</vt:lpstr>
      <vt:lpstr>9-11 класс юноши</vt:lpstr>
      <vt:lpstr>7-8 класс девушки</vt:lpstr>
      <vt:lpstr>9-11 класс девушки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Admin</cp:lastModifiedBy>
  <dcterms:created xsi:type="dcterms:W3CDTF">2021-10-13T08:20:37Z</dcterms:created>
  <dcterms:modified xsi:type="dcterms:W3CDTF">2021-12-16T13:36:35Z</dcterms:modified>
</cp:coreProperties>
</file>