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бинет информатики\Desktop\"/>
    </mc:Choice>
  </mc:AlternateContent>
  <bookViews>
    <workbookView xWindow="-120" yWindow="-120" windowWidth="29040" windowHeight="15840" firstSheet="2" activeTab="4"/>
  </bookViews>
  <sheets>
    <sheet name=" 1 класс мальчики" sheetId="1" r:id="rId1"/>
    <sheet name="1 класс девочки" sheetId="18" r:id="rId2"/>
    <sheet name=" 2 класс мальчики " sheetId="19" r:id="rId3"/>
    <sheet name="2 класс девочки " sheetId="20" r:id="rId4"/>
    <sheet name="5 класс мальчики" sheetId="21" r:id="rId5"/>
    <sheet name="5 класс девочки" sheetId="22" r:id="rId6"/>
  </sheets>
  <definedNames>
    <definedName name="_xlnm._FilterDatabase" localSheetId="0" hidden="1">' 1 класс мальчики'!$A$1:$S$56</definedName>
    <definedName name="_xlnm._FilterDatabase" localSheetId="2" hidden="1">' 2 класс мальчики '!$A$1:$S$73</definedName>
    <definedName name="_xlnm._FilterDatabase" localSheetId="1" hidden="1">'1 класс девочки'!$A$1:$S$59</definedName>
    <definedName name="_xlnm._FilterDatabase" localSheetId="3" hidden="1">'2 класс девочки '!$A$1:$S$51</definedName>
    <definedName name="_xlnm._FilterDatabase" localSheetId="5" hidden="1">'5 класс девочки'!$A$1:$U$57</definedName>
    <definedName name="_xlnm._FilterDatabase" localSheetId="4" hidden="1">'5 класс мальчики'!$A$1:$U$57</definedName>
  </definedNames>
  <calcPr calcId="162913"/>
</workbook>
</file>

<file path=xl/calcChain.xml><?xml version="1.0" encoding="utf-8"?>
<calcChain xmlns="http://schemas.openxmlformats.org/spreadsheetml/2006/main">
  <c r="F57" i="22" l="1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J55" i="19" l="1"/>
  <c r="K55" i="19" s="1"/>
  <c r="S51" i="20" l="1"/>
  <c r="Q51" i="20"/>
  <c r="O51" i="20"/>
  <c r="M51" i="20"/>
  <c r="J51" i="20"/>
  <c r="K51" i="20" s="1"/>
  <c r="H51" i="20"/>
  <c r="F51" i="20"/>
  <c r="S50" i="20"/>
  <c r="Q50" i="20"/>
  <c r="O50" i="20"/>
  <c r="M50" i="20"/>
  <c r="J50" i="20"/>
  <c r="K50" i="20" s="1"/>
  <c r="H50" i="20"/>
  <c r="F50" i="20"/>
  <c r="S49" i="20"/>
  <c r="Q49" i="20"/>
  <c r="O49" i="20"/>
  <c r="M49" i="20"/>
  <c r="J49" i="20"/>
  <c r="K49" i="20" s="1"/>
  <c r="H49" i="20"/>
  <c r="F49" i="20"/>
  <c r="S48" i="20"/>
  <c r="Q48" i="20"/>
  <c r="M48" i="20"/>
  <c r="J48" i="20"/>
  <c r="K48" i="20" s="1"/>
  <c r="H48" i="20"/>
  <c r="F48" i="20"/>
  <c r="S47" i="20"/>
  <c r="Q47" i="20"/>
  <c r="O47" i="20"/>
  <c r="M47" i="20"/>
  <c r="J47" i="20"/>
  <c r="K47" i="20" s="1"/>
  <c r="H47" i="20"/>
  <c r="F47" i="20"/>
  <c r="S46" i="20"/>
  <c r="Q46" i="20"/>
  <c r="O46" i="20"/>
  <c r="M46" i="20"/>
  <c r="H46" i="20"/>
  <c r="F46" i="20"/>
  <c r="S45" i="20"/>
  <c r="Q45" i="20"/>
  <c r="O45" i="20"/>
  <c r="M45" i="20"/>
  <c r="J45" i="20"/>
  <c r="K45" i="20" s="1"/>
  <c r="H45" i="20"/>
  <c r="F45" i="20"/>
  <c r="R52" i="20"/>
  <c r="P52" i="20"/>
  <c r="N52" i="20"/>
  <c r="L52" i="20"/>
  <c r="I52" i="20"/>
  <c r="G52" i="20"/>
  <c r="E52" i="20"/>
  <c r="S63" i="19"/>
  <c r="Q63" i="19"/>
  <c r="O63" i="19"/>
  <c r="M63" i="19"/>
  <c r="J63" i="19"/>
  <c r="K63" i="19" s="1"/>
  <c r="H63" i="19"/>
  <c r="F63" i="19"/>
  <c r="S62" i="19"/>
  <c r="Q62" i="19"/>
  <c r="O62" i="19"/>
  <c r="M62" i="19"/>
  <c r="J62" i="19"/>
  <c r="K62" i="19" s="1"/>
  <c r="H62" i="19"/>
  <c r="F62" i="19"/>
  <c r="S61" i="19"/>
  <c r="Q61" i="19"/>
  <c r="M61" i="19"/>
  <c r="J61" i="19"/>
  <c r="K61" i="19" s="1"/>
  <c r="H61" i="19"/>
  <c r="F61" i="19"/>
  <c r="S60" i="19"/>
  <c r="Q60" i="19"/>
  <c r="O60" i="19"/>
  <c r="M60" i="19"/>
  <c r="J60" i="19"/>
  <c r="K60" i="19" s="1"/>
  <c r="H60" i="19"/>
  <c r="F60" i="19"/>
  <c r="S59" i="19"/>
  <c r="Q59" i="19"/>
  <c r="O59" i="19"/>
  <c r="M59" i="19"/>
  <c r="J59" i="19"/>
  <c r="K59" i="19" s="1"/>
  <c r="H59" i="19"/>
  <c r="F59" i="19"/>
  <c r="S58" i="19"/>
  <c r="Q58" i="19"/>
  <c r="O58" i="19"/>
  <c r="M58" i="19"/>
  <c r="J58" i="19"/>
  <c r="K58" i="19" s="1"/>
  <c r="H58" i="19"/>
  <c r="F58" i="19"/>
  <c r="S57" i="19"/>
  <c r="Q57" i="19"/>
  <c r="O57" i="19"/>
  <c r="M57" i="19"/>
  <c r="J57" i="19"/>
  <c r="K57" i="19" s="1"/>
  <c r="H57" i="19"/>
  <c r="F57" i="19"/>
  <c r="S56" i="19"/>
  <c r="Q56" i="19"/>
  <c r="O56" i="19"/>
  <c r="M56" i="19"/>
  <c r="J56" i="19"/>
  <c r="K56" i="19" s="1"/>
  <c r="H56" i="19"/>
  <c r="F56" i="19"/>
  <c r="S55" i="19"/>
  <c r="Q55" i="19"/>
  <c r="O55" i="19"/>
  <c r="M55" i="19"/>
  <c r="H55" i="19"/>
  <c r="F55" i="19"/>
  <c r="S54" i="19"/>
  <c r="Q54" i="19"/>
  <c r="O54" i="19"/>
  <c r="M54" i="19"/>
  <c r="J54" i="19"/>
  <c r="K54" i="19" s="1"/>
  <c r="H54" i="19"/>
  <c r="F54" i="19"/>
  <c r="S53" i="19"/>
  <c r="Q53" i="19"/>
  <c r="O53" i="19"/>
  <c r="M53" i="19"/>
  <c r="J53" i="19"/>
  <c r="K53" i="19" s="1"/>
  <c r="H53" i="19"/>
  <c r="F53" i="19"/>
  <c r="S52" i="19"/>
  <c r="Q52" i="19"/>
  <c r="O52" i="19"/>
  <c r="M52" i="19"/>
  <c r="J52" i="19"/>
  <c r="K52" i="19" s="1"/>
  <c r="H52" i="19"/>
  <c r="F52" i="19"/>
  <c r="S69" i="19"/>
  <c r="Q69" i="19"/>
  <c r="O69" i="19"/>
  <c r="M69" i="19"/>
  <c r="J69" i="19"/>
  <c r="K69" i="19" s="1"/>
  <c r="H69" i="19"/>
  <c r="F69" i="19"/>
  <c r="S68" i="19"/>
  <c r="Q68" i="19"/>
  <c r="O68" i="19"/>
  <c r="M68" i="19"/>
  <c r="J68" i="19"/>
  <c r="K68" i="19" s="1"/>
  <c r="H68" i="19"/>
  <c r="F68" i="19"/>
  <c r="S67" i="19"/>
  <c r="Q67" i="19"/>
  <c r="O67" i="19"/>
  <c r="M67" i="19"/>
  <c r="J67" i="19"/>
  <c r="K67" i="19" s="1"/>
  <c r="H67" i="19"/>
  <c r="F67" i="19"/>
  <c r="S66" i="19"/>
  <c r="Q66" i="19"/>
  <c r="O66" i="19"/>
  <c r="M66" i="19"/>
  <c r="J66" i="19"/>
  <c r="K66" i="19" s="1"/>
  <c r="H66" i="19"/>
  <c r="F66" i="19"/>
  <c r="S65" i="19"/>
  <c r="Q65" i="19"/>
  <c r="O65" i="19"/>
  <c r="M65" i="19"/>
  <c r="J65" i="19"/>
  <c r="K65" i="19" s="1"/>
  <c r="H65" i="19"/>
  <c r="F65" i="19"/>
  <c r="S64" i="19"/>
  <c r="Q64" i="19"/>
  <c r="O64" i="19"/>
  <c r="M64" i="19"/>
  <c r="J64" i="19"/>
  <c r="K64" i="19" s="1"/>
  <c r="H64" i="19"/>
  <c r="F64" i="19"/>
  <c r="S73" i="19"/>
  <c r="Q73" i="19"/>
  <c r="O73" i="19"/>
  <c r="M73" i="19"/>
  <c r="J73" i="19"/>
  <c r="K73" i="19" s="1"/>
  <c r="H73" i="19"/>
  <c r="F73" i="19"/>
  <c r="S72" i="19"/>
  <c r="Q72" i="19"/>
  <c r="O72" i="19"/>
  <c r="M72" i="19"/>
  <c r="J72" i="19"/>
  <c r="K72" i="19" s="1"/>
  <c r="H72" i="19"/>
  <c r="F72" i="19"/>
  <c r="S71" i="19"/>
  <c r="Q71" i="19"/>
  <c r="O71" i="19"/>
  <c r="M71" i="19"/>
  <c r="J71" i="19"/>
  <c r="K71" i="19" s="1"/>
  <c r="H71" i="19"/>
  <c r="F71" i="19"/>
  <c r="S70" i="19"/>
  <c r="Q70" i="19"/>
  <c r="O70" i="19"/>
  <c r="M70" i="19"/>
  <c r="J70" i="19"/>
  <c r="K70" i="19" s="1"/>
  <c r="H70" i="19"/>
  <c r="F70" i="19"/>
  <c r="R74" i="19"/>
  <c r="P74" i="19"/>
  <c r="N74" i="19"/>
  <c r="L74" i="19"/>
  <c r="I74" i="19"/>
  <c r="G74" i="19"/>
  <c r="E74" i="19"/>
  <c r="S55" i="18"/>
  <c r="Q55" i="18"/>
  <c r="O55" i="18"/>
  <c r="M55" i="18"/>
  <c r="J55" i="18"/>
  <c r="K55" i="18" s="1"/>
  <c r="H55" i="18"/>
  <c r="F55" i="18"/>
  <c r="S54" i="18"/>
  <c r="O54" i="18"/>
  <c r="M54" i="18"/>
  <c r="J54" i="18"/>
  <c r="K54" i="18" s="1"/>
  <c r="H54" i="18"/>
  <c r="F54" i="18"/>
  <c r="S53" i="18"/>
  <c r="Q53" i="18"/>
  <c r="M53" i="18"/>
  <c r="J53" i="18"/>
  <c r="K53" i="18" s="1"/>
  <c r="H53" i="18"/>
  <c r="F53" i="18"/>
  <c r="S52" i="18"/>
  <c r="Q52" i="18"/>
  <c r="O52" i="18"/>
  <c r="M52" i="18"/>
  <c r="J52" i="18"/>
  <c r="K52" i="18" s="1"/>
  <c r="H52" i="18"/>
  <c r="F52" i="18"/>
  <c r="S51" i="18"/>
  <c r="Q51" i="18"/>
  <c r="O51" i="18"/>
  <c r="M51" i="18"/>
  <c r="J51" i="18"/>
  <c r="K51" i="18" s="1"/>
  <c r="H51" i="18"/>
  <c r="F51" i="18"/>
  <c r="S50" i="18"/>
  <c r="Q50" i="18"/>
  <c r="O50" i="18"/>
  <c r="M50" i="18"/>
  <c r="J50" i="18"/>
  <c r="K50" i="18" s="1"/>
  <c r="H50" i="18"/>
  <c r="F50" i="18"/>
  <c r="F56" i="18"/>
  <c r="H56" i="18"/>
  <c r="J56" i="18"/>
  <c r="K56" i="18" s="1"/>
  <c r="M56" i="18"/>
  <c r="O56" i="18"/>
  <c r="S56" i="18"/>
  <c r="F57" i="18"/>
  <c r="H57" i="18"/>
  <c r="J57" i="18"/>
  <c r="K57" i="18" s="1"/>
  <c r="M57" i="18"/>
  <c r="O57" i="18"/>
  <c r="Q57" i="18"/>
  <c r="S57" i="18"/>
  <c r="F58" i="18"/>
  <c r="H58" i="18"/>
  <c r="J58" i="18"/>
  <c r="K58" i="18" s="1"/>
  <c r="M58" i="18"/>
  <c r="O58" i="18"/>
  <c r="Q58" i="18"/>
  <c r="S58" i="18"/>
  <c r="F59" i="18"/>
  <c r="H59" i="18"/>
  <c r="J59" i="18"/>
  <c r="K59" i="18" s="1"/>
  <c r="M59" i="18"/>
  <c r="O59" i="18"/>
  <c r="S59" i="18"/>
  <c r="S49" i="18"/>
  <c r="Q49" i="18"/>
  <c r="O49" i="18"/>
  <c r="M49" i="18"/>
  <c r="K49" i="18"/>
  <c r="H49" i="18"/>
  <c r="F49" i="18"/>
  <c r="S48" i="18"/>
  <c r="Q48" i="18"/>
  <c r="O48" i="18"/>
  <c r="M48" i="18"/>
  <c r="J48" i="18"/>
  <c r="K48" i="18" s="1"/>
  <c r="H48" i="18"/>
  <c r="F48" i="18"/>
  <c r="S42" i="1"/>
  <c r="Q42" i="1"/>
  <c r="O42" i="1"/>
  <c r="M42" i="1"/>
  <c r="J42" i="1"/>
  <c r="K42" i="1" s="1"/>
  <c r="H42" i="1"/>
  <c r="F42" i="1"/>
  <c r="R58" i="22" l="1"/>
  <c r="P58" i="22"/>
  <c r="N58" i="22"/>
  <c r="L58" i="22"/>
  <c r="I58" i="22"/>
  <c r="G58" i="22"/>
  <c r="E58" i="22"/>
  <c r="R58" i="21"/>
  <c r="P58" i="21"/>
  <c r="N58" i="21"/>
  <c r="L58" i="21"/>
  <c r="I58" i="21"/>
  <c r="G58" i="21"/>
  <c r="E58" i="21"/>
  <c r="R60" i="18"/>
  <c r="P60" i="18"/>
  <c r="N60" i="18"/>
  <c r="L60" i="18"/>
  <c r="I60" i="18"/>
  <c r="G60" i="18"/>
  <c r="E60" i="18"/>
  <c r="R57" i="1"/>
  <c r="P57" i="1"/>
  <c r="N57" i="1"/>
  <c r="L57" i="1"/>
  <c r="I57" i="1"/>
  <c r="G57" i="1"/>
  <c r="E57" i="1"/>
  <c r="S44" i="20" l="1"/>
  <c r="Q44" i="20"/>
  <c r="O44" i="20"/>
  <c r="M44" i="20"/>
  <c r="J44" i="20"/>
  <c r="K44" i="20" s="1"/>
  <c r="H44" i="20"/>
  <c r="F44" i="20"/>
  <c r="S43" i="20"/>
  <c r="Q43" i="20"/>
  <c r="O43" i="20"/>
  <c r="M43" i="20"/>
  <c r="J43" i="20"/>
  <c r="K43" i="20" s="1"/>
  <c r="H43" i="20"/>
  <c r="F43" i="20"/>
  <c r="S42" i="20"/>
  <c r="Q42" i="20"/>
  <c r="O42" i="20"/>
  <c r="M42" i="20"/>
  <c r="J42" i="20"/>
  <c r="K42" i="20" s="1"/>
  <c r="H42" i="20"/>
  <c r="F42" i="20"/>
  <c r="S41" i="20"/>
  <c r="Q41" i="20"/>
  <c r="O41" i="20"/>
  <c r="M41" i="20"/>
  <c r="J41" i="20"/>
  <c r="K41" i="20" s="1"/>
  <c r="H41" i="20"/>
  <c r="F41" i="20"/>
  <c r="S40" i="20"/>
  <c r="Q40" i="20"/>
  <c r="O40" i="20"/>
  <c r="M40" i="20"/>
  <c r="J40" i="20"/>
  <c r="K40" i="20" s="1"/>
  <c r="H40" i="20"/>
  <c r="F40" i="20"/>
  <c r="S39" i="20"/>
  <c r="Q39" i="20"/>
  <c r="O39" i="20"/>
  <c r="M39" i="20"/>
  <c r="J39" i="20"/>
  <c r="K39" i="20" s="1"/>
  <c r="H39" i="20"/>
  <c r="F39" i="20"/>
  <c r="S38" i="20"/>
  <c r="Q38" i="20"/>
  <c r="O38" i="20"/>
  <c r="M38" i="20"/>
  <c r="J38" i="20"/>
  <c r="K38" i="20" s="1"/>
  <c r="H38" i="20"/>
  <c r="F38" i="20"/>
  <c r="S37" i="20"/>
  <c r="Q37" i="20"/>
  <c r="O37" i="20"/>
  <c r="M37" i="20"/>
  <c r="J37" i="20"/>
  <c r="K37" i="20" s="1"/>
  <c r="H37" i="20"/>
  <c r="F37" i="20"/>
  <c r="S36" i="20"/>
  <c r="Q36" i="20"/>
  <c r="O36" i="20"/>
  <c r="M36" i="20"/>
  <c r="J36" i="20"/>
  <c r="K36" i="20" s="1"/>
  <c r="H36" i="20"/>
  <c r="F36" i="20"/>
  <c r="S35" i="20"/>
  <c r="Q35" i="20"/>
  <c r="O35" i="20"/>
  <c r="M35" i="20"/>
  <c r="J35" i="20"/>
  <c r="K35" i="20" s="1"/>
  <c r="H35" i="20"/>
  <c r="F35" i="20"/>
  <c r="S34" i="20"/>
  <c r="Q34" i="20"/>
  <c r="O34" i="20"/>
  <c r="M34" i="20"/>
  <c r="J34" i="20"/>
  <c r="K34" i="20" s="1"/>
  <c r="H34" i="20"/>
  <c r="F34" i="20"/>
  <c r="S33" i="20"/>
  <c r="Q33" i="20"/>
  <c r="O33" i="20"/>
  <c r="M33" i="20"/>
  <c r="J33" i="20"/>
  <c r="K33" i="20" s="1"/>
  <c r="H33" i="20"/>
  <c r="F33" i="20"/>
  <c r="S32" i="20"/>
  <c r="Q32" i="20"/>
  <c r="O32" i="20"/>
  <c r="M32" i="20"/>
  <c r="J32" i="20"/>
  <c r="K32" i="20" s="1"/>
  <c r="H32" i="20"/>
  <c r="F32" i="20"/>
  <c r="S31" i="20"/>
  <c r="Q31" i="20"/>
  <c r="O31" i="20"/>
  <c r="M31" i="20"/>
  <c r="J31" i="20"/>
  <c r="K31" i="20" s="1"/>
  <c r="H31" i="20"/>
  <c r="F31" i="20"/>
  <c r="S30" i="20"/>
  <c r="Q30" i="20"/>
  <c r="O30" i="20"/>
  <c r="M30" i="20"/>
  <c r="J30" i="20"/>
  <c r="K30" i="20" s="1"/>
  <c r="H30" i="20"/>
  <c r="F30" i="20"/>
  <c r="S29" i="20"/>
  <c r="Q29" i="20"/>
  <c r="O29" i="20"/>
  <c r="M29" i="20"/>
  <c r="J29" i="20"/>
  <c r="K29" i="20" s="1"/>
  <c r="H29" i="20"/>
  <c r="F29" i="20"/>
  <c r="S28" i="20"/>
  <c r="Q28" i="20"/>
  <c r="O28" i="20"/>
  <c r="M28" i="20"/>
  <c r="J28" i="20"/>
  <c r="K28" i="20" s="1"/>
  <c r="H28" i="20"/>
  <c r="F28" i="20"/>
  <c r="S27" i="20"/>
  <c r="Q27" i="20"/>
  <c r="O27" i="20"/>
  <c r="M27" i="20"/>
  <c r="J27" i="20"/>
  <c r="K27" i="20" s="1"/>
  <c r="H27" i="20"/>
  <c r="F27" i="20"/>
  <c r="S26" i="20"/>
  <c r="Q26" i="20"/>
  <c r="O26" i="20"/>
  <c r="M26" i="20"/>
  <c r="J26" i="20"/>
  <c r="K26" i="20" s="1"/>
  <c r="H26" i="20"/>
  <c r="F26" i="20"/>
  <c r="S25" i="20"/>
  <c r="Q25" i="20"/>
  <c r="O25" i="20"/>
  <c r="M25" i="20"/>
  <c r="J25" i="20"/>
  <c r="K25" i="20" s="1"/>
  <c r="H25" i="20"/>
  <c r="F25" i="20"/>
  <c r="S24" i="20"/>
  <c r="Q24" i="20"/>
  <c r="O24" i="20"/>
  <c r="M24" i="20"/>
  <c r="J24" i="20"/>
  <c r="K24" i="20" s="1"/>
  <c r="H24" i="20"/>
  <c r="F24" i="20"/>
  <c r="S23" i="20"/>
  <c r="Q23" i="20"/>
  <c r="O23" i="20"/>
  <c r="M23" i="20"/>
  <c r="J23" i="20"/>
  <c r="K23" i="20" s="1"/>
  <c r="H23" i="20"/>
  <c r="F23" i="20"/>
  <c r="S22" i="20"/>
  <c r="Q22" i="20"/>
  <c r="O22" i="20"/>
  <c r="M22" i="20"/>
  <c r="J22" i="20"/>
  <c r="K22" i="20" s="1"/>
  <c r="H22" i="20"/>
  <c r="F22" i="20"/>
  <c r="S21" i="20"/>
  <c r="Q21" i="20"/>
  <c r="O21" i="20"/>
  <c r="M21" i="20"/>
  <c r="J21" i="20"/>
  <c r="K21" i="20" s="1"/>
  <c r="H21" i="20"/>
  <c r="F21" i="20"/>
  <c r="S20" i="20"/>
  <c r="Q20" i="20"/>
  <c r="O20" i="20"/>
  <c r="M20" i="20"/>
  <c r="J20" i="20"/>
  <c r="K20" i="20" s="1"/>
  <c r="H20" i="20"/>
  <c r="F20" i="20"/>
  <c r="S19" i="20"/>
  <c r="Q19" i="20"/>
  <c r="O19" i="20"/>
  <c r="M19" i="20"/>
  <c r="J19" i="20"/>
  <c r="K19" i="20" s="1"/>
  <c r="H19" i="20"/>
  <c r="F19" i="20"/>
  <c r="S18" i="20"/>
  <c r="Q18" i="20"/>
  <c r="O18" i="20"/>
  <c r="M18" i="20"/>
  <c r="J18" i="20"/>
  <c r="K18" i="20" s="1"/>
  <c r="H18" i="20"/>
  <c r="F18" i="20"/>
  <c r="S17" i="20"/>
  <c r="Q17" i="20"/>
  <c r="O17" i="20"/>
  <c r="M17" i="20"/>
  <c r="J17" i="20"/>
  <c r="K17" i="20" s="1"/>
  <c r="H17" i="20"/>
  <c r="F17" i="20"/>
  <c r="S16" i="20"/>
  <c r="Q16" i="20"/>
  <c r="O16" i="20"/>
  <c r="M16" i="20"/>
  <c r="J16" i="20"/>
  <c r="K16" i="20" s="1"/>
  <c r="H16" i="20"/>
  <c r="F16" i="20"/>
  <c r="S15" i="20"/>
  <c r="Q15" i="20"/>
  <c r="O15" i="20"/>
  <c r="M15" i="20"/>
  <c r="J15" i="20"/>
  <c r="K15" i="20" s="1"/>
  <c r="H15" i="20"/>
  <c r="F15" i="20"/>
  <c r="S14" i="20"/>
  <c r="Q14" i="20"/>
  <c r="O14" i="20"/>
  <c r="M14" i="20"/>
  <c r="J14" i="20"/>
  <c r="K14" i="20" s="1"/>
  <c r="H14" i="20"/>
  <c r="F14" i="20"/>
  <c r="S13" i="20"/>
  <c r="Q13" i="20"/>
  <c r="O13" i="20"/>
  <c r="M13" i="20"/>
  <c r="J13" i="20"/>
  <c r="K13" i="20" s="1"/>
  <c r="H13" i="20"/>
  <c r="F13" i="20"/>
  <c r="S12" i="20"/>
  <c r="Q12" i="20"/>
  <c r="O12" i="20"/>
  <c r="M12" i="20"/>
  <c r="J12" i="20"/>
  <c r="K12" i="20" s="1"/>
  <c r="H12" i="20"/>
  <c r="F12" i="20"/>
  <c r="S11" i="20"/>
  <c r="Q11" i="20"/>
  <c r="O11" i="20"/>
  <c r="M11" i="20"/>
  <c r="J11" i="20"/>
  <c r="K11" i="20" s="1"/>
  <c r="H11" i="20"/>
  <c r="F11" i="20"/>
  <c r="S10" i="20"/>
  <c r="Q10" i="20"/>
  <c r="O10" i="20"/>
  <c r="M10" i="20"/>
  <c r="J10" i="20"/>
  <c r="K10" i="20" s="1"/>
  <c r="H10" i="20"/>
  <c r="F10" i="20"/>
  <c r="S9" i="20"/>
  <c r="Q9" i="20"/>
  <c r="O9" i="20"/>
  <c r="M9" i="20"/>
  <c r="J9" i="20"/>
  <c r="K9" i="20" s="1"/>
  <c r="H9" i="20"/>
  <c r="F9" i="20"/>
  <c r="S8" i="20"/>
  <c r="Q8" i="20"/>
  <c r="O8" i="20"/>
  <c r="M8" i="20"/>
  <c r="J8" i="20"/>
  <c r="H8" i="20"/>
  <c r="F8" i="20"/>
  <c r="S8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S37" i="18"/>
  <c r="S38" i="18"/>
  <c r="S39" i="18"/>
  <c r="S40" i="18"/>
  <c r="S41" i="18"/>
  <c r="S42" i="18"/>
  <c r="S43" i="18"/>
  <c r="S44" i="18"/>
  <c r="S45" i="18"/>
  <c r="S46" i="18"/>
  <c r="S47" i="18"/>
  <c r="Q8" i="18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31" i="18"/>
  <c r="Q32" i="18"/>
  <c r="Q33" i="18"/>
  <c r="Q34" i="18"/>
  <c r="Q35" i="18"/>
  <c r="Q36" i="18"/>
  <c r="Q37" i="18"/>
  <c r="Q38" i="18"/>
  <c r="Q39" i="18"/>
  <c r="Q40" i="18"/>
  <c r="Q41" i="18"/>
  <c r="Q42" i="18"/>
  <c r="Q43" i="18"/>
  <c r="Q44" i="18"/>
  <c r="Q45" i="18"/>
  <c r="Q46" i="18"/>
  <c r="Q4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S51" i="19"/>
  <c r="Q51" i="19"/>
  <c r="O51" i="19"/>
  <c r="M51" i="19"/>
  <c r="J51" i="19"/>
  <c r="K51" i="19" s="1"/>
  <c r="H51" i="19"/>
  <c r="F51" i="19"/>
  <c r="S50" i="19"/>
  <c r="Q50" i="19"/>
  <c r="O50" i="19"/>
  <c r="M50" i="19"/>
  <c r="J50" i="19"/>
  <c r="K50" i="19" s="1"/>
  <c r="H50" i="19"/>
  <c r="F50" i="19"/>
  <c r="S49" i="19"/>
  <c r="Q49" i="19"/>
  <c r="O49" i="19"/>
  <c r="M49" i="19"/>
  <c r="J49" i="19"/>
  <c r="K49" i="19" s="1"/>
  <c r="H49" i="19"/>
  <c r="F49" i="19"/>
  <c r="S48" i="19"/>
  <c r="Q48" i="19"/>
  <c r="O48" i="19"/>
  <c r="M48" i="19"/>
  <c r="J48" i="19"/>
  <c r="K48" i="19" s="1"/>
  <c r="H48" i="19"/>
  <c r="F48" i="19"/>
  <c r="S47" i="19"/>
  <c r="Q47" i="19"/>
  <c r="O47" i="19"/>
  <c r="M47" i="19"/>
  <c r="J47" i="19"/>
  <c r="K47" i="19" s="1"/>
  <c r="H47" i="19"/>
  <c r="F47" i="19"/>
  <c r="S46" i="19"/>
  <c r="Q46" i="19"/>
  <c r="O46" i="19"/>
  <c r="M46" i="19"/>
  <c r="J46" i="19"/>
  <c r="K46" i="19" s="1"/>
  <c r="H46" i="19"/>
  <c r="F46" i="19"/>
  <c r="S45" i="19"/>
  <c r="Q45" i="19"/>
  <c r="O45" i="19"/>
  <c r="M45" i="19"/>
  <c r="J45" i="19"/>
  <c r="K45" i="19" s="1"/>
  <c r="H45" i="19"/>
  <c r="F45" i="19"/>
  <c r="S44" i="19"/>
  <c r="Q44" i="19"/>
  <c r="O44" i="19"/>
  <c r="M44" i="19"/>
  <c r="J44" i="19"/>
  <c r="K44" i="19" s="1"/>
  <c r="H44" i="19"/>
  <c r="F44" i="19"/>
  <c r="S43" i="19"/>
  <c r="Q43" i="19"/>
  <c r="O43" i="19"/>
  <c r="M43" i="19"/>
  <c r="J43" i="19"/>
  <c r="K43" i="19" s="1"/>
  <c r="H43" i="19"/>
  <c r="F43" i="19"/>
  <c r="S42" i="19"/>
  <c r="Q42" i="19"/>
  <c r="O42" i="19"/>
  <c r="M42" i="19"/>
  <c r="J42" i="19"/>
  <c r="K42" i="19" s="1"/>
  <c r="H42" i="19"/>
  <c r="F42" i="19"/>
  <c r="S41" i="19"/>
  <c r="Q41" i="19"/>
  <c r="O41" i="19"/>
  <c r="M41" i="19"/>
  <c r="J41" i="19"/>
  <c r="K41" i="19" s="1"/>
  <c r="H41" i="19"/>
  <c r="F41" i="19"/>
  <c r="S40" i="19"/>
  <c r="Q40" i="19"/>
  <c r="O40" i="19"/>
  <c r="M40" i="19"/>
  <c r="J40" i="19"/>
  <c r="K40" i="19" s="1"/>
  <c r="H40" i="19"/>
  <c r="F40" i="19"/>
  <c r="S39" i="19"/>
  <c r="Q39" i="19"/>
  <c r="O39" i="19"/>
  <c r="M39" i="19"/>
  <c r="J39" i="19"/>
  <c r="K39" i="19" s="1"/>
  <c r="H39" i="19"/>
  <c r="F39" i="19"/>
  <c r="S38" i="19"/>
  <c r="Q38" i="19"/>
  <c r="O38" i="19"/>
  <c r="M38" i="19"/>
  <c r="J38" i="19"/>
  <c r="K38" i="19" s="1"/>
  <c r="H38" i="19"/>
  <c r="F38" i="19"/>
  <c r="S37" i="19"/>
  <c r="Q37" i="19"/>
  <c r="O37" i="19"/>
  <c r="M37" i="19"/>
  <c r="J37" i="19"/>
  <c r="K37" i="19" s="1"/>
  <c r="H37" i="19"/>
  <c r="F37" i="19"/>
  <c r="S36" i="19"/>
  <c r="Q36" i="19"/>
  <c r="O36" i="19"/>
  <c r="M36" i="19"/>
  <c r="J36" i="19"/>
  <c r="K36" i="19" s="1"/>
  <c r="H36" i="19"/>
  <c r="F36" i="19"/>
  <c r="S35" i="19"/>
  <c r="Q35" i="19"/>
  <c r="O35" i="19"/>
  <c r="M35" i="19"/>
  <c r="J35" i="19"/>
  <c r="K35" i="19" s="1"/>
  <c r="H35" i="19"/>
  <c r="F35" i="19"/>
  <c r="S34" i="19"/>
  <c r="Q34" i="19"/>
  <c r="O34" i="19"/>
  <c r="M34" i="19"/>
  <c r="J34" i="19"/>
  <c r="K34" i="19" s="1"/>
  <c r="H34" i="19"/>
  <c r="F34" i="19"/>
  <c r="S33" i="19"/>
  <c r="Q33" i="19"/>
  <c r="O33" i="19"/>
  <c r="M33" i="19"/>
  <c r="J33" i="19"/>
  <c r="K33" i="19" s="1"/>
  <c r="H33" i="19"/>
  <c r="F33" i="19"/>
  <c r="S32" i="19"/>
  <c r="Q32" i="19"/>
  <c r="O32" i="19"/>
  <c r="M32" i="19"/>
  <c r="J32" i="19"/>
  <c r="K32" i="19" s="1"/>
  <c r="H32" i="19"/>
  <c r="F32" i="19"/>
  <c r="S31" i="19"/>
  <c r="Q31" i="19"/>
  <c r="O31" i="19"/>
  <c r="M31" i="19"/>
  <c r="J31" i="19"/>
  <c r="K31" i="19" s="1"/>
  <c r="H31" i="19"/>
  <c r="F31" i="19"/>
  <c r="S30" i="19"/>
  <c r="Q30" i="19"/>
  <c r="O30" i="19"/>
  <c r="M30" i="19"/>
  <c r="J30" i="19"/>
  <c r="K30" i="19" s="1"/>
  <c r="H30" i="19"/>
  <c r="F30" i="19"/>
  <c r="S29" i="19"/>
  <c r="Q29" i="19"/>
  <c r="O29" i="19"/>
  <c r="M29" i="19"/>
  <c r="J29" i="19"/>
  <c r="K29" i="19" s="1"/>
  <c r="H29" i="19"/>
  <c r="F29" i="19"/>
  <c r="S28" i="19"/>
  <c r="Q28" i="19"/>
  <c r="O28" i="19"/>
  <c r="M28" i="19"/>
  <c r="J28" i="19"/>
  <c r="K28" i="19" s="1"/>
  <c r="H28" i="19"/>
  <c r="F28" i="19"/>
  <c r="S27" i="19"/>
  <c r="Q27" i="19"/>
  <c r="O27" i="19"/>
  <c r="M27" i="19"/>
  <c r="J27" i="19"/>
  <c r="K27" i="19" s="1"/>
  <c r="H27" i="19"/>
  <c r="F27" i="19"/>
  <c r="S26" i="19"/>
  <c r="Q26" i="19"/>
  <c r="O26" i="19"/>
  <c r="M26" i="19"/>
  <c r="J26" i="19"/>
  <c r="K26" i="19" s="1"/>
  <c r="H26" i="19"/>
  <c r="F26" i="19"/>
  <c r="S25" i="19"/>
  <c r="Q25" i="19"/>
  <c r="O25" i="19"/>
  <c r="M25" i="19"/>
  <c r="J25" i="19"/>
  <c r="K25" i="19" s="1"/>
  <c r="H25" i="19"/>
  <c r="F25" i="19"/>
  <c r="S24" i="19"/>
  <c r="Q24" i="19"/>
  <c r="O24" i="19"/>
  <c r="M24" i="19"/>
  <c r="J24" i="19"/>
  <c r="K24" i="19" s="1"/>
  <c r="H24" i="19"/>
  <c r="F24" i="19"/>
  <c r="S23" i="19"/>
  <c r="Q23" i="19"/>
  <c r="O23" i="19"/>
  <c r="M23" i="19"/>
  <c r="J23" i="19"/>
  <c r="K23" i="19" s="1"/>
  <c r="H23" i="19"/>
  <c r="F23" i="19"/>
  <c r="S22" i="19"/>
  <c r="Q22" i="19"/>
  <c r="O22" i="19"/>
  <c r="M22" i="19"/>
  <c r="J22" i="19"/>
  <c r="K22" i="19" s="1"/>
  <c r="H22" i="19"/>
  <c r="F22" i="19"/>
  <c r="S21" i="19"/>
  <c r="Q21" i="19"/>
  <c r="O21" i="19"/>
  <c r="M21" i="19"/>
  <c r="J21" i="19"/>
  <c r="K21" i="19" s="1"/>
  <c r="H21" i="19"/>
  <c r="F21" i="19"/>
  <c r="S20" i="19"/>
  <c r="Q20" i="19"/>
  <c r="O20" i="19"/>
  <c r="M20" i="19"/>
  <c r="J20" i="19"/>
  <c r="K20" i="19" s="1"/>
  <c r="H20" i="19"/>
  <c r="F20" i="19"/>
  <c r="S19" i="19"/>
  <c r="Q19" i="19"/>
  <c r="O19" i="19"/>
  <c r="M19" i="19"/>
  <c r="J19" i="19"/>
  <c r="K19" i="19" s="1"/>
  <c r="H19" i="19"/>
  <c r="F19" i="19"/>
  <c r="S18" i="19"/>
  <c r="Q18" i="19"/>
  <c r="O18" i="19"/>
  <c r="M18" i="19"/>
  <c r="J18" i="19"/>
  <c r="K18" i="19" s="1"/>
  <c r="H18" i="19"/>
  <c r="F18" i="19"/>
  <c r="S17" i="19"/>
  <c r="Q17" i="19"/>
  <c r="O17" i="19"/>
  <c r="M17" i="19"/>
  <c r="J17" i="19"/>
  <c r="K17" i="19" s="1"/>
  <c r="H17" i="19"/>
  <c r="F17" i="19"/>
  <c r="S16" i="19"/>
  <c r="Q16" i="19"/>
  <c r="O16" i="19"/>
  <c r="M16" i="19"/>
  <c r="J16" i="19"/>
  <c r="K16" i="19" s="1"/>
  <c r="H16" i="19"/>
  <c r="F16" i="19"/>
  <c r="S15" i="19"/>
  <c r="Q15" i="19"/>
  <c r="O15" i="19"/>
  <c r="M15" i="19"/>
  <c r="J15" i="19"/>
  <c r="K15" i="19" s="1"/>
  <c r="H15" i="19"/>
  <c r="F15" i="19"/>
  <c r="S14" i="19"/>
  <c r="Q14" i="19"/>
  <c r="O14" i="19"/>
  <c r="M14" i="19"/>
  <c r="J14" i="19"/>
  <c r="K14" i="19" s="1"/>
  <c r="H14" i="19"/>
  <c r="F14" i="19"/>
  <c r="S13" i="19"/>
  <c r="Q13" i="19"/>
  <c r="O13" i="19"/>
  <c r="M13" i="19"/>
  <c r="J13" i="19"/>
  <c r="K13" i="19" s="1"/>
  <c r="H13" i="19"/>
  <c r="F13" i="19"/>
  <c r="S12" i="19"/>
  <c r="Q12" i="19"/>
  <c r="O12" i="19"/>
  <c r="M12" i="19"/>
  <c r="J12" i="19"/>
  <c r="K12" i="19" s="1"/>
  <c r="H12" i="19"/>
  <c r="F12" i="19"/>
  <c r="S11" i="19"/>
  <c r="Q11" i="19"/>
  <c r="O11" i="19"/>
  <c r="M11" i="19"/>
  <c r="J11" i="19"/>
  <c r="K11" i="19" s="1"/>
  <c r="H11" i="19"/>
  <c r="F11" i="19"/>
  <c r="S10" i="19"/>
  <c r="Q10" i="19"/>
  <c r="O10" i="19"/>
  <c r="M10" i="19"/>
  <c r="J10" i="19"/>
  <c r="K10" i="19" s="1"/>
  <c r="H10" i="19"/>
  <c r="F10" i="19"/>
  <c r="S9" i="19"/>
  <c r="Q9" i="19"/>
  <c r="O9" i="19"/>
  <c r="M9" i="19"/>
  <c r="J9" i="19"/>
  <c r="K9" i="19" s="1"/>
  <c r="H9" i="19"/>
  <c r="F9" i="19"/>
  <c r="S8" i="19"/>
  <c r="Q8" i="19"/>
  <c r="O8" i="19"/>
  <c r="M8" i="19"/>
  <c r="J8" i="19"/>
  <c r="H8" i="19"/>
  <c r="F8" i="19"/>
  <c r="J47" i="18"/>
  <c r="K47" i="18" s="1"/>
  <c r="J46" i="18"/>
  <c r="K46" i="18" s="1"/>
  <c r="J45" i="18"/>
  <c r="K45" i="18" s="1"/>
  <c r="J44" i="18"/>
  <c r="K44" i="18" s="1"/>
  <c r="J43" i="18"/>
  <c r="J42" i="18"/>
  <c r="K42" i="18" s="1"/>
  <c r="J41" i="18"/>
  <c r="K41" i="18" s="1"/>
  <c r="J40" i="18"/>
  <c r="K40" i="18" s="1"/>
  <c r="J39" i="18"/>
  <c r="K39" i="18" s="1"/>
  <c r="J38" i="18"/>
  <c r="K38" i="18" s="1"/>
  <c r="J37" i="18"/>
  <c r="K37" i="18" s="1"/>
  <c r="J36" i="18"/>
  <c r="K36" i="18" s="1"/>
  <c r="J35" i="18"/>
  <c r="K35" i="18" s="1"/>
  <c r="J34" i="18"/>
  <c r="K34" i="18" s="1"/>
  <c r="J33" i="18"/>
  <c r="K33" i="18" s="1"/>
  <c r="J32" i="18"/>
  <c r="K32" i="18" s="1"/>
  <c r="J31" i="18"/>
  <c r="K31" i="18" s="1"/>
  <c r="J30" i="18"/>
  <c r="J29" i="18"/>
  <c r="K29" i="18" s="1"/>
  <c r="J28" i="18"/>
  <c r="K28" i="18" s="1"/>
  <c r="J27" i="18"/>
  <c r="K27" i="18" s="1"/>
  <c r="J26" i="18"/>
  <c r="K26" i="18" s="1"/>
  <c r="J25" i="18"/>
  <c r="K25" i="18" s="1"/>
  <c r="J24" i="18"/>
  <c r="K24" i="18" s="1"/>
  <c r="J23" i="18"/>
  <c r="K23" i="18" s="1"/>
  <c r="J22" i="18"/>
  <c r="K22" i="18" s="1"/>
  <c r="J21" i="18"/>
  <c r="K21" i="18" s="1"/>
  <c r="J20" i="18"/>
  <c r="K20" i="18" s="1"/>
  <c r="J19" i="18"/>
  <c r="J18" i="18"/>
  <c r="K18" i="18" s="1"/>
  <c r="J17" i="18"/>
  <c r="K17" i="18" s="1"/>
  <c r="J16" i="18"/>
  <c r="K16" i="18" s="1"/>
  <c r="J15" i="18"/>
  <c r="K15" i="18" s="1"/>
  <c r="J14" i="18"/>
  <c r="K14" i="18" s="1"/>
  <c r="J13" i="18"/>
  <c r="K13" i="18" s="1"/>
  <c r="J12" i="18"/>
  <c r="K12" i="18" s="1"/>
  <c r="J11" i="18"/>
  <c r="K11" i="18" s="1"/>
  <c r="J10" i="18"/>
  <c r="J9" i="18"/>
  <c r="K9" i="18" s="1"/>
  <c r="J8" i="18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J8" i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K43" i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J54" i="1"/>
  <c r="K54" i="1" s="1"/>
  <c r="J55" i="1"/>
  <c r="K55" i="1" s="1"/>
  <c r="J56" i="1"/>
  <c r="K56" i="1" s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J52" i="20" l="1"/>
  <c r="J74" i="19"/>
  <c r="K8" i="1"/>
  <c r="J57" i="1"/>
  <c r="J58" i="22"/>
  <c r="K8" i="19"/>
  <c r="K8" i="20"/>
  <c r="K8" i="18"/>
  <c r="J60" i="18"/>
  <c r="J58" i="21"/>
  <c r="K10" i="18"/>
  <c r="K43" i="18"/>
  <c r="K19" i="18"/>
  <c r="K30" i="18"/>
</calcChain>
</file>

<file path=xl/sharedStrings.xml><?xml version="1.0" encoding="utf-8"?>
<sst xmlns="http://schemas.openxmlformats.org/spreadsheetml/2006/main" count="1107" uniqueCount="341">
  <si>
    <t>Выполнение тестовых упражнений в 1 классах</t>
  </si>
  <si>
    <t>№ п/п</t>
  </si>
  <si>
    <t>Фамилия, Имя обучающегося</t>
  </si>
  <si>
    <t xml:space="preserve">Смешанное передвижение на 1000 м </t>
  </si>
  <si>
    <t>Челночный бег 3х10 м</t>
  </si>
  <si>
    <t>Бег на 30 м</t>
  </si>
  <si>
    <t>Прыжок в длину с места толчком двумя ногами</t>
  </si>
  <si>
    <t>балл</t>
  </si>
  <si>
    <t>МО</t>
  </si>
  <si>
    <t>Образовательная организация, участвующая в реализации проекта                  "Самбо в школу"</t>
  </si>
  <si>
    <t>Результат</t>
  </si>
  <si>
    <t>Наклон вперед из положения стоя на гимнастической скамье</t>
  </si>
  <si>
    <t>Тестовые испытания, результаты и баллы</t>
  </si>
  <si>
    <t>Результат (с)</t>
  </si>
  <si>
    <t>Результат (мин, с)         *указать время через ":"</t>
  </si>
  <si>
    <t>Результат (см)</t>
  </si>
  <si>
    <t xml:space="preserve">Поднимание туловища из положения лежа на спине  </t>
  </si>
  <si>
    <t>Результат (кол-во раз за 1 мин)</t>
  </si>
  <si>
    <t xml:space="preserve"> Подтягивание из виса на высокой перекладине                                          </t>
  </si>
  <si>
    <t>Результат (Кол-во раз)</t>
  </si>
  <si>
    <t>Подтягивание из виса лежа  на низкой перекладине</t>
  </si>
  <si>
    <t>Бег на 60 м</t>
  </si>
  <si>
    <t xml:space="preserve">Бег на 1500 м </t>
  </si>
  <si>
    <t xml:space="preserve">Подтягивание из виса на высокой перекладине                                          </t>
  </si>
  <si>
    <t>Астафьев Александр</t>
  </si>
  <si>
    <t>Голев Андрей</t>
  </si>
  <si>
    <t>Гришун Серей</t>
  </si>
  <si>
    <t>Гурунян Андрей</t>
  </si>
  <si>
    <t>Джаяни Везирхян</t>
  </si>
  <si>
    <t>Джульфаев Сулейман</t>
  </si>
  <si>
    <t>Жиленко Николай</t>
  </si>
  <si>
    <t>Жиляев Кирилл</t>
  </si>
  <si>
    <t>Колесниченко Дамир</t>
  </si>
  <si>
    <t>Лупинин Глеб</t>
  </si>
  <si>
    <t>Рудометкин Николай</t>
  </si>
  <si>
    <t>Сеферян Эльдар</t>
  </si>
  <si>
    <t>Удодов Даниил</t>
  </si>
  <si>
    <t>Цокоров Артем</t>
  </si>
  <si>
    <t>Абьян Андрей</t>
  </si>
  <si>
    <t>Еремеев Никита</t>
  </si>
  <si>
    <t>Зубков Александр</t>
  </si>
  <si>
    <t>Карлов Константин</t>
  </si>
  <si>
    <t>Клетушкин Игнат</t>
  </si>
  <si>
    <t>Кочетков Евгений</t>
  </si>
  <si>
    <t>Прокопов Владислав</t>
  </si>
  <si>
    <t>Саркисян Оганес</t>
  </si>
  <si>
    <t>Узиев Назар</t>
  </si>
  <si>
    <t>Файзулов Мухаммад</t>
  </si>
  <si>
    <t>Чекмарев Марк</t>
  </si>
  <si>
    <t>Яровой Михаил</t>
  </si>
  <si>
    <t>Каланджян Давид</t>
  </si>
  <si>
    <t>Аракелян Валерий</t>
  </si>
  <si>
    <t>Брижов Алексей</t>
  </si>
  <si>
    <t>Бузмаков Максим</t>
  </si>
  <si>
    <t>Дышневский Константин</t>
  </si>
  <si>
    <t>Жариков Роман</t>
  </si>
  <si>
    <t>Заревчатский Артем</t>
  </si>
  <si>
    <t>Засеев Аслан</t>
  </si>
  <si>
    <t>Карпычев Ефим</t>
  </si>
  <si>
    <t>Куприянов Захар</t>
  </si>
  <si>
    <t>Лобьян Артем</t>
  </si>
  <si>
    <t>Мадоян Гамлет</t>
  </si>
  <si>
    <t>Пчелинцев Радион</t>
  </si>
  <si>
    <t>Саркисов Глеб</t>
  </si>
  <si>
    <t>Семенцов Давид</t>
  </si>
  <si>
    <t>Ховрин Анатолий</t>
  </si>
  <si>
    <t>Голофаст Анастасия</t>
  </si>
  <si>
    <t>Гуденко Алиса</t>
  </si>
  <si>
    <t>Ивашиненко Дарья</t>
  </si>
  <si>
    <t>Калашникова Анжела</t>
  </si>
  <si>
    <t>Кожевникова Виктория</t>
  </si>
  <si>
    <t>Константиниди Дарья</t>
  </si>
  <si>
    <t>Потюкаева Милана</t>
  </si>
  <si>
    <t>Процишина Ангелина</t>
  </si>
  <si>
    <t>Сестерова Юлия</t>
  </si>
  <si>
    <t>Скоробогатая Ксения</t>
  </si>
  <si>
    <t>Татарова Айнур</t>
  </si>
  <si>
    <t>Щеголва Екатерина</t>
  </si>
  <si>
    <t>Абьян Анита</t>
  </si>
  <si>
    <t>Заболуева Полина</t>
  </si>
  <si>
    <t>Зайцева Анастасия</t>
  </si>
  <si>
    <t>Мамоян Наринэ</t>
  </si>
  <si>
    <t>Миносян Эмилия</t>
  </si>
  <si>
    <t>Минигулова Милена</t>
  </si>
  <si>
    <t>Панкратова Олеся</t>
  </si>
  <si>
    <t>Рагонян Алина</t>
  </si>
  <si>
    <t>Ралка Ярославия</t>
  </si>
  <si>
    <t>Сырьева Дарья</t>
  </si>
  <si>
    <t>Текнеджян Аэлита</t>
  </si>
  <si>
    <t>Чистякова Анастасия</t>
  </si>
  <si>
    <t>Каланджян Эмма</t>
  </si>
  <si>
    <t>Депелян Лиана</t>
  </si>
  <si>
    <t>Еремеева София</t>
  </si>
  <si>
    <t>Константиниди Екатерина</t>
  </si>
  <si>
    <t>Крбащян Анна</t>
  </si>
  <si>
    <t>Лазаренко Виктория</t>
  </si>
  <si>
    <t>Пушкинская Алиса</t>
  </si>
  <si>
    <t>Серебрянская Дарья</t>
  </si>
  <si>
    <t>Смеречинская Евгения</t>
  </si>
  <si>
    <t>Соколова Диана</t>
  </si>
  <si>
    <t>Терзян Ярина</t>
  </si>
  <si>
    <t>Чекмарева Ангелика</t>
  </si>
  <si>
    <t>Ящук Полина</t>
  </si>
  <si>
    <t>Апшеронский район</t>
  </si>
  <si>
    <t>МБОУСОШ№18</t>
  </si>
  <si>
    <t>Керселян Артем</t>
  </si>
  <si>
    <t>Еременко Егор</t>
  </si>
  <si>
    <t>Айрапетян Давид</t>
  </si>
  <si>
    <t>Беляев Александр</t>
  </si>
  <si>
    <t>Брижов Степан</t>
  </si>
  <si>
    <t>Буланов Марк</t>
  </si>
  <si>
    <t>Гаврилов Давид</t>
  </si>
  <si>
    <t>Гузов Владимир</t>
  </si>
  <si>
    <t>Демченко Егор</t>
  </si>
  <si>
    <t>Игнатевский Алексей</t>
  </si>
  <si>
    <t>Никифоров Григорий</t>
  </si>
  <si>
    <t>Новинский Роман</t>
  </si>
  <si>
    <t>Соловьев Савелий</t>
  </si>
  <si>
    <t>Чистяков Тимофей</t>
  </si>
  <si>
    <t>Близнюкова Анастасия</t>
  </si>
  <si>
    <t>Гуркова Юлия</t>
  </si>
  <si>
    <t>Депельян Нарине</t>
  </si>
  <si>
    <t>Жиляева Вероника</t>
  </si>
  <si>
    <t>Загорельская Евгения</t>
  </si>
  <si>
    <t>Золотущенко Милена</t>
  </si>
  <si>
    <t>Карартынян Виктория</t>
  </si>
  <si>
    <t>Корниенко Эмилия</t>
  </si>
  <si>
    <t>Ливерко Рената</t>
  </si>
  <si>
    <t>Марченко Александра</t>
  </si>
  <si>
    <t>Прокопенко Полина</t>
  </si>
  <si>
    <t>Рахматуллаева Диана</t>
  </si>
  <si>
    <t>Реутова Виктория</t>
  </si>
  <si>
    <t>Суховеева Алена</t>
  </si>
  <si>
    <t>Уколова Анна</t>
  </si>
  <si>
    <t>Беляев Максим</t>
  </si>
  <si>
    <t>Варзин Сергей</t>
  </si>
  <si>
    <t>Горюнов Тихон</t>
  </si>
  <si>
    <t>Ефремов Савелий</t>
  </si>
  <si>
    <t>Зубков Иван</t>
  </si>
  <si>
    <t>Игнатов Максимилиан</t>
  </si>
  <si>
    <t>Камышанов Андрей</t>
  </si>
  <si>
    <t>Реутов Роман</t>
  </si>
  <si>
    <t>Сальников Егор</t>
  </si>
  <si>
    <t>Сапожников Михаил</t>
  </si>
  <si>
    <t>Сурков Степан</t>
  </si>
  <si>
    <t>Халанджян Роберт</t>
  </si>
  <si>
    <t>Эксузян Арман</t>
  </si>
  <si>
    <t>Арутюнян Ангелина</t>
  </si>
  <si>
    <t>Вережан Анастасия</t>
  </si>
  <si>
    <t>Демидова Алина</t>
  </si>
  <si>
    <t>Демидова Вероника</t>
  </si>
  <si>
    <t>Ефремова Томара</t>
  </si>
  <si>
    <t>Забалуева Мария</t>
  </si>
  <si>
    <t>Кабилова Рената</t>
  </si>
  <si>
    <t>Керселян Амина</t>
  </si>
  <si>
    <t>Кожокарь Василиса</t>
  </si>
  <si>
    <t>Коломийцева Александра</t>
  </si>
  <si>
    <t>Кривошея Мария</t>
  </si>
  <si>
    <t>Топчан Ангелина</t>
  </si>
  <si>
    <t>безносюк Юльяна</t>
  </si>
  <si>
    <t>Гнатенко Анастасия</t>
  </si>
  <si>
    <t>Гринь Ксения</t>
  </si>
  <si>
    <t>Дворникова анастасия</t>
  </si>
  <si>
    <t>Заверюха Софья</t>
  </si>
  <si>
    <t>Палазян Алла</t>
  </si>
  <si>
    <t>Склюева Ева</t>
  </si>
  <si>
    <t>Смагина Виктория</t>
  </si>
  <si>
    <t>Тепулян Эмилия</t>
  </si>
  <si>
    <t>Трухина Виктория</t>
  </si>
  <si>
    <t>Хатуева Жасмин</t>
  </si>
  <si>
    <t>Чеботкеева София</t>
  </si>
  <si>
    <t>Чекмарева Арина</t>
  </si>
  <si>
    <t>Шадрина Владислава</t>
  </si>
  <si>
    <t>Гой Степан</t>
  </si>
  <si>
    <t>Доманский ДАНИЛ</t>
  </si>
  <si>
    <t>Зеленский Гордей</t>
  </si>
  <si>
    <t>Кузнецов Илья</t>
  </si>
  <si>
    <t>Куракин Тимофей</t>
  </si>
  <si>
    <t>Мищенко Алексей</t>
  </si>
  <si>
    <t>Пащенко Даниил</t>
  </si>
  <si>
    <t>Абян Глеб</t>
  </si>
  <si>
    <t>Андрющенко Егор</t>
  </si>
  <si>
    <t>Гайдаев Владимир</t>
  </si>
  <si>
    <t>Дрюченко Дмитрий</t>
  </si>
  <si>
    <t>?,3</t>
  </si>
  <si>
    <t>Евдокименков Ратмир</t>
  </si>
  <si>
    <t>Есев Елисей</t>
  </si>
  <si>
    <t>Ефимкин Николай</t>
  </si>
  <si>
    <t>!0.5</t>
  </si>
  <si>
    <t>Касумян Андрей</t>
  </si>
  <si>
    <t>Мадилян Авет</t>
  </si>
  <si>
    <t>Маниский Герман</t>
  </si>
  <si>
    <t>8.0</t>
  </si>
  <si>
    <t>Процышин Родион</t>
  </si>
  <si>
    <t>Пугачёв Роман</t>
  </si>
  <si>
    <t>Пятков Виктор</t>
  </si>
  <si>
    <t>Яцковский Макар</t>
  </si>
  <si>
    <t>Борисова Мария</t>
  </si>
  <si>
    <t>Бужина Кристина</t>
  </si>
  <si>
    <t>Галустян Елена</t>
  </si>
  <si>
    <t>Кравченко Ульяна</t>
  </si>
  <si>
    <t>Кусакина Варвара</t>
  </si>
  <si>
    <t>Медведева Алиса</t>
  </si>
  <si>
    <t>Олейникова Ульяна</t>
  </si>
  <si>
    <t>Тахмазян Татьяна</t>
  </si>
  <si>
    <t>Трибунская Татьяна</t>
  </si>
  <si>
    <t>Шмакова мария</t>
  </si>
  <si>
    <t>Юдина Александрия</t>
  </si>
  <si>
    <t>11.0</t>
  </si>
  <si>
    <t>Арутюнян Сурен</t>
  </si>
  <si>
    <t>Варнава Кирилл</t>
  </si>
  <si>
    <t>Величко Виктор</t>
  </si>
  <si>
    <t>Елецкий Евгений</t>
  </si>
  <si>
    <t>Жуков Захар</t>
  </si>
  <si>
    <t>10.0</t>
  </si>
  <si>
    <t>Картавый Данил</t>
  </si>
  <si>
    <t>Ковалёв Рома</t>
  </si>
  <si>
    <t>Потиенко Виктор</t>
  </si>
  <si>
    <t>Котлов Александр</t>
  </si>
  <si>
    <t>Мигаль Тимофей</t>
  </si>
  <si>
    <t>Набиев Назар</t>
  </si>
  <si>
    <t>Никиточкин Владимир</t>
  </si>
  <si>
    <t>Петросян Самвел</t>
  </si>
  <si>
    <t>Погосян Давид</t>
  </si>
  <si>
    <t>Пятков Никита</t>
  </si>
  <si>
    <t>Рыков Вова</t>
  </si>
  <si>
    <t>Рылов Сергей</t>
  </si>
  <si>
    <t>Склюев Даниил</t>
  </si>
  <si>
    <t>Соловьев Михаил</t>
  </si>
  <si>
    <t>Ханджян Эдуард</t>
  </si>
  <si>
    <t>Чалов Евгений</t>
  </si>
  <si>
    <t>Баздерова Татьяна</t>
  </si>
  <si>
    <t>Волкова Алёна</t>
  </si>
  <si>
    <t>Даракчян Юля</t>
  </si>
  <si>
    <t>Дрюченко Ксения</t>
  </si>
  <si>
    <t>?,7</t>
  </si>
  <si>
    <t>Касумян Эвелина</t>
  </si>
  <si>
    <t>Коломийцева Светлана</t>
  </si>
  <si>
    <t>Кочан Виолетта</t>
  </si>
  <si>
    <t>Шныпко Арсений</t>
  </si>
  <si>
    <t>Акопян Эвелина</t>
  </si>
  <si>
    <t>Бебия Варвара</t>
  </si>
  <si>
    <t>Годунова Виктория</t>
  </si>
  <si>
    <t>Дворянкина Александра</t>
  </si>
  <si>
    <t>Деканозова миланна</t>
  </si>
  <si>
    <t>Демченко Кира</t>
  </si>
  <si>
    <t>Жиленко Анастасия</t>
  </si>
  <si>
    <t>Жиляева Валерия</t>
  </si>
  <si>
    <t>Кабилова Алина</t>
  </si>
  <si>
    <t>Калашникова Ирма</t>
  </si>
  <si>
    <t>Клейчина Юлия</t>
  </si>
  <si>
    <t>Палий Мария</t>
  </si>
  <si>
    <t>Реутова Варвара</t>
  </si>
  <si>
    <t>Суховеева Марьяна</t>
  </si>
  <si>
    <t>Усольцева Лиза</t>
  </si>
  <si>
    <t>Чебаткова Алина</t>
  </si>
  <si>
    <t>Шибаева Таня</t>
  </si>
  <si>
    <t>Авджян Маргорита</t>
  </si>
  <si>
    <t>Арепьева Диана</t>
  </si>
  <si>
    <t>Белова Полина</t>
  </si>
  <si>
    <t>Дубинец Екатерина</t>
  </si>
  <si>
    <t>Кокряцкая Мария</t>
  </si>
  <si>
    <t>Лосева Катерина</t>
  </si>
  <si>
    <t>Писаренко Диана</t>
  </si>
  <si>
    <t>Пронина Анастасия</t>
  </si>
  <si>
    <t>Пуцман Ева</t>
  </si>
  <si>
    <t>Стацура Полина</t>
  </si>
  <si>
    <t>Татарова Алсу</t>
  </si>
  <si>
    <t>Трапизонян Ангелина</t>
  </si>
  <si>
    <t>Чепнян Камила</t>
  </si>
  <si>
    <t>Черенкова Елизавета</t>
  </si>
  <si>
    <t>Арутюнян Анна</t>
  </si>
  <si>
    <t>Буюклян Виктория</t>
  </si>
  <si>
    <t>Глущенко Алина</t>
  </si>
  <si>
    <t>Домбалян карина</t>
  </si>
  <si>
    <t>Дудукчан сабрина</t>
  </si>
  <si>
    <t>Жарикова Альбина</t>
  </si>
  <si>
    <t>Кривошеена Дарья</t>
  </si>
  <si>
    <t>Леонтьева Арина</t>
  </si>
  <si>
    <t>Мадолян Лилит</t>
  </si>
  <si>
    <t>Ратобыльская Анна</t>
  </si>
  <si>
    <t>Саркисова Агнеса</t>
  </si>
  <si>
    <t>Соломатина Снежанна</t>
  </si>
  <si>
    <t>Сюмаченко Вячеслава</t>
  </si>
  <si>
    <t>Еремеева Кристина</t>
  </si>
  <si>
    <t>Кесян Алеся</t>
  </si>
  <si>
    <t>Ломакина Алёна</t>
  </si>
  <si>
    <t>Новичихина София</t>
  </si>
  <si>
    <t>Оганесян Карине</t>
  </si>
  <si>
    <t>Процишина Евгения</t>
  </si>
  <si>
    <t>Амоян Зоро</t>
  </si>
  <si>
    <t>Орлов Арнольд</t>
  </si>
  <si>
    <t>Смольников Артёсм</t>
  </si>
  <si>
    <t>Фахлулов Аслан</t>
  </si>
  <si>
    <t>Витошкин Захар</t>
  </si>
  <si>
    <t>Герматко Кирилл</t>
  </si>
  <si>
    <t>Залыгин Егор</t>
  </si>
  <si>
    <t>Касабян Аркадий</t>
  </si>
  <si>
    <t>Керселян Андрей</t>
  </si>
  <si>
    <t>Киселёв Андрей</t>
  </si>
  <si>
    <t>Котлов Данил</t>
  </si>
  <si>
    <t>Кудрявцев Сергей</t>
  </si>
  <si>
    <t>Мигаль Богдан</t>
  </si>
  <si>
    <t>Михеев Александр</t>
  </si>
  <si>
    <t>Самсонов Владимир</t>
  </si>
  <si>
    <t>Соловьёв Борис</t>
  </si>
  <si>
    <t>Тахмазян Валерий</t>
  </si>
  <si>
    <t>Удодов Георгий</t>
  </si>
  <si>
    <t>Васильев Дима</t>
  </si>
  <si>
    <t>Гаврилов Аким</t>
  </si>
  <si>
    <t>Коваленко максим</t>
  </si>
  <si>
    <t>Корниенко Андрей</t>
  </si>
  <si>
    <t>Матющенко Егор</t>
  </si>
  <si>
    <t>Окольников Алексей</t>
  </si>
  <si>
    <t>Сесоров Владислав</t>
  </si>
  <si>
    <t>Текнеджан Руслан</t>
  </si>
  <si>
    <t>Хасашнин Марат</t>
  </si>
  <si>
    <t>Чалков Аркадий</t>
  </si>
  <si>
    <t>Чупрынин Игорь</t>
  </si>
  <si>
    <t>Шаповалов Артём</t>
  </si>
  <si>
    <t>Бабаян Максим</t>
  </si>
  <si>
    <t>Басмурджан Руслан</t>
  </si>
  <si>
    <t>Гольцов Максим</t>
  </si>
  <si>
    <t>Джульфаев Юсуф</t>
  </si>
  <si>
    <t>Евдокименко Авенир</t>
  </si>
  <si>
    <t>Кириллов Максим</t>
  </si>
  <si>
    <t>Кнышов Михаил</t>
  </si>
  <si>
    <t>Колтун Сергей</t>
  </si>
  <si>
    <t>Маркосян Гагик</t>
  </si>
  <si>
    <t>Немченко Степан</t>
  </si>
  <si>
    <t>Сердюк Роман</t>
  </si>
  <si>
    <t>Татаров Эмир</t>
  </si>
  <si>
    <t>Уланов  Кирилл</t>
  </si>
  <si>
    <t>Платонов Родион</t>
  </si>
  <si>
    <t>Абьян Давид</t>
  </si>
  <si>
    <t>ХназянВладимир</t>
  </si>
  <si>
    <t>Чёкмарёв Максим</t>
  </si>
  <si>
    <t>Демидов Дмитрий</t>
  </si>
  <si>
    <t>Скоробогатый Андрей</t>
  </si>
  <si>
    <t>Мирошниченко Кирилл</t>
  </si>
  <si>
    <t>Прашутинский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</si>
</sst>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Arial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95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0" fillId="0" borderId="0" xfId="0" applyFont="1" applyAlignment="1"/>
    <xf numFmtId="0" fontId="0" fillId="0" borderId="0" xfId="0" applyFont="1" applyAlignment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/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/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protection locked="0"/>
    </xf>
    <xf numFmtId="0" fontId="4" fillId="0" borderId="6" xfId="0" applyFont="1" applyBorder="1" applyAlignment="1" applyProtection="1"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6" xfId="0" applyFont="1" applyBorder="1" applyAlignment="1"/>
    <xf numFmtId="164" fontId="3" fillId="0" borderId="6" xfId="0" applyNumberFormat="1" applyFont="1" applyBorder="1" applyAlignment="1"/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Font="1" applyAlignment="1"/>
    <xf numFmtId="0" fontId="2" fillId="0" borderId="19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/>
    <xf numFmtId="20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20" fontId="2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 wrapText="1"/>
      <protection locked="0"/>
    </xf>
    <xf numFmtId="0" fontId="6" fillId="0" borderId="20" xfId="1" applyFont="1" applyBorder="1" applyAlignment="1" applyProtection="1">
      <alignment horizontal="center" vertical="center" wrapText="1"/>
      <protection locked="0"/>
    </xf>
    <xf numFmtId="164" fontId="6" fillId="0" borderId="6" xfId="1" applyNumberFormat="1" applyFont="1" applyBorder="1" applyAlignment="1" applyProtection="1">
      <alignment horizontal="center" vertical="center" wrapText="1"/>
      <protection locked="0"/>
    </xf>
    <xf numFmtId="0" fontId="6" fillId="0" borderId="7" xfId="1" applyFont="1" applyBorder="1" applyAlignment="1">
      <alignment horizontal="center" vertical="center"/>
    </xf>
    <xf numFmtId="0" fontId="6" fillId="0" borderId="21" xfId="1" applyFont="1" applyBorder="1" applyAlignment="1" applyProtection="1">
      <alignment horizontal="center" vertical="center" wrapText="1"/>
      <protection locked="0"/>
    </xf>
    <xf numFmtId="164" fontId="6" fillId="0" borderId="7" xfId="1" applyNumberFormat="1" applyFont="1" applyBorder="1" applyAlignment="1" applyProtection="1">
      <alignment horizontal="center" vertical="center" wrapText="1"/>
      <protection locked="0"/>
    </xf>
    <xf numFmtId="0" fontId="6" fillId="0" borderId="7" xfId="1" applyFont="1" applyBorder="1" applyAlignment="1" applyProtection="1">
      <alignment horizontal="center" vertical="center" wrapText="1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20" fontId="6" fillId="0" borderId="6" xfId="1" applyNumberFormat="1" applyFont="1" applyBorder="1" applyAlignment="1" applyProtection="1">
      <alignment horizontal="center" vertical="center" wrapText="1"/>
      <protection locked="0"/>
    </xf>
    <xf numFmtId="20" fontId="6" fillId="0" borderId="7" xfId="1" applyNumberFormat="1" applyFont="1" applyBorder="1" applyAlignment="1" applyProtection="1">
      <alignment horizontal="center" vertical="center" wrapText="1"/>
      <protection locked="0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 wrapText="1"/>
      <protection locked="0"/>
    </xf>
    <xf numFmtId="0" fontId="6" fillId="0" borderId="20" xfId="1" applyFont="1" applyBorder="1" applyAlignment="1" applyProtection="1">
      <alignment horizontal="center" vertical="center" wrapText="1"/>
      <protection locked="0"/>
    </xf>
    <xf numFmtId="164" fontId="6" fillId="0" borderId="6" xfId="1" applyNumberFormat="1" applyFont="1" applyBorder="1" applyAlignment="1" applyProtection="1">
      <alignment horizontal="center" vertical="center" wrapText="1"/>
      <protection locked="0"/>
    </xf>
    <xf numFmtId="0" fontId="6" fillId="0" borderId="7" xfId="1" applyFont="1" applyBorder="1" applyAlignment="1">
      <alignment horizontal="center" vertical="center"/>
    </xf>
    <xf numFmtId="0" fontId="6" fillId="0" borderId="21" xfId="1" applyFont="1" applyBorder="1" applyAlignment="1" applyProtection="1">
      <alignment horizontal="center" vertical="center" wrapText="1"/>
      <protection locked="0"/>
    </xf>
    <xf numFmtId="164" fontId="6" fillId="0" borderId="7" xfId="1" applyNumberFormat="1" applyFont="1" applyBorder="1" applyAlignment="1" applyProtection="1">
      <alignment horizontal="center" vertical="center" wrapText="1"/>
      <protection locked="0"/>
    </xf>
    <xf numFmtId="0" fontId="6" fillId="0" borderId="7" xfId="1" applyFont="1" applyBorder="1" applyAlignment="1" applyProtection="1">
      <alignment horizontal="center" vertical="center" wrapText="1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20" fontId="6" fillId="0" borderId="6" xfId="1" applyNumberFormat="1" applyFont="1" applyBorder="1" applyAlignment="1" applyProtection="1">
      <alignment horizontal="center" vertical="center" wrapText="1"/>
      <protection locked="0"/>
    </xf>
    <xf numFmtId="20" fontId="6" fillId="0" borderId="7" xfId="1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49"/>
  <sheetViews>
    <sheetView zoomScale="86" zoomScaleNormal="86" workbookViewId="0">
      <selection activeCell="C11" sqref="C11"/>
    </sheetView>
  </sheetViews>
  <sheetFormatPr defaultColWidth="12.625" defaultRowHeight="15" customHeight="1" x14ac:dyDescent="0.2"/>
  <cols>
    <col min="1" max="1" width="4.5" customWidth="1"/>
    <col min="2" max="2" width="16.875" customWidth="1"/>
    <col min="3" max="3" width="23.25" customWidth="1"/>
    <col min="4" max="4" width="25.75" customWidth="1"/>
    <col min="6" max="6" width="8.75" customWidth="1"/>
    <col min="8" max="8" width="10" customWidth="1"/>
    <col min="9" max="9" width="14.5" customWidth="1"/>
    <col min="10" max="10" width="14.5" style="2" customWidth="1"/>
    <col min="11" max="11" width="9.375" customWidth="1"/>
    <col min="15" max="15" width="13.625" customWidth="1"/>
    <col min="16" max="16" width="11.125" customWidth="1"/>
    <col min="17" max="17" width="12" customWidth="1"/>
    <col min="19" max="19" width="7.125" customWidth="1"/>
  </cols>
  <sheetData>
    <row r="1" spans="1:19" ht="40.5" customHeight="1" x14ac:dyDescent="0.2">
      <c r="A1" s="4" t="s">
        <v>0</v>
      </c>
      <c r="B1" s="5"/>
      <c r="C1" s="5"/>
      <c r="D1" s="6"/>
      <c r="E1" s="7"/>
      <c r="F1" s="8"/>
      <c r="G1" s="7"/>
      <c r="H1" s="8"/>
      <c r="I1" s="7"/>
      <c r="J1" s="9"/>
      <c r="K1" s="8"/>
      <c r="L1" s="7"/>
      <c r="M1" s="8"/>
      <c r="N1" s="10"/>
      <c r="O1" s="8"/>
      <c r="P1" s="10"/>
      <c r="Q1" s="8"/>
      <c r="R1" s="10"/>
      <c r="S1" s="8"/>
    </row>
    <row r="2" spans="1:19" ht="28.5" customHeight="1" x14ac:dyDescent="0.2">
      <c r="A2" s="45" t="s">
        <v>1</v>
      </c>
      <c r="B2" s="54" t="s">
        <v>8</v>
      </c>
      <c r="C2" s="54" t="s">
        <v>9</v>
      </c>
      <c r="D2" s="55" t="s">
        <v>2</v>
      </c>
      <c r="E2" s="58" t="s">
        <v>12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22.5" customHeight="1" x14ac:dyDescent="0.2">
      <c r="A3" s="46"/>
      <c r="B3" s="54"/>
      <c r="C3" s="54"/>
      <c r="D3" s="56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22.5" customHeight="1" x14ac:dyDescent="0.2">
      <c r="A4" s="46"/>
      <c r="B4" s="54"/>
      <c r="C4" s="54"/>
      <c r="D4" s="56"/>
      <c r="E4" s="48" t="s">
        <v>5</v>
      </c>
      <c r="F4" s="49"/>
      <c r="G4" s="48" t="s">
        <v>4</v>
      </c>
      <c r="H4" s="49"/>
      <c r="I4" s="48" t="s">
        <v>3</v>
      </c>
      <c r="J4" s="62"/>
      <c r="K4" s="49"/>
      <c r="L4" s="48" t="s">
        <v>6</v>
      </c>
      <c r="M4" s="49"/>
      <c r="N4" s="48" t="s">
        <v>16</v>
      </c>
      <c r="O4" s="49"/>
      <c r="P4" s="48" t="s">
        <v>11</v>
      </c>
      <c r="Q4" s="49"/>
      <c r="R4" s="48" t="s">
        <v>18</v>
      </c>
      <c r="S4" s="49"/>
    </row>
    <row r="5" spans="1:19" ht="15" customHeight="1" x14ac:dyDescent="0.2">
      <c r="A5" s="46"/>
      <c r="B5" s="54"/>
      <c r="C5" s="54"/>
      <c r="D5" s="56"/>
      <c r="E5" s="50"/>
      <c r="F5" s="51"/>
      <c r="G5" s="50"/>
      <c r="H5" s="51"/>
      <c r="I5" s="50"/>
      <c r="J5" s="63"/>
      <c r="K5" s="51"/>
      <c r="L5" s="50"/>
      <c r="M5" s="51"/>
      <c r="N5" s="50"/>
      <c r="O5" s="51"/>
      <c r="P5" s="50"/>
      <c r="Q5" s="51"/>
      <c r="R5" s="50"/>
      <c r="S5" s="51"/>
    </row>
    <row r="6" spans="1:19" ht="15" customHeight="1" x14ac:dyDescent="0.2">
      <c r="A6" s="46"/>
      <c r="B6" s="54"/>
      <c r="C6" s="54"/>
      <c r="D6" s="56"/>
      <c r="E6" s="52"/>
      <c r="F6" s="53"/>
      <c r="G6" s="52"/>
      <c r="H6" s="53"/>
      <c r="I6" s="52"/>
      <c r="J6" s="64"/>
      <c r="K6" s="53"/>
      <c r="L6" s="52"/>
      <c r="M6" s="53"/>
      <c r="N6" s="52"/>
      <c r="O6" s="53"/>
      <c r="P6" s="52"/>
      <c r="Q6" s="53"/>
      <c r="R6" s="52"/>
      <c r="S6" s="53"/>
    </row>
    <row r="7" spans="1:19" ht="40.5" customHeight="1" x14ac:dyDescent="0.2">
      <c r="A7" s="47"/>
      <c r="B7" s="54"/>
      <c r="C7" s="54"/>
      <c r="D7" s="57"/>
      <c r="E7" s="11" t="s">
        <v>13</v>
      </c>
      <c r="F7" s="5" t="s">
        <v>7</v>
      </c>
      <c r="G7" s="11" t="s">
        <v>13</v>
      </c>
      <c r="H7" s="5" t="s">
        <v>7</v>
      </c>
      <c r="I7" s="12" t="s">
        <v>14</v>
      </c>
      <c r="J7" s="11" t="s">
        <v>13</v>
      </c>
      <c r="K7" s="5" t="s">
        <v>7</v>
      </c>
      <c r="L7" s="11" t="s">
        <v>15</v>
      </c>
      <c r="M7" s="13" t="s">
        <v>7</v>
      </c>
      <c r="N7" s="14" t="s">
        <v>17</v>
      </c>
      <c r="O7" s="5" t="s">
        <v>7</v>
      </c>
      <c r="P7" s="14" t="s">
        <v>15</v>
      </c>
      <c r="Q7" s="5" t="s">
        <v>7</v>
      </c>
      <c r="R7" s="14" t="s">
        <v>19</v>
      </c>
      <c r="S7" s="5" t="s">
        <v>7</v>
      </c>
    </row>
    <row r="8" spans="1:19" ht="27" customHeight="1" x14ac:dyDescent="0.2">
      <c r="A8" s="15">
        <v>1</v>
      </c>
      <c r="B8" s="27" t="s">
        <v>103</v>
      </c>
      <c r="C8" s="27" t="s">
        <v>104</v>
      </c>
      <c r="D8" s="16" t="s">
        <v>107</v>
      </c>
      <c r="E8" s="17">
        <v>7.46</v>
      </c>
      <c r="F8" s="5">
        <f t="shared" ref="F8:F56" si="0">IF(AND(E8&gt;6.9,E8&gt;=7),1,IF(AND(E8&gt;6.7,E8&lt;=6.9),2,IF(AND(E8&gt;6,E8&lt;=6.7),3,IF(AND(E8&gt;3,E8&lt;=6),4,IF(AND(E8&lt;1,E8=0),0,0)))))</f>
        <v>1</v>
      </c>
      <c r="G8" s="17">
        <v>11.23</v>
      </c>
      <c r="H8" s="5">
        <f t="shared" ref="H8:H56" si="1">IF(AND(G8&gt;10.3,G8&gt;=10.4),1,IF(AND(G8&gt;10,G8&lt;=10.3),2,IF(AND(G8&gt;9.2,G8&lt;=10),3,IF(AND(G8&gt;4,G8&lt;=9.2),4,IF(AND(G8&lt;1,G8=0),0,0)))))</f>
        <v>1</v>
      </c>
      <c r="I8" s="43">
        <v>0.3</v>
      </c>
      <c r="J8" s="18">
        <f t="shared" ref="J8:J56" si="2">(HOUR(I8)*60+MINUTE(I8))</f>
        <v>432</v>
      </c>
      <c r="K8" s="5">
        <f t="shared" ref="K8:K56" si="3">IF(AND(J8&gt;430,J8&gt;=431),1,IF(AND(J8&gt;400,J8&lt;=430),2,IF(AND(J8&gt;320,J8&lt;=400),3,IF(AND(J8&gt;120,J8&lt;=320),4,IF(AND(J8&lt;1,J8=0),0,0)))))</f>
        <v>1</v>
      </c>
      <c r="L8" s="18">
        <v>110</v>
      </c>
      <c r="M8" s="13">
        <f t="shared" ref="M8:M56" si="4">IF(AND(L8&lt;1,L8&gt;=0),0,IF(AND(L8&lt;110,L8&lt;=109),1,IF(AND(L8&lt;120,L8&gt;=110),2,IF(AND(L8&lt;140,L8&gt;=120),3,IF(AND(L8&lt;200,L8&gt;=140),4,IF(AND(L8&lt;300,L8&gt;=200,),"",""))))))</f>
        <v>2</v>
      </c>
      <c r="N8" s="13">
        <v>9</v>
      </c>
      <c r="O8" s="5">
        <f t="shared" ref="O8:O56" si="5">IF(AND(N8&lt;1,N8&gt;=0),0,IF(AND(N8&lt;21,N8&lt;=20),1,IF(AND(N8&lt;24,N8&gt;=21),2,IF(AND(N8&lt;35,N8&gt;=24),3,IF(AND(N8&lt;60,N8&gt;=35),4,IF(AND(N8&lt;70,N8&gt;=60,),"",""))))))</f>
        <v>1</v>
      </c>
      <c r="P8" s="13">
        <v>2</v>
      </c>
      <c r="Q8" s="5">
        <f t="shared" ref="Q8:Q56" si="6">IF(ISBLANK(P8),0,IF(AND(P8&gt;-30,P8&lt;=0),1,IF(AND(P8&lt;3,P8&gt;=1),2,IF(AND(P8&lt;7,P8&gt;=3),3,IF(AND(P8&lt;30,P8&gt;=7),4,IF(AND(P8&lt;50,30&gt;=31),"",""))))))</f>
        <v>2</v>
      </c>
      <c r="R8" s="13">
        <v>2</v>
      </c>
      <c r="S8" s="5">
        <f t="shared" ref="S8:S56" si="7">IF(AND(R8&lt;1,R8&gt;=0),0,IF(AND(R8&lt;2,R8&lt;=1),1,IF(AND(R8&lt;3,R8&gt;=2),2,IF(AND(R8&lt;4,R8&gt;=3),3,IF(AND(R8&lt;21,R8&gt;=4),4,IF(AND(R8&lt;50,R8&gt;=21,),"",""))))))</f>
        <v>2</v>
      </c>
    </row>
    <row r="9" spans="1:19" ht="27" customHeight="1" x14ac:dyDescent="0.2">
      <c r="A9" s="15">
        <v>2</v>
      </c>
      <c r="B9" s="27" t="s">
        <v>103</v>
      </c>
      <c r="C9" s="27" t="s">
        <v>104</v>
      </c>
      <c r="D9" s="16" t="s">
        <v>108</v>
      </c>
      <c r="E9" s="17">
        <v>7.45</v>
      </c>
      <c r="F9" s="5">
        <f t="shared" si="0"/>
        <v>1</v>
      </c>
      <c r="G9" s="17">
        <v>11.05</v>
      </c>
      <c r="H9" s="5">
        <f t="shared" si="1"/>
        <v>1</v>
      </c>
      <c r="I9" s="43">
        <v>0.35555555555555557</v>
      </c>
      <c r="J9" s="18">
        <f t="shared" si="2"/>
        <v>512</v>
      </c>
      <c r="K9" s="5">
        <f t="shared" si="3"/>
        <v>1</v>
      </c>
      <c r="L9" s="18">
        <v>120</v>
      </c>
      <c r="M9" s="13">
        <f t="shared" si="4"/>
        <v>3</v>
      </c>
      <c r="N9" s="13">
        <v>11</v>
      </c>
      <c r="O9" s="5">
        <f t="shared" si="5"/>
        <v>1</v>
      </c>
      <c r="P9" s="13">
        <v>1</v>
      </c>
      <c r="Q9" s="5">
        <f t="shared" si="6"/>
        <v>2</v>
      </c>
      <c r="R9" s="13">
        <v>0</v>
      </c>
      <c r="S9" s="5">
        <f t="shared" si="7"/>
        <v>0</v>
      </c>
    </row>
    <row r="10" spans="1:19" ht="27" customHeight="1" x14ac:dyDescent="0.2">
      <c r="A10" s="15">
        <v>3</v>
      </c>
      <c r="B10" s="27" t="s">
        <v>103</v>
      </c>
      <c r="C10" s="27" t="s">
        <v>104</v>
      </c>
      <c r="D10" s="16" t="s">
        <v>109</v>
      </c>
      <c r="E10" s="17">
        <v>7.5</v>
      </c>
      <c r="F10" s="5">
        <f t="shared" si="0"/>
        <v>1</v>
      </c>
      <c r="G10" s="17">
        <v>12.6</v>
      </c>
      <c r="H10" s="5">
        <f t="shared" si="1"/>
        <v>1</v>
      </c>
      <c r="I10" s="43">
        <v>0.38541666666666669</v>
      </c>
      <c r="J10" s="18">
        <f t="shared" si="2"/>
        <v>555</v>
      </c>
      <c r="K10" s="5">
        <f t="shared" si="3"/>
        <v>1</v>
      </c>
      <c r="L10" s="18">
        <v>115</v>
      </c>
      <c r="M10" s="13">
        <f t="shared" si="4"/>
        <v>2</v>
      </c>
      <c r="N10" s="13">
        <v>15</v>
      </c>
      <c r="O10" s="5">
        <f t="shared" si="5"/>
        <v>1</v>
      </c>
      <c r="P10" s="13">
        <v>2</v>
      </c>
      <c r="Q10" s="5">
        <f t="shared" si="6"/>
        <v>2</v>
      </c>
      <c r="R10" s="13">
        <v>2</v>
      </c>
      <c r="S10" s="5">
        <f t="shared" si="7"/>
        <v>2</v>
      </c>
    </row>
    <row r="11" spans="1:19" ht="27" customHeight="1" x14ac:dyDescent="0.2">
      <c r="A11" s="15">
        <v>4</v>
      </c>
      <c r="B11" s="27" t="s">
        <v>103</v>
      </c>
      <c r="C11" s="27" t="s">
        <v>104</v>
      </c>
      <c r="D11" s="16" t="s">
        <v>110</v>
      </c>
      <c r="E11" s="17">
        <v>6.76</v>
      </c>
      <c r="F11" s="5">
        <f t="shared" si="0"/>
        <v>2</v>
      </c>
      <c r="G11" s="17">
        <v>10.6</v>
      </c>
      <c r="H11" s="5">
        <f t="shared" si="1"/>
        <v>1</v>
      </c>
      <c r="I11" s="43">
        <v>0.28125</v>
      </c>
      <c r="J11" s="18">
        <f t="shared" si="2"/>
        <v>405</v>
      </c>
      <c r="K11" s="5">
        <f t="shared" si="3"/>
        <v>2</v>
      </c>
      <c r="L11" s="18">
        <v>120</v>
      </c>
      <c r="M11" s="13">
        <f t="shared" si="4"/>
        <v>3</v>
      </c>
      <c r="N11" s="13">
        <v>13</v>
      </c>
      <c r="O11" s="5">
        <f t="shared" si="5"/>
        <v>1</v>
      </c>
      <c r="P11" s="13">
        <v>2</v>
      </c>
      <c r="Q11" s="5">
        <f t="shared" si="6"/>
        <v>2</v>
      </c>
      <c r="R11" s="13">
        <v>2</v>
      </c>
      <c r="S11" s="5">
        <f t="shared" si="7"/>
        <v>2</v>
      </c>
    </row>
    <row r="12" spans="1:19" ht="27" customHeight="1" x14ac:dyDescent="0.2">
      <c r="A12" s="15">
        <v>5</v>
      </c>
      <c r="B12" s="27" t="s">
        <v>103</v>
      </c>
      <c r="C12" s="27" t="s">
        <v>104</v>
      </c>
      <c r="D12" s="16" t="s">
        <v>111</v>
      </c>
      <c r="E12" s="17">
        <v>6.55</v>
      </c>
      <c r="F12" s="5">
        <f t="shared" si="0"/>
        <v>3</v>
      </c>
      <c r="G12" s="17">
        <v>10.1</v>
      </c>
      <c r="H12" s="5">
        <f t="shared" si="1"/>
        <v>2</v>
      </c>
      <c r="I12" s="43">
        <v>0.29930555555555555</v>
      </c>
      <c r="J12" s="18">
        <f t="shared" si="2"/>
        <v>431</v>
      </c>
      <c r="K12" s="5">
        <f t="shared" si="3"/>
        <v>1</v>
      </c>
      <c r="L12" s="18">
        <v>90</v>
      </c>
      <c r="M12" s="13">
        <f t="shared" si="4"/>
        <v>1</v>
      </c>
      <c r="N12" s="13">
        <v>14</v>
      </c>
      <c r="O12" s="5">
        <f t="shared" si="5"/>
        <v>1</v>
      </c>
      <c r="P12" s="13">
        <v>1</v>
      </c>
      <c r="Q12" s="5">
        <f t="shared" si="6"/>
        <v>2</v>
      </c>
      <c r="R12" s="13">
        <v>3</v>
      </c>
      <c r="S12" s="5">
        <f t="shared" si="7"/>
        <v>3</v>
      </c>
    </row>
    <row r="13" spans="1:19" ht="27" customHeight="1" x14ac:dyDescent="0.2">
      <c r="A13" s="15">
        <v>6</v>
      </c>
      <c r="B13" s="27" t="s">
        <v>103</v>
      </c>
      <c r="C13" s="27" t="s">
        <v>104</v>
      </c>
      <c r="D13" s="16" t="s">
        <v>112</v>
      </c>
      <c r="E13" s="17">
        <v>7.2</v>
      </c>
      <c r="F13" s="5">
        <f t="shared" si="0"/>
        <v>1</v>
      </c>
      <c r="G13" s="17">
        <v>9.51</v>
      </c>
      <c r="H13" s="5">
        <f t="shared" si="1"/>
        <v>3</v>
      </c>
      <c r="I13" s="43">
        <v>0.34375</v>
      </c>
      <c r="J13" s="18">
        <f t="shared" si="2"/>
        <v>495</v>
      </c>
      <c r="K13" s="5">
        <f t="shared" si="3"/>
        <v>1</v>
      </c>
      <c r="L13" s="18">
        <v>110</v>
      </c>
      <c r="M13" s="13">
        <f t="shared" si="4"/>
        <v>2</v>
      </c>
      <c r="N13" s="13">
        <v>12</v>
      </c>
      <c r="O13" s="5">
        <f t="shared" si="5"/>
        <v>1</v>
      </c>
      <c r="P13" s="13">
        <v>1</v>
      </c>
      <c r="Q13" s="5">
        <f t="shared" si="6"/>
        <v>2</v>
      </c>
      <c r="R13" s="13">
        <v>2</v>
      </c>
      <c r="S13" s="5">
        <f t="shared" si="7"/>
        <v>2</v>
      </c>
    </row>
    <row r="14" spans="1:19" ht="27" customHeight="1" x14ac:dyDescent="0.2">
      <c r="A14" s="15">
        <v>7</v>
      </c>
      <c r="B14" s="27" t="s">
        <v>103</v>
      </c>
      <c r="C14" s="27" t="s">
        <v>104</v>
      </c>
      <c r="D14" s="16" t="s">
        <v>113</v>
      </c>
      <c r="E14" s="17">
        <v>6.58</v>
      </c>
      <c r="F14" s="5">
        <f t="shared" si="0"/>
        <v>3</v>
      </c>
      <c r="G14" s="17">
        <v>9.11</v>
      </c>
      <c r="H14" s="5">
        <f t="shared" si="1"/>
        <v>4</v>
      </c>
      <c r="I14" s="43">
        <v>0.3923611111111111</v>
      </c>
      <c r="J14" s="18">
        <f t="shared" si="2"/>
        <v>565</v>
      </c>
      <c r="K14" s="5">
        <f t="shared" si="3"/>
        <v>1</v>
      </c>
      <c r="L14" s="18">
        <v>120</v>
      </c>
      <c r="M14" s="13">
        <f t="shared" si="4"/>
        <v>3</v>
      </c>
      <c r="N14" s="13">
        <v>16</v>
      </c>
      <c r="O14" s="5">
        <f t="shared" si="5"/>
        <v>1</v>
      </c>
      <c r="P14" s="13">
        <v>3</v>
      </c>
      <c r="Q14" s="5">
        <f t="shared" si="6"/>
        <v>3</v>
      </c>
      <c r="R14" s="13">
        <v>0</v>
      </c>
      <c r="S14" s="5">
        <f t="shared" si="7"/>
        <v>0</v>
      </c>
    </row>
    <row r="15" spans="1:19" ht="27" customHeight="1" x14ac:dyDescent="0.2">
      <c r="A15" s="15">
        <v>8</v>
      </c>
      <c r="B15" s="27" t="s">
        <v>103</v>
      </c>
      <c r="C15" s="27" t="s">
        <v>104</v>
      </c>
      <c r="D15" s="16" t="s">
        <v>114</v>
      </c>
      <c r="E15" s="17">
        <v>6.37</v>
      </c>
      <c r="F15" s="5">
        <f t="shared" si="0"/>
        <v>3</v>
      </c>
      <c r="G15" s="17">
        <v>9.19</v>
      </c>
      <c r="H15" s="5">
        <f t="shared" si="1"/>
        <v>4</v>
      </c>
      <c r="I15" s="43">
        <v>0.28611111111111115</v>
      </c>
      <c r="J15" s="18">
        <f t="shared" si="2"/>
        <v>412</v>
      </c>
      <c r="K15" s="5">
        <f t="shared" si="3"/>
        <v>2</v>
      </c>
      <c r="L15" s="18">
        <v>125</v>
      </c>
      <c r="M15" s="13">
        <f t="shared" si="4"/>
        <v>3</v>
      </c>
      <c r="N15" s="13">
        <v>14</v>
      </c>
      <c r="O15" s="5">
        <f t="shared" si="5"/>
        <v>1</v>
      </c>
      <c r="P15" s="13">
        <v>-2</v>
      </c>
      <c r="Q15" s="5">
        <f t="shared" si="6"/>
        <v>1</v>
      </c>
      <c r="R15" s="13">
        <v>0</v>
      </c>
      <c r="S15" s="5">
        <f t="shared" si="7"/>
        <v>0</v>
      </c>
    </row>
    <row r="16" spans="1:19" ht="27" customHeight="1" x14ac:dyDescent="0.2">
      <c r="A16" s="15">
        <v>9</v>
      </c>
      <c r="B16" s="27" t="s">
        <v>103</v>
      </c>
      <c r="C16" s="27" t="s">
        <v>104</v>
      </c>
      <c r="D16" s="16" t="s">
        <v>115</v>
      </c>
      <c r="E16" s="17">
        <v>6.3</v>
      </c>
      <c r="F16" s="5">
        <f t="shared" si="0"/>
        <v>3</v>
      </c>
      <c r="G16" s="17">
        <v>9.5</v>
      </c>
      <c r="H16" s="5">
        <f t="shared" si="1"/>
        <v>3</v>
      </c>
      <c r="I16" s="43">
        <v>0.28055555555555556</v>
      </c>
      <c r="J16" s="18">
        <f t="shared" si="2"/>
        <v>404</v>
      </c>
      <c r="K16" s="5">
        <f t="shared" si="3"/>
        <v>2</v>
      </c>
      <c r="L16" s="18">
        <v>115</v>
      </c>
      <c r="M16" s="13">
        <f t="shared" si="4"/>
        <v>2</v>
      </c>
      <c r="N16" s="13">
        <v>18</v>
      </c>
      <c r="O16" s="5">
        <f t="shared" si="5"/>
        <v>1</v>
      </c>
      <c r="P16" s="13">
        <v>1</v>
      </c>
      <c r="Q16" s="5">
        <f t="shared" si="6"/>
        <v>2</v>
      </c>
      <c r="R16" s="13">
        <v>0</v>
      </c>
      <c r="S16" s="5">
        <f t="shared" si="7"/>
        <v>0</v>
      </c>
    </row>
    <row r="17" spans="1:19" ht="27" customHeight="1" x14ac:dyDescent="0.2">
      <c r="A17" s="15">
        <v>10</v>
      </c>
      <c r="B17" s="27" t="s">
        <v>103</v>
      </c>
      <c r="C17" s="27" t="s">
        <v>104</v>
      </c>
      <c r="D17" s="16" t="s">
        <v>116</v>
      </c>
      <c r="E17" s="17">
        <v>6.9</v>
      </c>
      <c r="F17" s="5">
        <f t="shared" si="0"/>
        <v>2</v>
      </c>
      <c r="G17" s="17">
        <v>11.16</v>
      </c>
      <c r="H17" s="5">
        <f t="shared" si="1"/>
        <v>1</v>
      </c>
      <c r="I17" s="43">
        <v>0.31388888888888888</v>
      </c>
      <c r="J17" s="18">
        <f t="shared" si="2"/>
        <v>452</v>
      </c>
      <c r="K17" s="5">
        <f t="shared" si="3"/>
        <v>1</v>
      </c>
      <c r="L17" s="18">
        <v>110</v>
      </c>
      <c r="M17" s="13">
        <f t="shared" si="4"/>
        <v>2</v>
      </c>
      <c r="N17" s="13">
        <v>17</v>
      </c>
      <c r="O17" s="5">
        <f t="shared" si="5"/>
        <v>1</v>
      </c>
      <c r="P17" s="13">
        <v>-5</v>
      </c>
      <c r="Q17" s="5">
        <f t="shared" si="6"/>
        <v>1</v>
      </c>
      <c r="R17" s="13">
        <v>1</v>
      </c>
      <c r="S17" s="5">
        <f t="shared" si="7"/>
        <v>1</v>
      </c>
    </row>
    <row r="18" spans="1:19" ht="27" customHeight="1" x14ac:dyDescent="0.2">
      <c r="A18" s="15">
        <v>11</v>
      </c>
      <c r="B18" s="27" t="s">
        <v>103</v>
      </c>
      <c r="C18" s="27" t="s">
        <v>104</v>
      </c>
      <c r="D18" s="16" t="s">
        <v>117</v>
      </c>
      <c r="E18" s="17">
        <v>8.27</v>
      </c>
      <c r="F18" s="5">
        <f t="shared" si="0"/>
        <v>1</v>
      </c>
      <c r="G18" s="17">
        <v>12.86</v>
      </c>
      <c r="H18" s="5">
        <f t="shared" si="1"/>
        <v>1</v>
      </c>
      <c r="I18" s="43">
        <v>0.31111111111111112</v>
      </c>
      <c r="J18" s="18">
        <f t="shared" si="2"/>
        <v>448</v>
      </c>
      <c r="K18" s="5">
        <f t="shared" si="3"/>
        <v>1</v>
      </c>
      <c r="L18" s="18">
        <v>85</v>
      </c>
      <c r="M18" s="13">
        <f t="shared" si="4"/>
        <v>1</v>
      </c>
      <c r="N18" s="13">
        <v>5</v>
      </c>
      <c r="O18" s="5">
        <f t="shared" si="5"/>
        <v>1</v>
      </c>
      <c r="P18" s="13">
        <v>0</v>
      </c>
      <c r="Q18" s="5">
        <f t="shared" si="6"/>
        <v>1</v>
      </c>
      <c r="R18" s="13">
        <v>1</v>
      </c>
      <c r="S18" s="5">
        <f t="shared" si="7"/>
        <v>1</v>
      </c>
    </row>
    <row r="19" spans="1:19" ht="27" customHeight="1" x14ac:dyDescent="0.2">
      <c r="A19" s="15">
        <v>12</v>
      </c>
      <c r="B19" s="27" t="s">
        <v>103</v>
      </c>
      <c r="C19" s="27" t="s">
        <v>104</v>
      </c>
      <c r="D19" s="16" t="s">
        <v>118</v>
      </c>
      <c r="E19" s="17">
        <v>7</v>
      </c>
      <c r="F19" s="5">
        <f t="shared" si="0"/>
        <v>1</v>
      </c>
      <c r="G19" s="17">
        <v>11.47</v>
      </c>
      <c r="H19" s="5">
        <f t="shared" si="1"/>
        <v>1</v>
      </c>
      <c r="I19" s="43">
        <v>0.34861111111111115</v>
      </c>
      <c r="J19" s="18">
        <f t="shared" si="2"/>
        <v>502</v>
      </c>
      <c r="K19" s="5">
        <f t="shared" si="3"/>
        <v>1</v>
      </c>
      <c r="L19" s="18">
        <v>120</v>
      </c>
      <c r="M19" s="13">
        <f t="shared" si="4"/>
        <v>3</v>
      </c>
      <c r="N19" s="13">
        <v>10</v>
      </c>
      <c r="O19" s="5">
        <f t="shared" si="5"/>
        <v>1</v>
      </c>
      <c r="P19" s="13">
        <v>-6</v>
      </c>
      <c r="Q19" s="5">
        <f t="shared" si="6"/>
        <v>1</v>
      </c>
      <c r="R19" s="13">
        <v>0</v>
      </c>
      <c r="S19" s="5">
        <f t="shared" si="7"/>
        <v>0</v>
      </c>
    </row>
    <row r="20" spans="1:19" ht="27" customHeight="1" x14ac:dyDescent="0.2">
      <c r="A20" s="15">
        <v>13</v>
      </c>
      <c r="B20" s="27" t="s">
        <v>103</v>
      </c>
      <c r="C20" s="27" t="s">
        <v>104</v>
      </c>
      <c r="D20" s="16" t="s">
        <v>134</v>
      </c>
      <c r="E20" s="17">
        <v>8</v>
      </c>
      <c r="F20" s="5">
        <f t="shared" si="0"/>
        <v>1</v>
      </c>
      <c r="G20" s="17">
        <v>10.19</v>
      </c>
      <c r="H20" s="5">
        <f t="shared" si="1"/>
        <v>2</v>
      </c>
      <c r="I20" s="43">
        <v>0.38541666666666669</v>
      </c>
      <c r="J20" s="18">
        <f t="shared" si="2"/>
        <v>555</v>
      </c>
      <c r="K20" s="5">
        <f t="shared" si="3"/>
        <v>1</v>
      </c>
      <c r="L20" s="18">
        <v>115</v>
      </c>
      <c r="M20" s="13">
        <f t="shared" si="4"/>
        <v>2</v>
      </c>
      <c r="N20" s="13">
        <v>15</v>
      </c>
      <c r="O20" s="5">
        <f t="shared" si="5"/>
        <v>1</v>
      </c>
      <c r="P20" s="13">
        <v>2</v>
      </c>
      <c r="Q20" s="5">
        <f t="shared" si="6"/>
        <v>2</v>
      </c>
      <c r="R20" s="13">
        <v>2</v>
      </c>
      <c r="S20" s="5">
        <f t="shared" si="7"/>
        <v>2</v>
      </c>
    </row>
    <row r="21" spans="1:19" ht="27" customHeight="1" x14ac:dyDescent="0.2">
      <c r="A21" s="15">
        <v>14</v>
      </c>
      <c r="B21" s="27" t="s">
        <v>103</v>
      </c>
      <c r="C21" s="27" t="s">
        <v>104</v>
      </c>
      <c r="D21" s="16" t="s">
        <v>135</v>
      </c>
      <c r="E21" s="17">
        <v>7.4</v>
      </c>
      <c r="F21" s="5">
        <f t="shared" si="0"/>
        <v>1</v>
      </c>
      <c r="G21" s="17">
        <v>10.95</v>
      </c>
      <c r="H21" s="5">
        <f t="shared" si="1"/>
        <v>1</v>
      </c>
      <c r="I21" s="43">
        <v>0.34861111111111115</v>
      </c>
      <c r="J21" s="18">
        <f t="shared" si="2"/>
        <v>502</v>
      </c>
      <c r="K21" s="5">
        <f t="shared" si="3"/>
        <v>1</v>
      </c>
      <c r="L21" s="18">
        <v>110</v>
      </c>
      <c r="M21" s="13">
        <f t="shared" si="4"/>
        <v>2</v>
      </c>
      <c r="N21" s="13">
        <v>20</v>
      </c>
      <c r="O21" s="5">
        <f t="shared" si="5"/>
        <v>1</v>
      </c>
      <c r="P21" s="13">
        <v>0</v>
      </c>
      <c r="Q21" s="5">
        <f t="shared" si="6"/>
        <v>1</v>
      </c>
      <c r="R21" s="13">
        <v>1</v>
      </c>
      <c r="S21" s="5">
        <f t="shared" si="7"/>
        <v>1</v>
      </c>
    </row>
    <row r="22" spans="1:19" ht="27" customHeight="1" x14ac:dyDescent="0.2">
      <c r="A22" s="15">
        <v>15</v>
      </c>
      <c r="B22" s="27" t="s">
        <v>103</v>
      </c>
      <c r="C22" s="27" t="s">
        <v>104</v>
      </c>
      <c r="D22" s="16" t="s">
        <v>136</v>
      </c>
      <c r="E22" s="17">
        <v>7.21</v>
      </c>
      <c r="F22" s="5">
        <f t="shared" si="0"/>
        <v>1</v>
      </c>
      <c r="G22" s="17">
        <v>10.63</v>
      </c>
      <c r="H22" s="5">
        <f t="shared" si="1"/>
        <v>1</v>
      </c>
      <c r="I22" s="43">
        <v>0.32569444444444445</v>
      </c>
      <c r="J22" s="18">
        <f t="shared" si="2"/>
        <v>469</v>
      </c>
      <c r="K22" s="5">
        <f t="shared" si="3"/>
        <v>1</v>
      </c>
      <c r="L22" s="18">
        <v>120</v>
      </c>
      <c r="M22" s="13">
        <f t="shared" si="4"/>
        <v>3</v>
      </c>
      <c r="N22" s="13">
        <v>18</v>
      </c>
      <c r="O22" s="5">
        <f t="shared" si="5"/>
        <v>1</v>
      </c>
      <c r="P22" s="13">
        <v>1</v>
      </c>
      <c r="Q22" s="5">
        <f t="shared" si="6"/>
        <v>2</v>
      </c>
      <c r="R22" s="13">
        <v>0</v>
      </c>
      <c r="S22" s="5">
        <f t="shared" si="7"/>
        <v>0</v>
      </c>
    </row>
    <row r="23" spans="1:19" ht="27" customHeight="1" x14ac:dyDescent="0.2">
      <c r="A23" s="15">
        <v>16</v>
      </c>
      <c r="B23" s="27" t="s">
        <v>103</v>
      </c>
      <c r="C23" s="27" t="s">
        <v>104</v>
      </c>
      <c r="D23" s="16" t="s">
        <v>137</v>
      </c>
      <c r="E23" s="17">
        <v>6</v>
      </c>
      <c r="F23" s="5">
        <f t="shared" si="0"/>
        <v>4</v>
      </c>
      <c r="G23" s="17">
        <v>10.050000000000001</v>
      </c>
      <c r="H23" s="5">
        <f t="shared" si="1"/>
        <v>2</v>
      </c>
      <c r="I23" s="43">
        <v>0.35138888888888892</v>
      </c>
      <c r="J23" s="18">
        <f t="shared" si="2"/>
        <v>506</v>
      </c>
      <c r="K23" s="5">
        <f t="shared" si="3"/>
        <v>1</v>
      </c>
      <c r="L23" s="18">
        <v>125</v>
      </c>
      <c r="M23" s="13">
        <f t="shared" si="4"/>
        <v>3</v>
      </c>
      <c r="N23" s="13">
        <v>25</v>
      </c>
      <c r="O23" s="5">
        <f t="shared" si="5"/>
        <v>3</v>
      </c>
      <c r="P23" s="13">
        <v>2</v>
      </c>
      <c r="Q23" s="5">
        <f t="shared" si="6"/>
        <v>2</v>
      </c>
      <c r="R23" s="13">
        <v>1</v>
      </c>
      <c r="S23" s="5">
        <f t="shared" si="7"/>
        <v>1</v>
      </c>
    </row>
    <row r="24" spans="1:19" ht="27" customHeight="1" x14ac:dyDescent="0.2">
      <c r="A24" s="15">
        <v>17</v>
      </c>
      <c r="B24" s="27" t="s">
        <v>103</v>
      </c>
      <c r="C24" s="27" t="s">
        <v>104</v>
      </c>
      <c r="D24" s="16" t="s">
        <v>138</v>
      </c>
      <c r="E24" s="17">
        <v>6.5</v>
      </c>
      <c r="F24" s="5">
        <f t="shared" si="0"/>
        <v>3</v>
      </c>
      <c r="G24" s="17">
        <v>10.24</v>
      </c>
      <c r="H24" s="5">
        <f t="shared" si="1"/>
        <v>2</v>
      </c>
      <c r="I24" s="43">
        <v>0.34930555555555554</v>
      </c>
      <c r="J24" s="18">
        <f t="shared" si="2"/>
        <v>503</v>
      </c>
      <c r="K24" s="5">
        <f t="shared" si="3"/>
        <v>1</v>
      </c>
      <c r="L24" s="18">
        <v>125</v>
      </c>
      <c r="M24" s="13">
        <f t="shared" si="4"/>
        <v>3</v>
      </c>
      <c r="N24" s="13">
        <v>19</v>
      </c>
      <c r="O24" s="5">
        <f t="shared" si="5"/>
        <v>1</v>
      </c>
      <c r="P24" s="13">
        <v>3</v>
      </c>
      <c r="Q24" s="5">
        <f t="shared" si="6"/>
        <v>3</v>
      </c>
      <c r="R24" s="13">
        <v>2</v>
      </c>
      <c r="S24" s="5">
        <f t="shared" si="7"/>
        <v>2</v>
      </c>
    </row>
    <row r="25" spans="1:19" ht="27" customHeight="1" x14ac:dyDescent="0.2">
      <c r="A25" s="15">
        <v>18</v>
      </c>
      <c r="B25" s="27" t="s">
        <v>103</v>
      </c>
      <c r="C25" s="27" t="s">
        <v>104</v>
      </c>
      <c r="D25" s="16" t="s">
        <v>139</v>
      </c>
      <c r="E25" s="17">
        <v>7.9</v>
      </c>
      <c r="F25" s="5">
        <f t="shared" si="0"/>
        <v>1</v>
      </c>
      <c r="G25" s="17">
        <v>14.45</v>
      </c>
      <c r="H25" s="5">
        <f t="shared" si="1"/>
        <v>1</v>
      </c>
      <c r="I25" s="43">
        <v>0.35138888888888892</v>
      </c>
      <c r="J25" s="18">
        <f t="shared" si="2"/>
        <v>506</v>
      </c>
      <c r="K25" s="5">
        <f t="shared" si="3"/>
        <v>1</v>
      </c>
      <c r="L25" s="18">
        <v>110</v>
      </c>
      <c r="M25" s="13">
        <f t="shared" si="4"/>
        <v>2</v>
      </c>
      <c r="N25" s="13">
        <v>17</v>
      </c>
      <c r="O25" s="5">
        <f t="shared" si="5"/>
        <v>1</v>
      </c>
      <c r="P25" s="13">
        <v>-3</v>
      </c>
      <c r="Q25" s="5">
        <f t="shared" si="6"/>
        <v>1</v>
      </c>
      <c r="R25" s="13">
        <v>0</v>
      </c>
      <c r="S25" s="5">
        <f t="shared" si="7"/>
        <v>0</v>
      </c>
    </row>
    <row r="26" spans="1:19" ht="27" customHeight="1" x14ac:dyDescent="0.2">
      <c r="A26" s="15">
        <v>19</v>
      </c>
      <c r="B26" s="27" t="s">
        <v>103</v>
      </c>
      <c r="C26" s="27" t="s">
        <v>104</v>
      </c>
      <c r="D26" s="16" t="s">
        <v>140</v>
      </c>
      <c r="E26" s="17">
        <v>7.7</v>
      </c>
      <c r="F26" s="5">
        <f t="shared" si="0"/>
        <v>1</v>
      </c>
      <c r="G26" s="17">
        <v>11.67</v>
      </c>
      <c r="H26" s="5">
        <f t="shared" si="1"/>
        <v>1</v>
      </c>
      <c r="I26" s="43">
        <v>0.35486111111111113</v>
      </c>
      <c r="J26" s="18">
        <f t="shared" si="2"/>
        <v>511</v>
      </c>
      <c r="K26" s="5">
        <f t="shared" si="3"/>
        <v>1</v>
      </c>
      <c r="L26" s="18">
        <v>100</v>
      </c>
      <c r="M26" s="13">
        <f t="shared" si="4"/>
        <v>1</v>
      </c>
      <c r="N26" s="13">
        <v>12</v>
      </c>
      <c r="O26" s="5">
        <f t="shared" si="5"/>
        <v>1</v>
      </c>
      <c r="P26" s="13">
        <v>-2</v>
      </c>
      <c r="Q26" s="5">
        <f t="shared" si="6"/>
        <v>1</v>
      </c>
      <c r="R26" s="13">
        <v>2</v>
      </c>
      <c r="S26" s="5">
        <f t="shared" si="7"/>
        <v>2</v>
      </c>
    </row>
    <row r="27" spans="1:19" ht="27" customHeight="1" x14ac:dyDescent="0.2">
      <c r="A27" s="15">
        <v>20</v>
      </c>
      <c r="B27" s="27" t="s">
        <v>103</v>
      </c>
      <c r="C27" s="27" t="s">
        <v>104</v>
      </c>
      <c r="D27" s="16" t="s">
        <v>141</v>
      </c>
      <c r="E27" s="17">
        <v>7</v>
      </c>
      <c r="F27" s="5">
        <f t="shared" si="0"/>
        <v>1</v>
      </c>
      <c r="G27" s="17">
        <v>11.02</v>
      </c>
      <c r="H27" s="5">
        <f t="shared" si="1"/>
        <v>1</v>
      </c>
      <c r="I27" s="43">
        <v>0.34861111111111115</v>
      </c>
      <c r="J27" s="18">
        <f t="shared" si="2"/>
        <v>502</v>
      </c>
      <c r="K27" s="5">
        <f t="shared" si="3"/>
        <v>1</v>
      </c>
      <c r="L27" s="18">
        <v>115</v>
      </c>
      <c r="M27" s="13">
        <f t="shared" si="4"/>
        <v>2</v>
      </c>
      <c r="N27" s="13">
        <v>15</v>
      </c>
      <c r="O27" s="5">
        <f t="shared" si="5"/>
        <v>1</v>
      </c>
      <c r="P27" s="13">
        <v>-3</v>
      </c>
      <c r="Q27" s="5">
        <f t="shared" si="6"/>
        <v>1</v>
      </c>
      <c r="R27" s="13">
        <v>2</v>
      </c>
      <c r="S27" s="5">
        <f t="shared" si="7"/>
        <v>2</v>
      </c>
    </row>
    <row r="28" spans="1:19" ht="27" customHeight="1" x14ac:dyDescent="0.2">
      <c r="A28" s="15">
        <v>21</v>
      </c>
      <c r="B28" s="27" t="s">
        <v>103</v>
      </c>
      <c r="C28" s="27" t="s">
        <v>104</v>
      </c>
      <c r="D28" s="16" t="s">
        <v>142</v>
      </c>
      <c r="E28" s="17">
        <v>7.31</v>
      </c>
      <c r="F28" s="5">
        <f t="shared" si="0"/>
        <v>1</v>
      </c>
      <c r="G28" s="17">
        <v>13.5</v>
      </c>
      <c r="H28" s="5">
        <f t="shared" si="1"/>
        <v>1</v>
      </c>
      <c r="I28" s="43">
        <v>0.34097222222222223</v>
      </c>
      <c r="J28" s="18">
        <f t="shared" si="2"/>
        <v>491</v>
      </c>
      <c r="K28" s="5">
        <f t="shared" si="3"/>
        <v>1</v>
      </c>
      <c r="L28" s="18">
        <v>90</v>
      </c>
      <c r="M28" s="13">
        <f t="shared" si="4"/>
        <v>1</v>
      </c>
      <c r="N28" s="13">
        <v>11</v>
      </c>
      <c r="O28" s="5">
        <f t="shared" si="5"/>
        <v>1</v>
      </c>
      <c r="P28" s="13">
        <v>0</v>
      </c>
      <c r="Q28" s="5">
        <f t="shared" si="6"/>
        <v>1</v>
      </c>
      <c r="R28" s="13">
        <v>1</v>
      </c>
      <c r="S28" s="5">
        <f t="shared" si="7"/>
        <v>1</v>
      </c>
    </row>
    <row r="29" spans="1:19" ht="27" customHeight="1" x14ac:dyDescent="0.2">
      <c r="A29" s="15">
        <v>22</v>
      </c>
      <c r="B29" s="27" t="s">
        <v>103</v>
      </c>
      <c r="C29" s="27" t="s">
        <v>104</v>
      </c>
      <c r="D29" s="16" t="s">
        <v>143</v>
      </c>
      <c r="E29" s="17">
        <v>7.79</v>
      </c>
      <c r="F29" s="5">
        <f t="shared" si="0"/>
        <v>1</v>
      </c>
      <c r="G29" s="17">
        <v>14.49</v>
      </c>
      <c r="H29" s="5">
        <f t="shared" si="1"/>
        <v>1</v>
      </c>
      <c r="I29" s="43">
        <v>0.35000000000000003</v>
      </c>
      <c r="J29" s="18">
        <f t="shared" si="2"/>
        <v>504</v>
      </c>
      <c r="K29" s="5">
        <f t="shared" si="3"/>
        <v>1</v>
      </c>
      <c r="L29" s="18">
        <v>90</v>
      </c>
      <c r="M29" s="13">
        <f t="shared" si="4"/>
        <v>1</v>
      </c>
      <c r="N29" s="13">
        <v>18</v>
      </c>
      <c r="O29" s="5">
        <f t="shared" si="5"/>
        <v>1</v>
      </c>
      <c r="P29" s="13">
        <v>2</v>
      </c>
      <c r="Q29" s="5">
        <f t="shared" si="6"/>
        <v>2</v>
      </c>
      <c r="R29" s="13">
        <v>1</v>
      </c>
      <c r="S29" s="5">
        <f t="shared" si="7"/>
        <v>1</v>
      </c>
    </row>
    <row r="30" spans="1:19" ht="27" customHeight="1" x14ac:dyDescent="0.2">
      <c r="A30" s="15">
        <v>23</v>
      </c>
      <c r="B30" s="27" t="s">
        <v>103</v>
      </c>
      <c r="C30" s="27" t="s">
        <v>104</v>
      </c>
      <c r="D30" s="16" t="s">
        <v>144</v>
      </c>
      <c r="E30" s="17">
        <v>7</v>
      </c>
      <c r="F30" s="5">
        <f t="shared" si="0"/>
        <v>1</v>
      </c>
      <c r="G30" s="17">
        <v>11.3</v>
      </c>
      <c r="H30" s="5">
        <f t="shared" si="1"/>
        <v>1</v>
      </c>
      <c r="I30" s="43">
        <v>0.37083333333333335</v>
      </c>
      <c r="J30" s="18">
        <f t="shared" si="2"/>
        <v>534</v>
      </c>
      <c r="K30" s="5">
        <f t="shared" si="3"/>
        <v>1</v>
      </c>
      <c r="L30" s="18">
        <v>110</v>
      </c>
      <c r="M30" s="13">
        <f t="shared" si="4"/>
        <v>2</v>
      </c>
      <c r="N30" s="13">
        <v>13</v>
      </c>
      <c r="O30" s="5">
        <f t="shared" si="5"/>
        <v>1</v>
      </c>
      <c r="P30" s="13">
        <v>3</v>
      </c>
      <c r="Q30" s="5">
        <f t="shared" si="6"/>
        <v>3</v>
      </c>
      <c r="R30" s="13">
        <v>1</v>
      </c>
      <c r="S30" s="5">
        <f t="shared" si="7"/>
        <v>1</v>
      </c>
    </row>
    <row r="31" spans="1:19" ht="27" customHeight="1" x14ac:dyDescent="0.2">
      <c r="A31" s="15">
        <v>24</v>
      </c>
      <c r="B31" s="27" t="s">
        <v>103</v>
      </c>
      <c r="C31" s="27" t="s">
        <v>104</v>
      </c>
      <c r="D31" s="16" t="s">
        <v>145</v>
      </c>
      <c r="E31" s="17">
        <v>6.6</v>
      </c>
      <c r="F31" s="5">
        <f t="shared" si="0"/>
        <v>3</v>
      </c>
      <c r="G31" s="17">
        <v>12.4</v>
      </c>
      <c r="H31" s="5">
        <f t="shared" si="1"/>
        <v>1</v>
      </c>
      <c r="I31" s="43">
        <v>0.37152777777777773</v>
      </c>
      <c r="J31" s="18">
        <f t="shared" si="2"/>
        <v>535</v>
      </c>
      <c r="K31" s="5">
        <f t="shared" si="3"/>
        <v>1</v>
      </c>
      <c r="L31" s="18">
        <v>105</v>
      </c>
      <c r="M31" s="13">
        <f t="shared" si="4"/>
        <v>1</v>
      </c>
      <c r="N31" s="13">
        <v>20</v>
      </c>
      <c r="O31" s="5">
        <f t="shared" si="5"/>
        <v>1</v>
      </c>
      <c r="P31" s="13">
        <v>4</v>
      </c>
      <c r="Q31" s="5">
        <f t="shared" si="6"/>
        <v>3</v>
      </c>
      <c r="R31" s="13">
        <v>1</v>
      </c>
      <c r="S31" s="5">
        <f t="shared" si="7"/>
        <v>1</v>
      </c>
    </row>
    <row r="32" spans="1:19" ht="27" customHeight="1" x14ac:dyDescent="0.2">
      <c r="A32" s="15">
        <v>25</v>
      </c>
      <c r="B32" s="27" t="s">
        <v>103</v>
      </c>
      <c r="C32" s="27" t="s">
        <v>104</v>
      </c>
      <c r="D32" s="16" t="s">
        <v>146</v>
      </c>
      <c r="E32" s="17">
        <v>7.9</v>
      </c>
      <c r="F32" s="5">
        <f t="shared" si="0"/>
        <v>1</v>
      </c>
      <c r="G32" s="17">
        <v>14.26</v>
      </c>
      <c r="H32" s="5">
        <f t="shared" si="1"/>
        <v>1</v>
      </c>
      <c r="I32" s="43">
        <v>0.30624999999999997</v>
      </c>
      <c r="J32" s="18">
        <f t="shared" si="2"/>
        <v>441</v>
      </c>
      <c r="K32" s="5">
        <f t="shared" si="3"/>
        <v>1</v>
      </c>
      <c r="L32" s="18">
        <v>90</v>
      </c>
      <c r="M32" s="13">
        <f t="shared" si="4"/>
        <v>1</v>
      </c>
      <c r="N32" s="13">
        <v>10</v>
      </c>
      <c r="O32" s="5">
        <f t="shared" si="5"/>
        <v>1</v>
      </c>
      <c r="P32" s="13">
        <v>-3</v>
      </c>
      <c r="Q32" s="5">
        <f t="shared" si="6"/>
        <v>1</v>
      </c>
      <c r="R32" s="13">
        <v>0</v>
      </c>
      <c r="S32" s="5">
        <f t="shared" si="7"/>
        <v>0</v>
      </c>
    </row>
    <row r="33" spans="1:19" ht="27" customHeight="1" x14ac:dyDescent="0.2">
      <c r="A33" s="15">
        <v>26</v>
      </c>
      <c r="B33" s="27" t="s">
        <v>103</v>
      </c>
      <c r="C33" s="27" t="s">
        <v>104</v>
      </c>
      <c r="D33" s="16" t="s">
        <v>173</v>
      </c>
      <c r="E33" s="17">
        <v>7.56</v>
      </c>
      <c r="F33" s="5">
        <f t="shared" si="0"/>
        <v>1</v>
      </c>
      <c r="G33" s="17">
        <v>10.48</v>
      </c>
      <c r="H33" s="5">
        <f t="shared" si="1"/>
        <v>1</v>
      </c>
      <c r="I33" s="43">
        <v>0.35069444444444442</v>
      </c>
      <c r="J33" s="18">
        <f t="shared" si="2"/>
        <v>505</v>
      </c>
      <c r="K33" s="5">
        <f t="shared" si="3"/>
        <v>1</v>
      </c>
      <c r="L33" s="18">
        <v>110</v>
      </c>
      <c r="M33" s="13">
        <f t="shared" si="4"/>
        <v>2</v>
      </c>
      <c r="N33" s="13">
        <v>10</v>
      </c>
      <c r="O33" s="5">
        <f t="shared" si="5"/>
        <v>1</v>
      </c>
      <c r="P33" s="13">
        <v>-4</v>
      </c>
      <c r="Q33" s="5">
        <f t="shared" si="6"/>
        <v>1</v>
      </c>
      <c r="R33" s="13">
        <v>0</v>
      </c>
      <c r="S33" s="5">
        <f t="shared" si="7"/>
        <v>0</v>
      </c>
    </row>
    <row r="34" spans="1:19" ht="27" customHeight="1" x14ac:dyDescent="0.2">
      <c r="A34" s="15">
        <v>27</v>
      </c>
      <c r="B34" s="27" t="s">
        <v>103</v>
      </c>
      <c r="C34" s="27" t="s">
        <v>104</v>
      </c>
      <c r="D34" s="16" t="s">
        <v>174</v>
      </c>
      <c r="E34" s="17">
        <v>7.68</v>
      </c>
      <c r="F34" s="5">
        <f t="shared" si="0"/>
        <v>1</v>
      </c>
      <c r="G34" s="17">
        <v>9.6</v>
      </c>
      <c r="H34" s="5">
        <f t="shared" si="1"/>
        <v>3</v>
      </c>
      <c r="I34" s="43">
        <v>0.26041666666666669</v>
      </c>
      <c r="J34" s="18">
        <f t="shared" si="2"/>
        <v>375</v>
      </c>
      <c r="K34" s="5">
        <f t="shared" si="3"/>
        <v>3</v>
      </c>
      <c r="L34" s="18">
        <v>120</v>
      </c>
      <c r="M34" s="13">
        <f t="shared" si="4"/>
        <v>3</v>
      </c>
      <c r="N34" s="13">
        <v>10</v>
      </c>
      <c r="O34" s="5">
        <f t="shared" si="5"/>
        <v>1</v>
      </c>
      <c r="P34" s="13">
        <v>-9</v>
      </c>
      <c r="Q34" s="5">
        <f t="shared" si="6"/>
        <v>1</v>
      </c>
      <c r="R34" s="13">
        <v>0</v>
      </c>
      <c r="S34" s="5">
        <f t="shared" si="7"/>
        <v>0</v>
      </c>
    </row>
    <row r="35" spans="1:19" ht="27" customHeight="1" x14ac:dyDescent="0.2">
      <c r="A35" s="15">
        <v>28</v>
      </c>
      <c r="B35" s="27" t="s">
        <v>103</v>
      </c>
      <c r="C35" s="27" t="s">
        <v>104</v>
      </c>
      <c r="D35" s="16" t="s">
        <v>175</v>
      </c>
      <c r="E35" s="17">
        <v>6.5</v>
      </c>
      <c r="F35" s="5">
        <f t="shared" si="0"/>
        <v>3</v>
      </c>
      <c r="G35" s="17">
        <v>11.3</v>
      </c>
      <c r="H35" s="5">
        <f t="shared" si="1"/>
        <v>1</v>
      </c>
      <c r="I35" s="43">
        <v>0.26319444444444445</v>
      </c>
      <c r="J35" s="18">
        <f t="shared" si="2"/>
        <v>379</v>
      </c>
      <c r="K35" s="5">
        <f t="shared" si="3"/>
        <v>3</v>
      </c>
      <c r="L35" s="18">
        <v>140</v>
      </c>
      <c r="M35" s="13">
        <f t="shared" si="4"/>
        <v>4</v>
      </c>
      <c r="N35" s="13">
        <v>21</v>
      </c>
      <c r="O35" s="5">
        <f t="shared" si="5"/>
        <v>2</v>
      </c>
      <c r="P35" s="13">
        <v>0</v>
      </c>
      <c r="Q35" s="5">
        <f t="shared" si="6"/>
        <v>1</v>
      </c>
      <c r="R35" s="13">
        <v>2</v>
      </c>
      <c r="S35" s="5">
        <f t="shared" si="7"/>
        <v>2</v>
      </c>
    </row>
    <row r="36" spans="1:19" ht="27" customHeight="1" x14ac:dyDescent="0.2">
      <c r="A36" s="15">
        <v>29</v>
      </c>
      <c r="B36" s="27" t="s">
        <v>103</v>
      </c>
      <c r="C36" s="27" t="s">
        <v>104</v>
      </c>
      <c r="D36" s="16" t="s">
        <v>176</v>
      </c>
      <c r="E36" s="17">
        <v>7.2</v>
      </c>
      <c r="F36" s="5">
        <f t="shared" si="0"/>
        <v>1</v>
      </c>
      <c r="G36" s="17">
        <v>11.3</v>
      </c>
      <c r="H36" s="5">
        <f t="shared" si="1"/>
        <v>1</v>
      </c>
      <c r="I36" s="43">
        <v>0.30694444444444441</v>
      </c>
      <c r="J36" s="18">
        <f t="shared" si="2"/>
        <v>442</v>
      </c>
      <c r="K36" s="5">
        <f t="shared" si="3"/>
        <v>1</v>
      </c>
      <c r="L36" s="18">
        <v>90</v>
      </c>
      <c r="M36" s="13">
        <f t="shared" si="4"/>
        <v>1</v>
      </c>
      <c r="N36" s="13">
        <v>21</v>
      </c>
      <c r="O36" s="5">
        <f t="shared" si="5"/>
        <v>2</v>
      </c>
      <c r="P36" s="13">
        <v>0</v>
      </c>
      <c r="Q36" s="5">
        <f t="shared" si="6"/>
        <v>1</v>
      </c>
      <c r="R36" s="13">
        <v>3</v>
      </c>
      <c r="S36" s="5">
        <f t="shared" si="7"/>
        <v>3</v>
      </c>
    </row>
    <row r="37" spans="1:19" ht="27" customHeight="1" x14ac:dyDescent="0.2">
      <c r="A37" s="15">
        <v>30</v>
      </c>
      <c r="B37" s="27" t="s">
        <v>103</v>
      </c>
      <c r="C37" s="27" t="s">
        <v>104</v>
      </c>
      <c r="D37" s="16" t="s">
        <v>177</v>
      </c>
      <c r="E37" s="17">
        <v>6.45</v>
      </c>
      <c r="F37" s="5">
        <f t="shared" si="0"/>
        <v>3</v>
      </c>
      <c r="G37" s="17">
        <v>9.8000000000000007</v>
      </c>
      <c r="H37" s="5">
        <f t="shared" si="1"/>
        <v>3</v>
      </c>
      <c r="I37" s="43">
        <v>0.29930555555555555</v>
      </c>
      <c r="J37" s="18">
        <f t="shared" si="2"/>
        <v>431</v>
      </c>
      <c r="K37" s="5">
        <f t="shared" si="3"/>
        <v>1</v>
      </c>
      <c r="L37" s="18">
        <v>110</v>
      </c>
      <c r="M37" s="13">
        <f t="shared" si="4"/>
        <v>2</v>
      </c>
      <c r="N37" s="13">
        <v>25</v>
      </c>
      <c r="O37" s="5">
        <f t="shared" si="5"/>
        <v>3</v>
      </c>
      <c r="P37" s="13">
        <v>-2</v>
      </c>
      <c r="Q37" s="5">
        <f t="shared" si="6"/>
        <v>1</v>
      </c>
      <c r="R37" s="13">
        <v>1</v>
      </c>
      <c r="S37" s="5">
        <f t="shared" si="7"/>
        <v>1</v>
      </c>
    </row>
    <row r="38" spans="1:19" ht="27" customHeight="1" x14ac:dyDescent="0.2">
      <c r="A38" s="15">
        <v>31</v>
      </c>
      <c r="B38" s="27" t="s">
        <v>103</v>
      </c>
      <c r="C38" s="27" t="s">
        <v>104</v>
      </c>
      <c r="D38" s="16" t="s">
        <v>178</v>
      </c>
      <c r="E38" s="17">
        <v>7.2</v>
      </c>
      <c r="F38" s="5">
        <f t="shared" si="0"/>
        <v>1</v>
      </c>
      <c r="G38" s="17">
        <v>11.1</v>
      </c>
      <c r="H38" s="5">
        <f t="shared" si="1"/>
        <v>1</v>
      </c>
      <c r="I38" s="43">
        <v>0.26944444444444443</v>
      </c>
      <c r="J38" s="18">
        <f t="shared" si="2"/>
        <v>388</v>
      </c>
      <c r="K38" s="5">
        <f t="shared" si="3"/>
        <v>3</v>
      </c>
      <c r="L38" s="18">
        <v>110</v>
      </c>
      <c r="M38" s="13">
        <f t="shared" si="4"/>
        <v>2</v>
      </c>
      <c r="N38" s="13">
        <v>12</v>
      </c>
      <c r="O38" s="5">
        <f t="shared" si="5"/>
        <v>1</v>
      </c>
      <c r="P38" s="13">
        <v>1</v>
      </c>
      <c r="Q38" s="5">
        <f t="shared" si="6"/>
        <v>2</v>
      </c>
      <c r="R38" s="13">
        <v>2</v>
      </c>
      <c r="S38" s="5">
        <f t="shared" si="7"/>
        <v>2</v>
      </c>
    </row>
    <row r="39" spans="1:19" ht="27" customHeight="1" x14ac:dyDescent="0.2">
      <c r="A39" s="15">
        <v>32</v>
      </c>
      <c r="B39" s="27" t="s">
        <v>103</v>
      </c>
      <c r="C39" s="27" t="s">
        <v>104</v>
      </c>
      <c r="D39" s="16" t="s">
        <v>179</v>
      </c>
      <c r="E39" s="17">
        <v>6.6</v>
      </c>
      <c r="F39" s="5">
        <f t="shared" si="0"/>
        <v>3</v>
      </c>
      <c r="G39" s="17">
        <v>9.9</v>
      </c>
      <c r="H39" s="5">
        <f t="shared" si="1"/>
        <v>3</v>
      </c>
      <c r="I39" s="43">
        <v>0.34375</v>
      </c>
      <c r="J39" s="18">
        <f t="shared" si="2"/>
        <v>495</v>
      </c>
      <c r="K39" s="5">
        <f t="shared" si="3"/>
        <v>1</v>
      </c>
      <c r="L39" s="18">
        <v>110</v>
      </c>
      <c r="M39" s="13">
        <f t="shared" si="4"/>
        <v>2</v>
      </c>
      <c r="N39" s="13">
        <v>24</v>
      </c>
      <c r="O39" s="5">
        <f t="shared" si="5"/>
        <v>3</v>
      </c>
      <c r="P39" s="13">
        <v>4</v>
      </c>
      <c r="Q39" s="5">
        <f t="shared" si="6"/>
        <v>3</v>
      </c>
      <c r="R39" s="13">
        <v>0</v>
      </c>
      <c r="S39" s="5">
        <f t="shared" si="7"/>
        <v>0</v>
      </c>
    </row>
    <row r="40" spans="1:19" ht="27" customHeight="1" x14ac:dyDescent="0.2">
      <c r="A40" s="15">
        <v>33</v>
      </c>
      <c r="B40" s="27" t="s">
        <v>103</v>
      </c>
      <c r="C40" s="27" t="s">
        <v>104</v>
      </c>
      <c r="D40" s="16" t="s">
        <v>340</v>
      </c>
      <c r="E40" s="17">
        <v>7.3</v>
      </c>
      <c r="F40" s="5">
        <f t="shared" si="0"/>
        <v>1</v>
      </c>
      <c r="G40" s="17">
        <v>10.7</v>
      </c>
      <c r="H40" s="5">
        <f t="shared" si="1"/>
        <v>1</v>
      </c>
      <c r="I40" s="43">
        <v>0.30624999999999997</v>
      </c>
      <c r="J40" s="18">
        <f t="shared" si="2"/>
        <v>441</v>
      </c>
      <c r="K40" s="5">
        <f t="shared" si="3"/>
        <v>1</v>
      </c>
      <c r="L40" s="18">
        <v>120</v>
      </c>
      <c r="M40" s="13">
        <f t="shared" si="4"/>
        <v>3</v>
      </c>
      <c r="N40" s="13">
        <v>35</v>
      </c>
      <c r="O40" s="5">
        <f t="shared" si="5"/>
        <v>4</v>
      </c>
      <c r="P40" s="13">
        <v>-4</v>
      </c>
      <c r="Q40" s="5">
        <f t="shared" si="6"/>
        <v>1</v>
      </c>
      <c r="R40" s="13">
        <v>0</v>
      </c>
      <c r="S40" s="5">
        <f t="shared" si="7"/>
        <v>0</v>
      </c>
    </row>
    <row r="41" spans="1:19" ht="27" customHeight="1" x14ac:dyDescent="0.2">
      <c r="A41" s="15">
        <v>35</v>
      </c>
      <c r="B41" s="27" t="s">
        <v>103</v>
      </c>
      <c r="C41" s="27" t="s">
        <v>104</v>
      </c>
      <c r="D41" s="16" t="s">
        <v>180</v>
      </c>
      <c r="E41" s="17">
        <v>6.9</v>
      </c>
      <c r="F41" s="5">
        <f t="shared" si="0"/>
        <v>2</v>
      </c>
      <c r="G41" s="17">
        <v>10.3</v>
      </c>
      <c r="H41" s="5">
        <f t="shared" si="1"/>
        <v>2</v>
      </c>
      <c r="I41" s="43">
        <v>0.35000000000000003</v>
      </c>
      <c r="J41" s="18">
        <f t="shared" si="2"/>
        <v>504</v>
      </c>
      <c r="K41" s="5">
        <f t="shared" si="3"/>
        <v>1</v>
      </c>
      <c r="L41" s="18">
        <v>110</v>
      </c>
      <c r="M41" s="13">
        <f t="shared" si="4"/>
        <v>2</v>
      </c>
      <c r="N41" s="13">
        <v>17</v>
      </c>
      <c r="O41" s="5">
        <f t="shared" si="5"/>
        <v>1</v>
      </c>
      <c r="P41" s="13">
        <v>-2</v>
      </c>
      <c r="Q41" s="5">
        <f t="shared" si="6"/>
        <v>1</v>
      </c>
      <c r="R41" s="13">
        <v>3</v>
      </c>
      <c r="S41" s="5">
        <f t="shared" si="7"/>
        <v>3</v>
      </c>
    </row>
    <row r="42" spans="1:19" s="3" customFormat="1" ht="27" customHeight="1" x14ac:dyDescent="0.2">
      <c r="A42" s="15">
        <v>36</v>
      </c>
      <c r="B42" s="27" t="s">
        <v>103</v>
      </c>
      <c r="C42" s="27" t="s">
        <v>104</v>
      </c>
      <c r="D42" s="16" t="s">
        <v>181</v>
      </c>
      <c r="E42" s="17">
        <v>7.2</v>
      </c>
      <c r="F42" s="5">
        <f t="shared" ref="F42" si="8">IF(AND(E42&gt;6.9,E42&gt;=7),1,IF(AND(E42&gt;6.7,E42&lt;=6.9),2,IF(AND(E42&gt;6,E42&lt;=6.7),3,IF(AND(E42&gt;3,E42&lt;=6),4,IF(AND(E42&lt;1,E42=0),0,0)))))</f>
        <v>1</v>
      </c>
      <c r="G42" s="17">
        <v>10.9</v>
      </c>
      <c r="H42" s="5">
        <f t="shared" ref="H42" si="9">IF(AND(G42&gt;10.3,G42&gt;=10.4),1,IF(AND(G42&gt;10,G42&lt;=10.3),2,IF(AND(G42&gt;9.2,G42&lt;=10),3,IF(AND(G42&gt;4,G42&lt;=9.2),4,IF(AND(G42&lt;1,G42=0),0,0)))))</f>
        <v>1</v>
      </c>
      <c r="I42" s="43">
        <v>0.32569444444444445</v>
      </c>
      <c r="J42" s="44">
        <f t="shared" ref="J42" si="10">(HOUR(I42)*60+MINUTE(I42))</f>
        <v>469</v>
      </c>
      <c r="K42" s="5">
        <f t="shared" ref="K42" si="11">IF(AND(J42&gt;430,J42&gt;=431),1,IF(AND(J42&gt;400,J42&lt;=430),2,IF(AND(J42&gt;320,J42&lt;=400),3,IF(AND(J42&gt;120,J42&lt;=320),4,IF(AND(J42&lt;1,J42=0),0,0)))))</f>
        <v>1</v>
      </c>
      <c r="L42" s="44">
        <v>120</v>
      </c>
      <c r="M42" s="13">
        <f t="shared" ref="M42" si="12">IF(AND(L42&lt;1,L42&gt;=0),0,IF(AND(L42&lt;110,L42&lt;=109),1,IF(AND(L42&lt;120,L42&gt;=110),2,IF(AND(L42&lt;140,L42&gt;=120),3,IF(AND(L42&lt;200,L42&gt;=140),4,IF(AND(L42&lt;300,L42&gt;=200,),"",""))))))</f>
        <v>3</v>
      </c>
      <c r="N42" s="13">
        <v>18</v>
      </c>
      <c r="O42" s="5">
        <f t="shared" ref="O42" si="13">IF(AND(N42&lt;1,N42&gt;=0),0,IF(AND(N42&lt;21,N42&lt;=20),1,IF(AND(N42&lt;24,N42&gt;=21),2,IF(AND(N42&lt;35,N42&gt;=24),3,IF(AND(N42&lt;60,N42&gt;=35),4,IF(AND(N42&lt;70,N42&gt;=60,),"",""))))))</f>
        <v>1</v>
      </c>
      <c r="P42" s="13">
        <v>-1</v>
      </c>
      <c r="Q42" s="5">
        <f t="shared" ref="Q42" si="14">IF(ISBLANK(P42),0,IF(AND(P42&gt;-30,P42&lt;=0),1,IF(AND(P42&lt;3,P42&gt;=1),2,IF(AND(P42&lt;7,P42&gt;=3),3,IF(AND(P42&lt;30,P42&gt;=7),4,IF(AND(P42&lt;50,30&gt;=31),"",""))))))</f>
        <v>1</v>
      </c>
      <c r="R42" s="13">
        <v>1</v>
      </c>
      <c r="S42" s="5">
        <f t="shared" ref="S42" si="15">IF(AND(R42&lt;1,R42&gt;=0),0,IF(AND(R42&lt;2,R42&lt;=1),1,IF(AND(R42&lt;3,R42&gt;=2),2,IF(AND(R42&lt;4,R42&gt;=3),3,IF(AND(R42&lt;21,R42&gt;=4),4,IF(AND(R42&lt;50,R42&gt;=21,),"",""))))))</f>
        <v>1</v>
      </c>
    </row>
    <row r="43" spans="1:19" ht="27" customHeight="1" x14ac:dyDescent="0.2">
      <c r="A43" s="15">
        <v>36</v>
      </c>
      <c r="B43" s="27" t="s">
        <v>103</v>
      </c>
      <c r="C43" s="27" t="s">
        <v>104</v>
      </c>
      <c r="D43" s="16" t="s">
        <v>182</v>
      </c>
      <c r="E43" s="17">
        <v>7.1</v>
      </c>
      <c r="F43" s="5">
        <f t="shared" si="0"/>
        <v>1</v>
      </c>
      <c r="G43" s="17">
        <v>11</v>
      </c>
      <c r="H43" s="5">
        <f t="shared" si="1"/>
        <v>1</v>
      </c>
      <c r="I43" s="43">
        <v>0.35138888888888892</v>
      </c>
      <c r="J43" s="18">
        <v>374</v>
      </c>
      <c r="K43" s="5">
        <f t="shared" si="3"/>
        <v>3</v>
      </c>
      <c r="L43" s="18">
        <v>125</v>
      </c>
      <c r="M43" s="13">
        <f t="shared" si="4"/>
        <v>3</v>
      </c>
      <c r="N43" s="13">
        <v>16</v>
      </c>
      <c r="O43" s="5">
        <f t="shared" si="5"/>
        <v>1</v>
      </c>
      <c r="P43" s="13">
        <v>0</v>
      </c>
      <c r="Q43" s="5">
        <f t="shared" si="6"/>
        <v>1</v>
      </c>
      <c r="R43" s="13">
        <v>2</v>
      </c>
      <c r="S43" s="5">
        <f t="shared" si="7"/>
        <v>2</v>
      </c>
    </row>
    <row r="44" spans="1:19" ht="27" customHeight="1" x14ac:dyDescent="0.2">
      <c r="A44" s="15">
        <v>37</v>
      </c>
      <c r="B44" s="27" t="s">
        <v>103</v>
      </c>
      <c r="C44" s="27" t="s">
        <v>104</v>
      </c>
      <c r="D44" s="16" t="s">
        <v>183</v>
      </c>
      <c r="E44" s="17">
        <v>7.3</v>
      </c>
      <c r="F44" s="5">
        <f t="shared" si="0"/>
        <v>1</v>
      </c>
      <c r="G44" s="17">
        <v>11.6</v>
      </c>
      <c r="H44" s="5">
        <f t="shared" si="1"/>
        <v>1</v>
      </c>
      <c r="I44" s="43">
        <v>0.34930555555555554</v>
      </c>
      <c r="J44" s="18">
        <f t="shared" si="2"/>
        <v>503</v>
      </c>
      <c r="K44" s="5">
        <f t="shared" si="3"/>
        <v>1</v>
      </c>
      <c r="L44" s="18">
        <v>100</v>
      </c>
      <c r="M44" s="13">
        <f t="shared" si="4"/>
        <v>1</v>
      </c>
      <c r="N44" s="13">
        <v>13</v>
      </c>
      <c r="O44" s="5">
        <f t="shared" si="5"/>
        <v>1</v>
      </c>
      <c r="P44" s="13">
        <v>-5</v>
      </c>
      <c r="Q44" s="5">
        <f t="shared" si="6"/>
        <v>1</v>
      </c>
      <c r="R44" s="13">
        <v>1</v>
      </c>
      <c r="S44" s="5">
        <f t="shared" si="7"/>
        <v>1</v>
      </c>
    </row>
    <row r="45" spans="1:19" ht="27" customHeight="1" x14ac:dyDescent="0.2">
      <c r="A45" s="15">
        <v>38</v>
      </c>
      <c r="B45" s="27" t="s">
        <v>103</v>
      </c>
      <c r="C45" s="27" t="s">
        <v>104</v>
      </c>
      <c r="D45" s="16" t="s">
        <v>185</v>
      </c>
      <c r="E45" s="17">
        <v>8</v>
      </c>
      <c r="F45" s="5">
        <f t="shared" si="0"/>
        <v>1</v>
      </c>
      <c r="G45" s="17">
        <v>11.9</v>
      </c>
      <c r="H45" s="5">
        <f t="shared" si="1"/>
        <v>1</v>
      </c>
      <c r="I45" s="43">
        <v>0.35138888888888892</v>
      </c>
      <c r="J45" s="18">
        <f t="shared" si="2"/>
        <v>506</v>
      </c>
      <c r="K45" s="5">
        <f t="shared" si="3"/>
        <v>1</v>
      </c>
      <c r="L45" s="18">
        <v>101</v>
      </c>
      <c r="M45" s="13">
        <f t="shared" si="4"/>
        <v>1</v>
      </c>
      <c r="N45" s="13">
        <v>10</v>
      </c>
      <c r="O45" s="5">
        <f t="shared" si="5"/>
        <v>1</v>
      </c>
      <c r="P45" s="13">
        <v>-2</v>
      </c>
      <c r="Q45" s="5">
        <f t="shared" si="6"/>
        <v>1</v>
      </c>
      <c r="R45" s="13">
        <v>0</v>
      </c>
      <c r="S45" s="5">
        <f t="shared" si="7"/>
        <v>0</v>
      </c>
    </row>
    <row r="46" spans="1:19" ht="27" customHeight="1" x14ac:dyDescent="0.2">
      <c r="A46" s="15">
        <v>39</v>
      </c>
      <c r="B46" s="27" t="s">
        <v>103</v>
      </c>
      <c r="C46" s="27" t="s">
        <v>104</v>
      </c>
      <c r="D46" s="16" t="s">
        <v>186</v>
      </c>
      <c r="E46" s="17">
        <v>9.4</v>
      </c>
      <c r="F46" s="5">
        <f t="shared" si="0"/>
        <v>1</v>
      </c>
      <c r="G46" s="17">
        <v>12</v>
      </c>
      <c r="H46" s="5">
        <f t="shared" si="1"/>
        <v>1</v>
      </c>
      <c r="I46" s="43">
        <v>0.35486111111111113</v>
      </c>
      <c r="J46" s="18">
        <f t="shared" si="2"/>
        <v>511</v>
      </c>
      <c r="K46" s="5">
        <f t="shared" si="3"/>
        <v>1</v>
      </c>
      <c r="L46" s="18">
        <v>100</v>
      </c>
      <c r="M46" s="13">
        <f t="shared" si="4"/>
        <v>1</v>
      </c>
      <c r="N46" s="13">
        <v>11</v>
      </c>
      <c r="O46" s="5">
        <f t="shared" si="5"/>
        <v>1</v>
      </c>
      <c r="P46" s="13">
        <v>1</v>
      </c>
      <c r="Q46" s="5">
        <f t="shared" si="6"/>
        <v>2</v>
      </c>
      <c r="R46" s="13">
        <v>2</v>
      </c>
      <c r="S46" s="5">
        <f t="shared" si="7"/>
        <v>2</v>
      </c>
    </row>
    <row r="47" spans="1:19" ht="27" customHeight="1" x14ac:dyDescent="0.2">
      <c r="A47" s="15">
        <v>40</v>
      </c>
      <c r="B47" s="27" t="s">
        <v>103</v>
      </c>
      <c r="C47" s="27" t="s">
        <v>104</v>
      </c>
      <c r="D47" s="16" t="s">
        <v>187</v>
      </c>
      <c r="E47" s="17">
        <v>9.5</v>
      </c>
      <c r="F47" s="5">
        <f t="shared" si="0"/>
        <v>1</v>
      </c>
      <c r="G47" s="17">
        <v>11.9</v>
      </c>
      <c r="H47" s="5">
        <f t="shared" si="1"/>
        <v>1</v>
      </c>
      <c r="I47" s="43">
        <v>0.34861111111111115</v>
      </c>
      <c r="J47" s="18">
        <f t="shared" si="2"/>
        <v>502</v>
      </c>
      <c r="K47" s="5">
        <f t="shared" si="3"/>
        <v>1</v>
      </c>
      <c r="L47" s="18">
        <v>110</v>
      </c>
      <c r="M47" s="13">
        <f t="shared" si="4"/>
        <v>2</v>
      </c>
      <c r="N47" s="13">
        <v>12</v>
      </c>
      <c r="O47" s="5">
        <f t="shared" si="5"/>
        <v>1</v>
      </c>
      <c r="P47" s="13">
        <v>-4</v>
      </c>
      <c r="Q47" s="5">
        <f t="shared" si="6"/>
        <v>1</v>
      </c>
      <c r="R47" s="13">
        <v>2</v>
      </c>
      <c r="S47" s="5">
        <f t="shared" si="7"/>
        <v>2</v>
      </c>
    </row>
    <row r="48" spans="1:19" ht="27" customHeight="1" x14ac:dyDescent="0.2">
      <c r="A48" s="15">
        <v>41</v>
      </c>
      <c r="B48" s="27" t="s">
        <v>103</v>
      </c>
      <c r="C48" s="27" t="s">
        <v>104</v>
      </c>
      <c r="D48" s="16" t="s">
        <v>186</v>
      </c>
      <c r="E48" s="17">
        <v>8.4</v>
      </c>
      <c r="F48" s="5">
        <f t="shared" si="0"/>
        <v>1</v>
      </c>
      <c r="G48" s="17" t="s">
        <v>188</v>
      </c>
      <c r="H48" s="5">
        <f t="shared" si="1"/>
        <v>1</v>
      </c>
      <c r="I48" s="43">
        <v>0.34097222222222223</v>
      </c>
      <c r="J48" s="18">
        <f t="shared" si="2"/>
        <v>491</v>
      </c>
      <c r="K48" s="5">
        <f t="shared" si="3"/>
        <v>1</v>
      </c>
      <c r="L48" s="18">
        <v>90</v>
      </c>
      <c r="M48" s="13">
        <f t="shared" si="4"/>
        <v>1</v>
      </c>
      <c r="N48" s="13">
        <v>14</v>
      </c>
      <c r="O48" s="5">
        <f t="shared" si="5"/>
        <v>1</v>
      </c>
      <c r="P48" s="13">
        <v>-4</v>
      </c>
      <c r="Q48" s="5">
        <f t="shared" si="6"/>
        <v>1</v>
      </c>
      <c r="R48" s="13">
        <v>4</v>
      </c>
      <c r="S48" s="5">
        <f t="shared" si="7"/>
        <v>4</v>
      </c>
    </row>
    <row r="49" spans="1:19" ht="27" customHeight="1" x14ac:dyDescent="0.2">
      <c r="A49" s="15">
        <v>42</v>
      </c>
      <c r="B49" s="27" t="s">
        <v>103</v>
      </c>
      <c r="C49" s="27" t="s">
        <v>104</v>
      </c>
      <c r="D49" s="16" t="s">
        <v>187</v>
      </c>
      <c r="E49" s="17">
        <v>7.6</v>
      </c>
      <c r="F49" s="5">
        <f t="shared" si="0"/>
        <v>1</v>
      </c>
      <c r="G49" s="17">
        <v>10.8</v>
      </c>
      <c r="H49" s="5">
        <f t="shared" si="1"/>
        <v>1</v>
      </c>
      <c r="I49" s="43">
        <v>0.35000000000000003</v>
      </c>
      <c r="J49" s="18">
        <f t="shared" si="2"/>
        <v>504</v>
      </c>
      <c r="K49" s="5">
        <f t="shared" si="3"/>
        <v>1</v>
      </c>
      <c r="L49" s="18">
        <v>110</v>
      </c>
      <c r="M49" s="13">
        <f t="shared" si="4"/>
        <v>2</v>
      </c>
      <c r="N49" s="13">
        <v>15</v>
      </c>
      <c r="O49" s="5">
        <f t="shared" si="5"/>
        <v>1</v>
      </c>
      <c r="P49" s="13">
        <v>-1</v>
      </c>
      <c r="Q49" s="5">
        <f t="shared" si="6"/>
        <v>1</v>
      </c>
      <c r="R49" s="13">
        <v>3</v>
      </c>
      <c r="S49" s="5">
        <f t="shared" si="7"/>
        <v>3</v>
      </c>
    </row>
    <row r="50" spans="1:19" ht="27" customHeight="1" x14ac:dyDescent="0.2">
      <c r="A50" s="15">
        <v>43</v>
      </c>
      <c r="B50" s="27" t="s">
        <v>103</v>
      </c>
      <c r="C50" s="27" t="s">
        <v>104</v>
      </c>
      <c r="D50" s="16" t="s">
        <v>189</v>
      </c>
      <c r="E50" s="17">
        <v>7.3</v>
      </c>
      <c r="F50" s="5">
        <f t="shared" si="0"/>
        <v>1</v>
      </c>
      <c r="G50" s="17">
        <v>10.8</v>
      </c>
      <c r="H50" s="5">
        <f t="shared" si="1"/>
        <v>1</v>
      </c>
      <c r="I50" s="43">
        <v>0.37083333333333335</v>
      </c>
      <c r="J50" s="18">
        <f t="shared" si="2"/>
        <v>534</v>
      </c>
      <c r="K50" s="5">
        <f t="shared" si="3"/>
        <v>1</v>
      </c>
      <c r="L50" s="18">
        <v>105</v>
      </c>
      <c r="M50" s="13">
        <f t="shared" si="4"/>
        <v>1</v>
      </c>
      <c r="N50" s="13">
        <v>11</v>
      </c>
      <c r="O50" s="5">
        <f t="shared" si="5"/>
        <v>1</v>
      </c>
      <c r="P50" s="13">
        <v>-1</v>
      </c>
      <c r="Q50" s="5">
        <f t="shared" si="6"/>
        <v>1</v>
      </c>
      <c r="R50" s="13">
        <v>1</v>
      </c>
      <c r="S50" s="5">
        <f t="shared" si="7"/>
        <v>1</v>
      </c>
    </row>
    <row r="51" spans="1:19" ht="27" customHeight="1" x14ac:dyDescent="0.2">
      <c r="A51" s="15">
        <v>44</v>
      </c>
      <c r="B51" s="27" t="s">
        <v>103</v>
      </c>
      <c r="C51" s="27" t="s">
        <v>104</v>
      </c>
      <c r="D51" s="16" t="s">
        <v>190</v>
      </c>
      <c r="E51" s="17">
        <v>7</v>
      </c>
      <c r="F51" s="5">
        <f t="shared" si="0"/>
        <v>1</v>
      </c>
      <c r="G51" s="17">
        <v>10.9</v>
      </c>
      <c r="H51" s="5">
        <f t="shared" si="1"/>
        <v>1</v>
      </c>
      <c r="I51" s="43">
        <v>0.37152777777777773</v>
      </c>
      <c r="J51" s="18">
        <f t="shared" si="2"/>
        <v>535</v>
      </c>
      <c r="K51" s="5">
        <f t="shared" si="3"/>
        <v>1</v>
      </c>
      <c r="L51" s="18">
        <v>115</v>
      </c>
      <c r="M51" s="13">
        <f t="shared" si="4"/>
        <v>2</v>
      </c>
      <c r="N51" s="13">
        <v>9</v>
      </c>
      <c r="O51" s="5">
        <f t="shared" si="5"/>
        <v>1</v>
      </c>
      <c r="P51" s="13">
        <v>6</v>
      </c>
      <c r="Q51" s="5">
        <f t="shared" si="6"/>
        <v>3</v>
      </c>
      <c r="R51" s="13">
        <v>0</v>
      </c>
      <c r="S51" s="5">
        <f t="shared" si="7"/>
        <v>0</v>
      </c>
    </row>
    <row r="52" spans="1:19" ht="27" customHeight="1" x14ac:dyDescent="0.2">
      <c r="A52" s="15">
        <v>45</v>
      </c>
      <c r="B52" s="27" t="s">
        <v>103</v>
      </c>
      <c r="C52" s="27" t="s">
        <v>104</v>
      </c>
      <c r="D52" s="16" t="s">
        <v>191</v>
      </c>
      <c r="E52" s="17" t="s">
        <v>192</v>
      </c>
      <c r="F52" s="5">
        <f t="shared" si="0"/>
        <v>1</v>
      </c>
      <c r="G52" s="17">
        <v>10.8</v>
      </c>
      <c r="H52" s="5">
        <f t="shared" si="1"/>
        <v>1</v>
      </c>
      <c r="I52" s="43">
        <v>0.35000000000000003</v>
      </c>
      <c r="J52" s="18">
        <f t="shared" si="2"/>
        <v>504</v>
      </c>
      <c r="K52" s="5">
        <f t="shared" si="3"/>
        <v>1</v>
      </c>
      <c r="L52" s="18">
        <v>100</v>
      </c>
      <c r="M52" s="13">
        <f t="shared" si="4"/>
        <v>1</v>
      </c>
      <c r="N52" s="13">
        <v>12</v>
      </c>
      <c r="O52" s="5">
        <f t="shared" si="5"/>
        <v>1</v>
      </c>
      <c r="P52" s="13">
        <v>0</v>
      </c>
      <c r="Q52" s="5">
        <f t="shared" si="6"/>
        <v>1</v>
      </c>
      <c r="R52" s="13">
        <v>1</v>
      </c>
      <c r="S52" s="5">
        <f t="shared" si="7"/>
        <v>1</v>
      </c>
    </row>
    <row r="53" spans="1:19" ht="27" customHeight="1" x14ac:dyDescent="0.2">
      <c r="A53" s="15">
        <v>46</v>
      </c>
      <c r="B53" s="27" t="s">
        <v>103</v>
      </c>
      <c r="C53" s="27" t="s">
        <v>104</v>
      </c>
      <c r="D53" s="16" t="s">
        <v>193</v>
      </c>
      <c r="E53" s="17">
        <v>7.6</v>
      </c>
      <c r="F53" s="5">
        <f t="shared" si="0"/>
        <v>1</v>
      </c>
      <c r="G53" s="17">
        <v>10.8</v>
      </c>
      <c r="H53" s="5">
        <f t="shared" si="1"/>
        <v>1</v>
      </c>
      <c r="I53" s="43">
        <v>0.35000000000000003</v>
      </c>
      <c r="J53" s="18">
        <f t="shared" si="2"/>
        <v>504</v>
      </c>
      <c r="K53" s="5">
        <v>4</v>
      </c>
      <c r="L53" s="18">
        <v>100</v>
      </c>
      <c r="M53" s="13">
        <f t="shared" si="4"/>
        <v>1</v>
      </c>
      <c r="N53" s="13">
        <v>11</v>
      </c>
      <c r="O53" s="5">
        <f t="shared" si="5"/>
        <v>1</v>
      </c>
      <c r="P53" s="13">
        <v>2</v>
      </c>
      <c r="Q53" s="5">
        <f t="shared" si="6"/>
        <v>2</v>
      </c>
      <c r="R53" s="13">
        <v>2</v>
      </c>
      <c r="S53" s="5">
        <f t="shared" si="7"/>
        <v>2</v>
      </c>
    </row>
    <row r="54" spans="1:19" ht="27" customHeight="1" x14ac:dyDescent="0.2">
      <c r="A54" s="15">
        <v>47</v>
      </c>
      <c r="B54" s="27" t="s">
        <v>103</v>
      </c>
      <c r="C54" s="27" t="s">
        <v>104</v>
      </c>
      <c r="D54" s="16" t="s">
        <v>194</v>
      </c>
      <c r="E54" s="17">
        <v>7.8</v>
      </c>
      <c r="F54" s="5">
        <f t="shared" si="0"/>
        <v>1</v>
      </c>
      <c r="G54" s="17">
        <v>10.7</v>
      </c>
      <c r="H54" s="5">
        <f t="shared" si="1"/>
        <v>1</v>
      </c>
      <c r="I54" s="43">
        <v>0.35138888888888892</v>
      </c>
      <c r="J54" s="18">
        <f t="shared" si="2"/>
        <v>506</v>
      </c>
      <c r="K54" s="5">
        <f t="shared" si="3"/>
        <v>1</v>
      </c>
      <c r="L54" s="18">
        <v>110</v>
      </c>
      <c r="M54" s="13">
        <f t="shared" si="4"/>
        <v>2</v>
      </c>
      <c r="N54" s="13">
        <v>13</v>
      </c>
      <c r="O54" s="5">
        <f t="shared" si="5"/>
        <v>1</v>
      </c>
      <c r="P54" s="13">
        <v>1</v>
      </c>
      <c r="Q54" s="5">
        <f t="shared" si="6"/>
        <v>2</v>
      </c>
      <c r="R54" s="13">
        <v>1</v>
      </c>
      <c r="S54" s="5">
        <f t="shared" si="7"/>
        <v>1</v>
      </c>
    </row>
    <row r="55" spans="1:19" ht="27" customHeight="1" x14ac:dyDescent="0.2">
      <c r="A55" s="15">
        <v>48</v>
      </c>
      <c r="B55" s="27" t="s">
        <v>103</v>
      </c>
      <c r="C55" s="27" t="s">
        <v>104</v>
      </c>
      <c r="D55" s="16" t="s">
        <v>195</v>
      </c>
      <c r="E55" s="17">
        <v>7.9</v>
      </c>
      <c r="F55" s="5">
        <f t="shared" si="0"/>
        <v>1</v>
      </c>
      <c r="G55" s="17">
        <v>10.8</v>
      </c>
      <c r="H55" s="5">
        <f t="shared" si="1"/>
        <v>1</v>
      </c>
      <c r="I55" s="43">
        <v>0.35069444444444442</v>
      </c>
      <c r="J55" s="18">
        <f t="shared" si="2"/>
        <v>505</v>
      </c>
      <c r="K55" s="5">
        <f t="shared" si="3"/>
        <v>1</v>
      </c>
      <c r="L55" s="18">
        <v>100</v>
      </c>
      <c r="M55" s="13">
        <f t="shared" si="4"/>
        <v>1</v>
      </c>
      <c r="N55" s="13">
        <v>12</v>
      </c>
      <c r="O55" s="5">
        <f t="shared" si="5"/>
        <v>1</v>
      </c>
      <c r="P55" s="13">
        <v>0</v>
      </c>
      <c r="Q55" s="5">
        <f t="shared" si="6"/>
        <v>1</v>
      </c>
      <c r="R55" s="13">
        <v>1</v>
      </c>
      <c r="S55" s="5">
        <f t="shared" si="7"/>
        <v>1</v>
      </c>
    </row>
    <row r="56" spans="1:19" ht="27" customHeight="1" x14ac:dyDescent="0.2">
      <c r="A56" s="15">
        <v>49</v>
      </c>
      <c r="B56" s="27" t="s">
        <v>103</v>
      </c>
      <c r="C56" s="27" t="s">
        <v>104</v>
      </c>
      <c r="D56" s="16" t="s">
        <v>196</v>
      </c>
      <c r="E56" s="17">
        <v>7.9</v>
      </c>
      <c r="F56" s="5">
        <f t="shared" si="0"/>
        <v>1</v>
      </c>
      <c r="G56" s="17">
        <v>11</v>
      </c>
      <c r="H56" s="5">
        <f t="shared" si="1"/>
        <v>1</v>
      </c>
      <c r="I56" s="43">
        <v>0.35902777777777778</v>
      </c>
      <c r="J56" s="18">
        <f t="shared" si="2"/>
        <v>517</v>
      </c>
      <c r="K56" s="5">
        <f t="shared" si="3"/>
        <v>1</v>
      </c>
      <c r="L56" s="18">
        <v>110</v>
      </c>
      <c r="M56" s="13">
        <f t="shared" si="4"/>
        <v>2</v>
      </c>
      <c r="N56" s="13">
        <v>14</v>
      </c>
      <c r="O56" s="5">
        <f t="shared" si="5"/>
        <v>1</v>
      </c>
      <c r="P56" s="13">
        <v>4</v>
      </c>
      <c r="Q56" s="5">
        <f t="shared" si="6"/>
        <v>3</v>
      </c>
      <c r="R56" s="13">
        <v>3</v>
      </c>
      <c r="S56" s="5">
        <f t="shared" si="7"/>
        <v>3</v>
      </c>
    </row>
    <row r="57" spans="1:19" ht="15.75" customHeight="1" x14ac:dyDescent="0.2">
      <c r="A57" s="21"/>
      <c r="B57" s="22"/>
      <c r="C57" s="21"/>
      <c r="D57" s="23"/>
      <c r="E57" s="24">
        <f>AVERAGE(E8:E56)</f>
        <v>7.3341666666666656</v>
      </c>
      <c r="F57" s="21"/>
      <c r="G57" s="24">
        <f>AVERAGE(G8:G56)</f>
        <v>11.123125</v>
      </c>
      <c r="H57" s="21"/>
      <c r="I57" s="23">
        <f>AVERAGE(I8:I56)</f>
        <v>0.33629535147392292</v>
      </c>
      <c r="J57" s="23">
        <f>AVERAGE(J8:J56)</f>
        <v>481.57142857142856</v>
      </c>
      <c r="K57" s="21"/>
      <c r="L57" s="23">
        <f>AVERAGE(L8:L56)</f>
        <v>109.40816326530613</v>
      </c>
      <c r="M57" s="21"/>
      <c r="N57" s="23">
        <f>AVERAGE(N8:N56)</f>
        <v>14.959183673469388</v>
      </c>
      <c r="O57" s="21"/>
      <c r="P57" s="23">
        <f>AVERAGE(P8:P56)</f>
        <v>-0.2857142857142857</v>
      </c>
      <c r="Q57" s="21"/>
      <c r="R57" s="23">
        <f>AVERAGE(R8:R56)</f>
        <v>1.2653061224489797</v>
      </c>
      <c r="S57" s="21"/>
    </row>
    <row r="58" spans="1:19" ht="15.75" customHeight="1" x14ac:dyDescent="0.2">
      <c r="A58" s="1"/>
      <c r="B58" s="1"/>
      <c r="C58" s="1"/>
      <c r="F58" s="1"/>
      <c r="H58" s="1"/>
      <c r="K58" s="1"/>
      <c r="M58" s="1"/>
      <c r="O58" s="1"/>
      <c r="Q58" s="1"/>
      <c r="S58" s="1"/>
    </row>
    <row r="59" spans="1:19" ht="15.75" customHeight="1" x14ac:dyDescent="0.2">
      <c r="A59" s="1"/>
      <c r="B59" s="1"/>
      <c r="C59" s="1"/>
      <c r="F59" s="1"/>
      <c r="H59" s="1"/>
      <c r="K59" s="1"/>
      <c r="M59" s="1"/>
      <c r="O59" s="1"/>
      <c r="Q59" s="1"/>
      <c r="S59" s="1"/>
    </row>
    <row r="60" spans="1:19" ht="15.75" customHeight="1" x14ac:dyDescent="0.2">
      <c r="A60" s="1"/>
      <c r="B60" s="1"/>
      <c r="C60" s="1"/>
      <c r="F60" s="1"/>
      <c r="H60" s="1"/>
      <c r="K60" s="1"/>
      <c r="M60" s="1"/>
      <c r="O60" s="1"/>
      <c r="Q60" s="1"/>
      <c r="S60" s="1"/>
    </row>
    <row r="61" spans="1:19" ht="15.75" customHeight="1" x14ac:dyDescent="0.2">
      <c r="A61" s="1"/>
      <c r="B61" s="1"/>
      <c r="C61" s="1"/>
      <c r="F61" s="1"/>
      <c r="H61" s="1"/>
      <c r="K61" s="1"/>
      <c r="M61" s="1"/>
      <c r="O61" s="1"/>
      <c r="Q61" s="1"/>
      <c r="S61" s="1"/>
    </row>
    <row r="62" spans="1:19" ht="15.75" customHeight="1" x14ac:dyDescent="0.2">
      <c r="A62" s="1"/>
      <c r="B62" s="1"/>
      <c r="C62" s="1"/>
      <c r="F62" s="1"/>
      <c r="H62" s="1"/>
      <c r="K62" s="1"/>
      <c r="M62" s="1"/>
      <c r="O62" s="1"/>
      <c r="Q62" s="1"/>
      <c r="S62" s="1"/>
    </row>
    <row r="63" spans="1:19" ht="15.75" customHeight="1" x14ac:dyDescent="0.2">
      <c r="A63" s="1"/>
      <c r="B63" s="1"/>
      <c r="C63" s="1"/>
      <c r="F63" s="1"/>
      <c r="H63" s="1"/>
      <c r="K63" s="1"/>
      <c r="M63" s="1"/>
      <c r="O63" s="1"/>
      <c r="Q63" s="1"/>
      <c r="S63" s="1"/>
    </row>
    <row r="64" spans="1:19" ht="15.75" customHeight="1" x14ac:dyDescent="0.2">
      <c r="A64" s="1"/>
      <c r="B64" s="1"/>
      <c r="C64" s="1"/>
      <c r="F64" s="1"/>
      <c r="H64" s="1"/>
      <c r="K64" s="1"/>
      <c r="M64" s="1"/>
      <c r="O64" s="1"/>
      <c r="Q64" s="1"/>
      <c r="S64" s="1"/>
    </row>
    <row r="65" spans="1:19" ht="15.75" customHeight="1" x14ac:dyDescent="0.2">
      <c r="A65" s="1"/>
      <c r="B65" s="1"/>
      <c r="C65" s="1"/>
      <c r="F65" s="1"/>
      <c r="H65" s="1"/>
      <c r="K65" s="1"/>
      <c r="M65" s="1"/>
      <c r="O65" s="1"/>
      <c r="Q65" s="1"/>
      <c r="S65" s="1"/>
    </row>
    <row r="66" spans="1:19" ht="15.75" customHeight="1" x14ac:dyDescent="0.2">
      <c r="A66" s="1"/>
      <c r="B66" s="1"/>
      <c r="C66" s="1"/>
      <c r="F66" s="1"/>
      <c r="H66" s="1"/>
      <c r="K66" s="1"/>
      <c r="M66" s="1"/>
      <c r="O66" s="1"/>
      <c r="Q66" s="1"/>
      <c r="S66" s="1"/>
    </row>
    <row r="67" spans="1:19" ht="15.75" customHeight="1" x14ac:dyDescent="0.2">
      <c r="A67" s="1"/>
      <c r="B67" s="1"/>
      <c r="C67" s="1"/>
      <c r="F67" s="1"/>
      <c r="H67" s="1"/>
      <c r="K67" s="1"/>
      <c r="M67" s="1"/>
      <c r="O67" s="1"/>
      <c r="Q67" s="1"/>
      <c r="S67" s="1"/>
    </row>
    <row r="68" spans="1:19" ht="15.75" customHeight="1" x14ac:dyDescent="0.2">
      <c r="A68" s="1"/>
      <c r="B68" s="1"/>
      <c r="C68" s="1"/>
      <c r="F68" s="1"/>
      <c r="H68" s="1"/>
      <c r="K68" s="1"/>
      <c r="M68" s="1"/>
      <c r="O68" s="1"/>
      <c r="Q68" s="1"/>
      <c r="S68" s="1"/>
    </row>
    <row r="69" spans="1:19" ht="15.75" customHeight="1" x14ac:dyDescent="0.2">
      <c r="A69" s="1"/>
      <c r="B69" s="1"/>
      <c r="C69" s="1"/>
      <c r="F69" s="1"/>
      <c r="H69" s="1"/>
      <c r="K69" s="1"/>
      <c r="M69" s="1"/>
      <c r="O69" s="1"/>
      <c r="Q69" s="1"/>
      <c r="S69" s="1"/>
    </row>
    <row r="70" spans="1:19" ht="15.75" customHeight="1" x14ac:dyDescent="0.2">
      <c r="A70" s="1"/>
      <c r="B70" s="1"/>
      <c r="C70" s="1"/>
      <c r="F70" s="1"/>
      <c r="H70" s="1"/>
      <c r="K70" s="1"/>
      <c r="M70" s="1"/>
      <c r="O70" s="1"/>
      <c r="Q70" s="1"/>
      <c r="S70" s="1"/>
    </row>
    <row r="71" spans="1:19" ht="15.75" customHeight="1" x14ac:dyDescent="0.2">
      <c r="A71" s="1"/>
      <c r="B71" s="1"/>
      <c r="C71" s="1"/>
      <c r="F71" s="1"/>
      <c r="H71" s="1"/>
      <c r="K71" s="1"/>
      <c r="M71" s="1"/>
      <c r="O71" s="1"/>
      <c r="Q71" s="1"/>
      <c r="S71" s="1"/>
    </row>
    <row r="72" spans="1:19" ht="15.75" customHeight="1" x14ac:dyDescent="0.2">
      <c r="A72" s="1"/>
      <c r="B72" s="1"/>
      <c r="C72" s="1"/>
      <c r="F72" s="1"/>
      <c r="H72" s="1"/>
      <c r="K72" s="1"/>
      <c r="M72" s="1"/>
      <c r="O72" s="1"/>
      <c r="Q72" s="1"/>
      <c r="S72" s="1"/>
    </row>
    <row r="73" spans="1:19" ht="15.75" customHeight="1" x14ac:dyDescent="0.2">
      <c r="A73" s="1"/>
      <c r="B73" s="1"/>
      <c r="C73" s="1"/>
      <c r="F73" s="1"/>
      <c r="H73" s="1"/>
      <c r="K73" s="1"/>
      <c r="M73" s="1"/>
      <c r="O73" s="1"/>
      <c r="Q73" s="1"/>
      <c r="S73" s="1"/>
    </row>
    <row r="74" spans="1:19" ht="15.75" customHeight="1" x14ac:dyDescent="0.2">
      <c r="A74" s="1"/>
      <c r="B74" s="1"/>
      <c r="C74" s="1"/>
      <c r="F74" s="1"/>
      <c r="H74" s="1"/>
      <c r="K74" s="1"/>
      <c r="M74" s="1"/>
      <c r="O74" s="1"/>
      <c r="Q74" s="1"/>
      <c r="S74" s="1"/>
    </row>
    <row r="75" spans="1:19" ht="15.75" customHeight="1" x14ac:dyDescent="0.2">
      <c r="A75" s="1"/>
      <c r="B75" s="1"/>
      <c r="C75" s="1"/>
      <c r="F75" s="1"/>
      <c r="H75" s="1"/>
      <c r="K75" s="1"/>
      <c r="M75" s="1"/>
      <c r="O75" s="1"/>
      <c r="Q75" s="1"/>
      <c r="S75" s="1"/>
    </row>
    <row r="76" spans="1:19" ht="15.75" customHeight="1" x14ac:dyDescent="0.2">
      <c r="A76" s="1"/>
      <c r="B76" s="1"/>
      <c r="C76" s="1"/>
      <c r="F76" s="1"/>
      <c r="H76" s="1"/>
      <c r="K76" s="1"/>
      <c r="M76" s="1"/>
      <c r="O76" s="1"/>
      <c r="Q76" s="1"/>
      <c r="S76" s="1"/>
    </row>
    <row r="77" spans="1:19" ht="15.75" customHeight="1" x14ac:dyDescent="0.2">
      <c r="A77" s="1"/>
      <c r="B77" s="1"/>
      <c r="C77" s="1"/>
      <c r="F77" s="1"/>
      <c r="H77" s="1"/>
      <c r="K77" s="1"/>
      <c r="M77" s="1"/>
      <c r="O77" s="1"/>
      <c r="Q77" s="1"/>
      <c r="S77" s="1"/>
    </row>
    <row r="78" spans="1:19" ht="15.75" customHeight="1" x14ac:dyDescent="0.2">
      <c r="A78" s="1"/>
      <c r="B78" s="1"/>
      <c r="C78" s="1"/>
      <c r="F78" s="1"/>
      <c r="H78" s="1"/>
      <c r="K78" s="1"/>
      <c r="M78" s="1"/>
      <c r="O78" s="1"/>
      <c r="Q78" s="1"/>
      <c r="S78" s="1"/>
    </row>
    <row r="79" spans="1:19" ht="15.75" customHeight="1" x14ac:dyDescent="0.2">
      <c r="A79" s="1"/>
      <c r="B79" s="1"/>
      <c r="C79" s="1"/>
      <c r="F79" s="1"/>
      <c r="H79" s="1"/>
      <c r="K79" s="1"/>
      <c r="M79" s="1"/>
      <c r="O79" s="1"/>
      <c r="Q79" s="1"/>
      <c r="S79" s="1"/>
    </row>
    <row r="80" spans="1:19" ht="15.75" customHeight="1" x14ac:dyDescent="0.2">
      <c r="A80" s="1"/>
      <c r="B80" s="1"/>
      <c r="C80" s="1"/>
      <c r="F80" s="1"/>
      <c r="H80" s="1"/>
      <c r="K80" s="1"/>
      <c r="M80" s="1"/>
      <c r="O80" s="1"/>
      <c r="Q80" s="1"/>
      <c r="S80" s="1"/>
    </row>
    <row r="81" spans="1:19" ht="15.75" customHeight="1" x14ac:dyDescent="0.2">
      <c r="A81" s="1"/>
      <c r="B81" s="1"/>
      <c r="C81" s="1"/>
      <c r="F81" s="1"/>
      <c r="H81" s="1"/>
      <c r="K81" s="1"/>
      <c r="M81" s="1"/>
      <c r="O81" s="1"/>
      <c r="Q81" s="1"/>
      <c r="S81" s="1"/>
    </row>
    <row r="82" spans="1:19" ht="15.75" customHeight="1" x14ac:dyDescent="0.2">
      <c r="A82" s="1"/>
      <c r="B82" s="1"/>
      <c r="C82" s="1"/>
      <c r="F82" s="1"/>
      <c r="H82" s="1"/>
      <c r="K82" s="1"/>
      <c r="M82" s="1"/>
      <c r="O82" s="1"/>
      <c r="Q82" s="1"/>
      <c r="S82" s="1"/>
    </row>
    <row r="83" spans="1:19" ht="15.75" customHeight="1" x14ac:dyDescent="0.2">
      <c r="A83" s="1"/>
      <c r="B83" s="1"/>
      <c r="C83" s="1"/>
      <c r="F83" s="1"/>
      <c r="H83" s="1"/>
      <c r="K83" s="1"/>
      <c r="M83" s="1"/>
      <c r="O83" s="1"/>
      <c r="Q83" s="1"/>
      <c r="S83" s="1"/>
    </row>
    <row r="84" spans="1:19" ht="15.75" customHeight="1" x14ac:dyDescent="0.2">
      <c r="A84" s="1"/>
      <c r="B84" s="1"/>
      <c r="C84" s="1"/>
      <c r="F84" s="1"/>
      <c r="H84" s="1"/>
      <c r="K84" s="1"/>
      <c r="M84" s="1"/>
      <c r="O84" s="1"/>
      <c r="Q84" s="1"/>
      <c r="S84" s="1"/>
    </row>
    <row r="85" spans="1:19" ht="15.75" customHeight="1" x14ac:dyDescent="0.2">
      <c r="A85" s="1"/>
      <c r="B85" s="1"/>
      <c r="C85" s="1"/>
      <c r="F85" s="1"/>
      <c r="H85" s="1"/>
      <c r="K85" s="1"/>
      <c r="M85" s="1"/>
      <c r="O85" s="1"/>
      <c r="Q85" s="1"/>
      <c r="S85" s="1"/>
    </row>
    <row r="86" spans="1:19" ht="15.75" customHeight="1" x14ac:dyDescent="0.2">
      <c r="A86" s="1"/>
      <c r="B86" s="1"/>
      <c r="C86" s="1"/>
      <c r="F86" s="1"/>
      <c r="H86" s="1"/>
      <c r="K86" s="1"/>
      <c r="M86" s="1"/>
      <c r="O86" s="1"/>
      <c r="Q86" s="1"/>
      <c r="S86" s="1"/>
    </row>
    <row r="87" spans="1:19" ht="15.75" customHeight="1" x14ac:dyDescent="0.2">
      <c r="A87" s="1"/>
      <c r="B87" s="1"/>
      <c r="C87" s="1"/>
      <c r="F87" s="1"/>
      <c r="H87" s="1"/>
      <c r="K87" s="1"/>
      <c r="M87" s="1"/>
      <c r="O87" s="1"/>
      <c r="Q87" s="1"/>
      <c r="S87" s="1"/>
    </row>
    <row r="88" spans="1:19" ht="15.75" customHeight="1" x14ac:dyDescent="0.2">
      <c r="A88" s="1"/>
      <c r="B88" s="1"/>
      <c r="C88" s="1"/>
      <c r="F88" s="1"/>
      <c r="H88" s="1"/>
      <c r="K88" s="1"/>
      <c r="M88" s="1"/>
      <c r="O88" s="1"/>
      <c r="Q88" s="1"/>
      <c r="S88" s="1"/>
    </row>
    <row r="89" spans="1:19" ht="15.75" customHeight="1" x14ac:dyDescent="0.2">
      <c r="A89" s="1"/>
      <c r="B89" s="1"/>
      <c r="C89" s="1"/>
      <c r="F89" s="1"/>
      <c r="H89" s="1"/>
      <c r="K89" s="1"/>
      <c r="M89" s="1"/>
      <c r="O89" s="1"/>
      <c r="Q89" s="1"/>
      <c r="S89" s="1"/>
    </row>
    <row r="90" spans="1:19" ht="15.75" customHeight="1" x14ac:dyDescent="0.2">
      <c r="A90" s="1"/>
      <c r="B90" s="1"/>
      <c r="C90" s="1"/>
      <c r="F90" s="1"/>
      <c r="H90" s="1"/>
      <c r="K90" s="1"/>
      <c r="M90" s="1"/>
      <c r="O90" s="1"/>
      <c r="Q90" s="1"/>
      <c r="S90" s="1"/>
    </row>
    <row r="91" spans="1:19" ht="15.75" customHeight="1" x14ac:dyDescent="0.2">
      <c r="A91" s="1"/>
      <c r="B91" s="1"/>
      <c r="C91" s="1"/>
      <c r="F91" s="1"/>
      <c r="H91" s="1"/>
      <c r="K91" s="1"/>
      <c r="M91" s="1"/>
      <c r="O91" s="1"/>
      <c r="Q91" s="1"/>
      <c r="S91" s="1"/>
    </row>
    <row r="92" spans="1:19" ht="15.75" customHeight="1" x14ac:dyDescent="0.2">
      <c r="A92" s="1"/>
      <c r="B92" s="1"/>
      <c r="C92" s="1"/>
      <c r="F92" s="1"/>
      <c r="H92" s="1"/>
      <c r="K92" s="1"/>
      <c r="M92" s="1"/>
      <c r="O92" s="1"/>
      <c r="Q92" s="1"/>
      <c r="S92" s="1"/>
    </row>
    <row r="93" spans="1:19" ht="15.75" customHeight="1" x14ac:dyDescent="0.2">
      <c r="A93" s="1"/>
      <c r="B93" s="1"/>
      <c r="C93" s="1"/>
      <c r="F93" s="1"/>
      <c r="H93" s="1"/>
      <c r="K93" s="1"/>
      <c r="M93" s="1"/>
      <c r="O93" s="1"/>
      <c r="Q93" s="1"/>
      <c r="S93" s="1"/>
    </row>
    <row r="94" spans="1:19" ht="15.75" customHeight="1" x14ac:dyDescent="0.2">
      <c r="A94" s="1"/>
      <c r="B94" s="1"/>
      <c r="C94" s="1"/>
      <c r="F94" s="1"/>
      <c r="H94" s="1"/>
      <c r="K94" s="1"/>
      <c r="M94" s="1"/>
      <c r="O94" s="1"/>
      <c r="Q94" s="1"/>
      <c r="S94" s="1"/>
    </row>
    <row r="95" spans="1:19" ht="15.75" customHeight="1" x14ac:dyDescent="0.2">
      <c r="A95" s="1"/>
      <c r="B95" s="1"/>
      <c r="C95" s="1"/>
      <c r="F95" s="1"/>
      <c r="H95" s="1"/>
      <c r="K95" s="1"/>
      <c r="M95" s="1"/>
      <c r="O95" s="1"/>
      <c r="Q95" s="1"/>
      <c r="S95" s="1"/>
    </row>
    <row r="96" spans="1:19" ht="15.75" customHeight="1" x14ac:dyDescent="0.2">
      <c r="A96" s="1"/>
      <c r="B96" s="1"/>
      <c r="C96" s="1"/>
      <c r="F96" s="1"/>
      <c r="H96" s="1"/>
      <c r="K96" s="1"/>
      <c r="M96" s="1"/>
      <c r="O96" s="1"/>
      <c r="Q96" s="1"/>
      <c r="S96" s="1"/>
    </row>
    <row r="97" spans="1:19" ht="15.75" customHeight="1" x14ac:dyDescent="0.2">
      <c r="A97" s="1"/>
      <c r="B97" s="1"/>
      <c r="C97" s="1"/>
      <c r="F97" s="1"/>
      <c r="H97" s="1"/>
      <c r="K97" s="1"/>
      <c r="M97" s="1"/>
      <c r="O97" s="1"/>
      <c r="Q97" s="1"/>
      <c r="S97" s="1"/>
    </row>
    <row r="98" spans="1:19" ht="15.75" customHeight="1" x14ac:dyDescent="0.2">
      <c r="A98" s="1"/>
      <c r="B98" s="1"/>
      <c r="C98" s="1"/>
      <c r="F98" s="1"/>
      <c r="H98" s="1"/>
      <c r="K98" s="1"/>
      <c r="M98" s="1"/>
      <c r="O98" s="1"/>
      <c r="Q98" s="1"/>
      <c r="S98" s="1"/>
    </row>
    <row r="99" spans="1:19" ht="15.75" customHeight="1" x14ac:dyDescent="0.2">
      <c r="A99" s="1"/>
      <c r="B99" s="1"/>
      <c r="C99" s="1"/>
      <c r="F99" s="1"/>
      <c r="H99" s="1"/>
      <c r="K99" s="1"/>
      <c r="M99" s="1"/>
      <c r="O99" s="1"/>
      <c r="Q99" s="1"/>
      <c r="S99" s="1"/>
    </row>
    <row r="100" spans="1:19" ht="15.75" customHeight="1" x14ac:dyDescent="0.2">
      <c r="A100" s="1"/>
      <c r="B100" s="1"/>
      <c r="C100" s="1"/>
      <c r="F100" s="1"/>
      <c r="H100" s="1"/>
      <c r="K100" s="1"/>
      <c r="M100" s="1"/>
      <c r="O100" s="1"/>
      <c r="Q100" s="1"/>
      <c r="S100" s="1"/>
    </row>
    <row r="101" spans="1:19" ht="15.75" customHeight="1" x14ac:dyDescent="0.2">
      <c r="A101" s="1"/>
      <c r="B101" s="1"/>
      <c r="C101" s="1"/>
      <c r="F101" s="1"/>
      <c r="H101" s="1"/>
      <c r="K101" s="1"/>
      <c r="M101" s="1"/>
      <c r="O101" s="1"/>
      <c r="Q101" s="1"/>
      <c r="S101" s="1"/>
    </row>
    <row r="102" spans="1:19" ht="15.75" customHeight="1" x14ac:dyDescent="0.2">
      <c r="A102" s="1"/>
      <c r="B102" s="1"/>
      <c r="C102" s="1"/>
      <c r="F102" s="1"/>
      <c r="H102" s="1"/>
      <c r="K102" s="1"/>
      <c r="M102" s="1"/>
      <c r="O102" s="1"/>
      <c r="Q102" s="1"/>
      <c r="S102" s="1"/>
    </row>
    <row r="103" spans="1:19" ht="15.75" customHeight="1" x14ac:dyDescent="0.2">
      <c r="A103" s="1"/>
      <c r="B103" s="1"/>
      <c r="C103" s="1"/>
      <c r="F103" s="1"/>
      <c r="H103" s="1"/>
      <c r="K103" s="1"/>
      <c r="M103" s="1"/>
      <c r="O103" s="1"/>
      <c r="Q103" s="1"/>
      <c r="S103" s="1"/>
    </row>
    <row r="104" spans="1:19" ht="15.75" customHeight="1" x14ac:dyDescent="0.2">
      <c r="A104" s="1"/>
      <c r="B104" s="1"/>
      <c r="C104" s="1"/>
      <c r="F104" s="1"/>
      <c r="H104" s="1"/>
      <c r="K104" s="1"/>
      <c r="M104" s="1"/>
      <c r="O104" s="1"/>
      <c r="Q104" s="1"/>
      <c r="S104" s="1"/>
    </row>
    <row r="105" spans="1:19" ht="15.75" customHeight="1" x14ac:dyDescent="0.2">
      <c r="A105" s="1"/>
      <c r="B105" s="1"/>
      <c r="C105" s="1"/>
      <c r="F105" s="1"/>
      <c r="H105" s="1"/>
      <c r="K105" s="1"/>
      <c r="M105" s="1"/>
      <c r="O105" s="1"/>
      <c r="Q105" s="1"/>
      <c r="S105" s="1"/>
    </row>
    <row r="106" spans="1:19" ht="15.75" customHeight="1" x14ac:dyDescent="0.2">
      <c r="A106" s="1"/>
      <c r="B106" s="1"/>
      <c r="C106" s="1"/>
      <c r="F106" s="1"/>
      <c r="H106" s="1"/>
      <c r="K106" s="1"/>
      <c r="M106" s="1"/>
      <c r="O106" s="1"/>
      <c r="Q106" s="1"/>
      <c r="S106" s="1"/>
    </row>
    <row r="107" spans="1:19" ht="15.75" customHeight="1" x14ac:dyDescent="0.2">
      <c r="A107" s="1"/>
      <c r="B107" s="1"/>
      <c r="C107" s="1"/>
      <c r="F107" s="1"/>
      <c r="H107" s="1"/>
      <c r="K107" s="1"/>
      <c r="M107" s="1"/>
      <c r="O107" s="1"/>
      <c r="Q107" s="1"/>
      <c r="S107" s="1"/>
    </row>
    <row r="108" spans="1:19" ht="15.75" customHeight="1" x14ac:dyDescent="0.2">
      <c r="A108" s="1"/>
      <c r="B108" s="1"/>
      <c r="C108" s="1"/>
      <c r="F108" s="1"/>
      <c r="H108" s="1"/>
      <c r="K108" s="1"/>
      <c r="M108" s="1"/>
      <c r="O108" s="1"/>
      <c r="Q108" s="1"/>
      <c r="S108" s="1"/>
    </row>
    <row r="109" spans="1:19" ht="15.75" customHeight="1" x14ac:dyDescent="0.2">
      <c r="A109" s="1"/>
      <c r="B109" s="1"/>
      <c r="C109" s="1"/>
      <c r="F109" s="1"/>
      <c r="H109" s="1"/>
      <c r="K109" s="1"/>
      <c r="M109" s="1"/>
      <c r="O109" s="1"/>
      <c r="Q109" s="1"/>
      <c r="S109" s="1"/>
    </row>
    <row r="110" spans="1:19" ht="15.75" customHeight="1" x14ac:dyDescent="0.2">
      <c r="A110" s="1"/>
      <c r="B110" s="1"/>
      <c r="C110" s="1"/>
      <c r="F110" s="1"/>
      <c r="H110" s="1"/>
      <c r="K110" s="1"/>
      <c r="M110" s="1"/>
      <c r="O110" s="1"/>
      <c r="Q110" s="1"/>
      <c r="S110" s="1"/>
    </row>
    <row r="111" spans="1:19" ht="15.75" customHeight="1" x14ac:dyDescent="0.2">
      <c r="A111" s="1"/>
      <c r="B111" s="1"/>
      <c r="C111" s="1"/>
      <c r="F111" s="1"/>
      <c r="H111" s="1"/>
      <c r="K111" s="1"/>
      <c r="M111" s="1"/>
      <c r="O111" s="1"/>
      <c r="Q111" s="1"/>
      <c r="S111" s="1"/>
    </row>
    <row r="112" spans="1:19" ht="15.75" customHeight="1" x14ac:dyDescent="0.2">
      <c r="A112" s="1"/>
      <c r="B112" s="1"/>
      <c r="C112" s="1"/>
      <c r="F112" s="1"/>
      <c r="H112" s="1"/>
      <c r="K112" s="1"/>
      <c r="M112" s="1"/>
      <c r="O112" s="1"/>
      <c r="Q112" s="1"/>
      <c r="S112" s="1"/>
    </row>
    <row r="113" spans="1:19" ht="15.75" customHeight="1" x14ac:dyDescent="0.2">
      <c r="A113" s="1"/>
      <c r="B113" s="1"/>
      <c r="C113" s="1"/>
      <c r="F113" s="1"/>
      <c r="H113" s="1"/>
      <c r="K113" s="1"/>
      <c r="M113" s="1"/>
      <c r="O113" s="1"/>
      <c r="Q113" s="1"/>
      <c r="S113" s="1"/>
    </row>
    <row r="114" spans="1:19" ht="15.75" customHeight="1" x14ac:dyDescent="0.2">
      <c r="A114" s="1"/>
      <c r="B114" s="1"/>
      <c r="C114" s="1"/>
      <c r="F114" s="1"/>
      <c r="H114" s="1"/>
      <c r="K114" s="1"/>
      <c r="M114" s="1"/>
      <c r="O114" s="1"/>
      <c r="Q114" s="1"/>
      <c r="S114" s="1"/>
    </row>
    <row r="115" spans="1:19" ht="15.75" customHeight="1" x14ac:dyDescent="0.2">
      <c r="A115" s="1"/>
      <c r="B115" s="1"/>
      <c r="C115" s="1"/>
      <c r="F115" s="1"/>
      <c r="H115" s="1"/>
      <c r="K115" s="1"/>
      <c r="M115" s="1"/>
      <c r="O115" s="1"/>
      <c r="Q115" s="1"/>
      <c r="S115" s="1"/>
    </row>
    <row r="116" spans="1:19" ht="15.75" customHeight="1" x14ac:dyDescent="0.2">
      <c r="A116" s="1"/>
      <c r="B116" s="1"/>
      <c r="C116" s="1"/>
      <c r="F116" s="1"/>
      <c r="H116" s="1"/>
      <c r="K116" s="1"/>
      <c r="M116" s="1"/>
      <c r="O116" s="1"/>
      <c r="Q116" s="1"/>
      <c r="S116" s="1"/>
    </row>
    <row r="117" spans="1:19" ht="15.75" customHeight="1" x14ac:dyDescent="0.2">
      <c r="A117" s="1"/>
      <c r="B117" s="1"/>
      <c r="C117" s="1"/>
      <c r="F117" s="1"/>
      <c r="H117" s="1"/>
      <c r="K117" s="1"/>
      <c r="M117" s="1"/>
      <c r="O117" s="1"/>
      <c r="Q117" s="1"/>
      <c r="S117" s="1"/>
    </row>
    <row r="118" spans="1:19" ht="15.75" customHeight="1" x14ac:dyDescent="0.2">
      <c r="A118" s="1"/>
      <c r="B118" s="1"/>
      <c r="C118" s="1"/>
      <c r="F118" s="1"/>
      <c r="H118" s="1"/>
      <c r="K118" s="1"/>
      <c r="M118" s="1"/>
      <c r="O118" s="1"/>
      <c r="Q118" s="1"/>
      <c r="S118" s="1"/>
    </row>
    <row r="119" spans="1:19" ht="15.75" customHeight="1" x14ac:dyDescent="0.2">
      <c r="A119" s="1"/>
      <c r="B119" s="1"/>
      <c r="C119" s="1"/>
      <c r="F119" s="1"/>
      <c r="H119" s="1"/>
      <c r="K119" s="1"/>
      <c r="M119" s="1"/>
      <c r="O119" s="1"/>
      <c r="Q119" s="1"/>
      <c r="S119" s="1"/>
    </row>
    <row r="120" spans="1:19" ht="15.75" customHeight="1" x14ac:dyDescent="0.2">
      <c r="A120" s="1"/>
      <c r="B120" s="1"/>
      <c r="C120" s="1"/>
      <c r="F120" s="1"/>
      <c r="H120" s="1"/>
      <c r="K120" s="1"/>
      <c r="M120" s="1"/>
      <c r="O120" s="1"/>
      <c r="Q120" s="1"/>
      <c r="S120" s="1"/>
    </row>
    <row r="121" spans="1:19" ht="15.75" customHeight="1" x14ac:dyDescent="0.2">
      <c r="A121" s="1"/>
      <c r="B121" s="1"/>
      <c r="C121" s="1"/>
      <c r="F121" s="1"/>
      <c r="H121" s="1"/>
      <c r="K121" s="1"/>
      <c r="M121" s="1"/>
      <c r="O121" s="1"/>
      <c r="Q121" s="1"/>
      <c r="S121" s="1"/>
    </row>
    <row r="122" spans="1:19" ht="15.75" customHeight="1" x14ac:dyDescent="0.2">
      <c r="A122" s="1"/>
      <c r="B122" s="1"/>
      <c r="C122" s="1"/>
      <c r="F122" s="1"/>
      <c r="H122" s="1"/>
      <c r="K122" s="1"/>
      <c r="M122" s="1"/>
      <c r="O122" s="1"/>
      <c r="Q122" s="1"/>
      <c r="S122" s="1"/>
    </row>
    <row r="123" spans="1:19" ht="15.75" customHeight="1" x14ac:dyDescent="0.2">
      <c r="A123" s="1"/>
      <c r="B123" s="1"/>
      <c r="C123" s="1"/>
      <c r="F123" s="1"/>
      <c r="H123" s="1"/>
      <c r="K123" s="1"/>
      <c r="M123" s="1"/>
      <c r="O123" s="1"/>
      <c r="Q123" s="1"/>
      <c r="S123" s="1"/>
    </row>
    <row r="124" spans="1:19" ht="15.75" customHeight="1" x14ac:dyDescent="0.2">
      <c r="A124" s="1"/>
      <c r="B124" s="1"/>
      <c r="C124" s="1"/>
      <c r="F124" s="1"/>
      <c r="H124" s="1"/>
      <c r="K124" s="1"/>
      <c r="M124" s="1"/>
      <c r="O124" s="1"/>
      <c r="Q124" s="1"/>
      <c r="S124" s="1"/>
    </row>
    <row r="125" spans="1:19" ht="15.75" customHeight="1" x14ac:dyDescent="0.2">
      <c r="A125" s="1"/>
      <c r="B125" s="1"/>
      <c r="C125" s="1"/>
      <c r="F125" s="1"/>
      <c r="H125" s="1"/>
      <c r="K125" s="1"/>
      <c r="M125" s="1"/>
      <c r="O125" s="1"/>
      <c r="Q125" s="1"/>
      <c r="S125" s="1"/>
    </row>
    <row r="126" spans="1:19" ht="15.75" customHeight="1" x14ac:dyDescent="0.2">
      <c r="A126" s="1"/>
      <c r="B126" s="1"/>
      <c r="C126" s="1"/>
      <c r="F126" s="1"/>
      <c r="H126" s="1"/>
      <c r="K126" s="1"/>
      <c r="M126" s="1"/>
      <c r="O126" s="1"/>
      <c r="Q126" s="1"/>
      <c r="S126" s="1"/>
    </row>
    <row r="127" spans="1:19" ht="15.75" customHeight="1" x14ac:dyDescent="0.2">
      <c r="A127" s="1"/>
      <c r="B127" s="1"/>
      <c r="C127" s="1"/>
      <c r="F127" s="1"/>
      <c r="H127" s="1"/>
      <c r="K127" s="1"/>
      <c r="M127" s="1"/>
      <c r="O127" s="1"/>
      <c r="Q127" s="1"/>
      <c r="S127" s="1"/>
    </row>
    <row r="128" spans="1:19" ht="15.75" customHeight="1" x14ac:dyDescent="0.2">
      <c r="A128" s="1"/>
      <c r="B128" s="1"/>
      <c r="C128" s="1"/>
      <c r="F128" s="1"/>
      <c r="H128" s="1"/>
      <c r="K128" s="1"/>
      <c r="M128" s="1"/>
      <c r="O128" s="1"/>
      <c r="Q128" s="1"/>
      <c r="S128" s="1"/>
    </row>
    <row r="129" spans="1:19" ht="15.75" customHeight="1" x14ac:dyDescent="0.2">
      <c r="A129" s="1"/>
      <c r="B129" s="1"/>
      <c r="C129" s="1"/>
      <c r="F129" s="1"/>
      <c r="H129" s="1"/>
      <c r="K129" s="1"/>
      <c r="M129" s="1"/>
      <c r="O129" s="1"/>
      <c r="Q129" s="1"/>
      <c r="S129" s="1"/>
    </row>
    <row r="130" spans="1:19" ht="15.75" customHeight="1" x14ac:dyDescent="0.2">
      <c r="A130" s="1"/>
      <c r="B130" s="1"/>
      <c r="C130" s="1"/>
      <c r="F130" s="1"/>
      <c r="H130" s="1"/>
      <c r="K130" s="1"/>
      <c r="M130" s="1"/>
      <c r="O130" s="1"/>
      <c r="Q130" s="1"/>
      <c r="S130" s="1"/>
    </row>
    <row r="131" spans="1:19" ht="15.75" customHeight="1" x14ac:dyDescent="0.2">
      <c r="A131" s="1"/>
      <c r="B131" s="1"/>
      <c r="C131" s="1"/>
      <c r="F131" s="1"/>
      <c r="H131" s="1"/>
      <c r="K131" s="1"/>
      <c r="M131" s="1"/>
      <c r="O131" s="1"/>
      <c r="Q131" s="1"/>
      <c r="S131" s="1"/>
    </row>
    <row r="132" spans="1:19" ht="15.75" customHeight="1" x14ac:dyDescent="0.2">
      <c r="A132" s="1"/>
      <c r="B132" s="1"/>
      <c r="C132" s="1"/>
      <c r="F132" s="1"/>
      <c r="H132" s="1"/>
      <c r="K132" s="1"/>
      <c r="M132" s="1"/>
      <c r="O132" s="1"/>
      <c r="Q132" s="1"/>
      <c r="S132" s="1"/>
    </row>
    <row r="133" spans="1:19" ht="15.75" customHeight="1" x14ac:dyDescent="0.2">
      <c r="A133" s="1"/>
      <c r="B133" s="1"/>
      <c r="C133" s="1"/>
      <c r="F133" s="1"/>
      <c r="H133" s="1"/>
      <c r="K133" s="1"/>
      <c r="M133" s="1"/>
      <c r="O133" s="1"/>
      <c r="Q133" s="1"/>
      <c r="S133" s="1"/>
    </row>
    <row r="134" spans="1:19" ht="15.75" customHeight="1" x14ac:dyDescent="0.2">
      <c r="A134" s="1"/>
      <c r="B134" s="1"/>
      <c r="C134" s="1"/>
      <c r="F134" s="1"/>
      <c r="H134" s="1"/>
      <c r="K134" s="1"/>
      <c r="M134" s="1"/>
      <c r="O134" s="1"/>
      <c r="Q134" s="1"/>
      <c r="S134" s="1"/>
    </row>
    <row r="135" spans="1:19" ht="15.75" customHeight="1" x14ac:dyDescent="0.2">
      <c r="A135" s="1"/>
      <c r="B135" s="1"/>
      <c r="C135" s="1"/>
      <c r="F135" s="1"/>
      <c r="H135" s="1"/>
      <c r="K135" s="1"/>
      <c r="M135" s="1"/>
      <c r="O135" s="1"/>
      <c r="Q135" s="1"/>
      <c r="S135" s="1"/>
    </row>
    <row r="136" spans="1:19" ht="15.75" customHeight="1" x14ac:dyDescent="0.2">
      <c r="A136" s="1"/>
      <c r="B136" s="1"/>
      <c r="C136" s="1"/>
      <c r="F136" s="1"/>
      <c r="H136" s="1"/>
      <c r="K136" s="1"/>
      <c r="M136" s="1"/>
      <c r="O136" s="1"/>
      <c r="Q136" s="1"/>
      <c r="S136" s="1"/>
    </row>
    <row r="137" spans="1:19" ht="15.75" customHeight="1" x14ac:dyDescent="0.2">
      <c r="A137" s="1"/>
      <c r="B137" s="1"/>
      <c r="C137" s="1"/>
      <c r="F137" s="1"/>
      <c r="H137" s="1"/>
      <c r="K137" s="1"/>
      <c r="M137" s="1"/>
      <c r="O137" s="1"/>
      <c r="Q137" s="1"/>
      <c r="S137" s="1"/>
    </row>
    <row r="138" spans="1:19" ht="15.75" customHeight="1" x14ac:dyDescent="0.2">
      <c r="A138" s="1"/>
      <c r="B138" s="1"/>
      <c r="C138" s="1"/>
      <c r="F138" s="1"/>
      <c r="H138" s="1"/>
      <c r="K138" s="1"/>
      <c r="M138" s="1"/>
      <c r="O138" s="1"/>
      <c r="Q138" s="1"/>
      <c r="S138" s="1"/>
    </row>
    <row r="139" spans="1:19" ht="15.75" customHeight="1" x14ac:dyDescent="0.2">
      <c r="A139" s="1"/>
      <c r="B139" s="1"/>
      <c r="C139" s="1"/>
      <c r="F139" s="1"/>
      <c r="H139" s="1"/>
      <c r="K139" s="1"/>
      <c r="M139" s="1"/>
      <c r="O139" s="1"/>
      <c r="Q139" s="1"/>
      <c r="S139" s="1"/>
    </row>
    <row r="140" spans="1:19" ht="15.75" customHeight="1" x14ac:dyDescent="0.2">
      <c r="A140" s="1"/>
      <c r="B140" s="1"/>
      <c r="C140" s="1"/>
      <c r="F140" s="1"/>
      <c r="H140" s="1"/>
      <c r="K140" s="1"/>
      <c r="M140" s="1"/>
      <c r="O140" s="1"/>
      <c r="Q140" s="1"/>
      <c r="S140" s="1"/>
    </row>
    <row r="141" spans="1:19" ht="15.75" customHeight="1" x14ac:dyDescent="0.2">
      <c r="A141" s="1"/>
      <c r="B141" s="1"/>
      <c r="C141" s="1"/>
      <c r="F141" s="1"/>
      <c r="H141" s="1"/>
      <c r="K141" s="1"/>
      <c r="M141" s="1"/>
      <c r="O141" s="1"/>
      <c r="Q141" s="1"/>
      <c r="S141" s="1"/>
    </row>
    <row r="142" spans="1:19" ht="15.75" customHeight="1" x14ac:dyDescent="0.2">
      <c r="A142" s="1"/>
      <c r="B142" s="1"/>
      <c r="C142" s="1"/>
      <c r="F142" s="1"/>
      <c r="H142" s="1"/>
      <c r="K142" s="1"/>
      <c r="M142" s="1"/>
      <c r="O142" s="1"/>
      <c r="Q142" s="1"/>
      <c r="S142" s="1"/>
    </row>
    <row r="143" spans="1:19" ht="15.75" customHeight="1" x14ac:dyDescent="0.2">
      <c r="A143" s="1"/>
      <c r="B143" s="1"/>
      <c r="C143" s="1"/>
      <c r="F143" s="1"/>
      <c r="H143" s="1"/>
      <c r="K143" s="1"/>
      <c r="M143" s="1"/>
      <c r="O143" s="1"/>
      <c r="Q143" s="1"/>
      <c r="S143" s="1"/>
    </row>
    <row r="144" spans="1:19" ht="15.75" customHeight="1" x14ac:dyDescent="0.2">
      <c r="A144" s="1"/>
      <c r="B144" s="1"/>
      <c r="C144" s="1"/>
      <c r="F144" s="1"/>
      <c r="H144" s="1"/>
      <c r="K144" s="1"/>
      <c r="M144" s="1"/>
      <c r="O144" s="1"/>
      <c r="Q144" s="1"/>
      <c r="S144" s="1"/>
    </row>
    <row r="145" spans="1:19" ht="15.75" customHeight="1" x14ac:dyDescent="0.2">
      <c r="A145" s="1"/>
      <c r="B145" s="1"/>
      <c r="C145" s="1"/>
      <c r="F145" s="1"/>
      <c r="H145" s="1"/>
      <c r="K145" s="1"/>
      <c r="M145" s="1"/>
      <c r="O145" s="1"/>
      <c r="Q145" s="1"/>
      <c r="S145" s="1"/>
    </row>
    <row r="146" spans="1:19" ht="15.75" customHeight="1" x14ac:dyDescent="0.2">
      <c r="A146" s="1"/>
      <c r="B146" s="1"/>
      <c r="C146" s="1"/>
      <c r="F146" s="1"/>
      <c r="H146" s="1"/>
      <c r="K146" s="1"/>
      <c r="M146" s="1"/>
      <c r="O146" s="1"/>
      <c r="Q146" s="1"/>
      <c r="S146" s="1"/>
    </row>
    <row r="147" spans="1:19" ht="15.75" customHeight="1" x14ac:dyDescent="0.2">
      <c r="A147" s="1"/>
      <c r="B147" s="1"/>
      <c r="C147" s="1"/>
      <c r="F147" s="1"/>
      <c r="H147" s="1"/>
      <c r="K147" s="1"/>
      <c r="M147" s="1"/>
      <c r="O147" s="1"/>
      <c r="Q147" s="1"/>
      <c r="S147" s="1"/>
    </row>
    <row r="148" spans="1:19" ht="15.75" customHeight="1" x14ac:dyDescent="0.2">
      <c r="A148" s="1"/>
      <c r="B148" s="1"/>
      <c r="C148" s="1"/>
      <c r="F148" s="1"/>
      <c r="H148" s="1"/>
      <c r="K148" s="1"/>
      <c r="M148" s="1"/>
      <c r="O148" s="1"/>
      <c r="Q148" s="1"/>
      <c r="S148" s="1"/>
    </row>
    <row r="149" spans="1:19" ht="15.75" customHeight="1" x14ac:dyDescent="0.2">
      <c r="A149" s="1"/>
      <c r="B149" s="1"/>
      <c r="C149" s="1"/>
      <c r="F149" s="1"/>
      <c r="H149" s="1"/>
      <c r="K149" s="1"/>
      <c r="M149" s="1"/>
      <c r="O149" s="1"/>
      <c r="Q149" s="1"/>
      <c r="S149" s="1"/>
    </row>
    <row r="150" spans="1:19" ht="15.75" customHeight="1" x14ac:dyDescent="0.2">
      <c r="A150" s="1"/>
      <c r="B150" s="1"/>
      <c r="C150" s="1"/>
      <c r="F150" s="1"/>
      <c r="H150" s="1"/>
      <c r="K150" s="1"/>
      <c r="M150" s="1"/>
      <c r="O150" s="1"/>
      <c r="Q150" s="1"/>
      <c r="S150" s="1"/>
    </row>
    <row r="151" spans="1:19" ht="15.75" customHeight="1" x14ac:dyDescent="0.2">
      <c r="A151" s="1"/>
      <c r="B151" s="1"/>
      <c r="C151" s="1"/>
      <c r="F151" s="1"/>
      <c r="H151" s="1"/>
      <c r="K151" s="1"/>
      <c r="M151" s="1"/>
      <c r="O151" s="1"/>
      <c r="Q151" s="1"/>
      <c r="S151" s="1"/>
    </row>
    <row r="152" spans="1:19" ht="15.75" customHeight="1" x14ac:dyDescent="0.2">
      <c r="A152" s="1"/>
      <c r="B152" s="1"/>
      <c r="C152" s="1"/>
      <c r="F152" s="1"/>
      <c r="H152" s="1"/>
      <c r="K152" s="1"/>
      <c r="M152" s="1"/>
      <c r="O152" s="1"/>
      <c r="Q152" s="1"/>
      <c r="S152" s="1"/>
    </row>
    <row r="153" spans="1:19" ht="15.75" customHeight="1" x14ac:dyDescent="0.2">
      <c r="A153" s="1"/>
      <c r="B153" s="1"/>
      <c r="C153" s="1"/>
      <c r="F153" s="1"/>
      <c r="H153" s="1"/>
      <c r="K153" s="1"/>
      <c r="M153" s="1"/>
      <c r="O153" s="1"/>
      <c r="Q153" s="1"/>
      <c r="S153" s="1"/>
    </row>
    <row r="154" spans="1:19" ht="15.75" customHeight="1" x14ac:dyDescent="0.2">
      <c r="A154" s="1"/>
      <c r="B154" s="1"/>
      <c r="C154" s="1"/>
      <c r="F154" s="1"/>
      <c r="H154" s="1"/>
      <c r="K154" s="1"/>
      <c r="M154" s="1"/>
      <c r="O154" s="1"/>
      <c r="Q154" s="1"/>
      <c r="S154" s="1"/>
    </row>
    <row r="155" spans="1:19" ht="15.75" customHeight="1" x14ac:dyDescent="0.2">
      <c r="A155" s="1"/>
      <c r="B155" s="1"/>
      <c r="C155" s="1"/>
      <c r="F155" s="1"/>
      <c r="H155" s="1"/>
      <c r="K155" s="1"/>
      <c r="M155" s="1"/>
      <c r="O155" s="1"/>
      <c r="Q155" s="1"/>
      <c r="S155" s="1"/>
    </row>
    <row r="156" spans="1:19" ht="15.75" customHeight="1" x14ac:dyDescent="0.2">
      <c r="A156" s="1"/>
      <c r="B156" s="1"/>
      <c r="C156" s="1"/>
      <c r="F156" s="1"/>
      <c r="H156" s="1"/>
      <c r="K156" s="1"/>
      <c r="M156" s="1"/>
      <c r="O156" s="1"/>
      <c r="Q156" s="1"/>
      <c r="S156" s="1"/>
    </row>
    <row r="157" spans="1:19" ht="15.75" customHeight="1" x14ac:dyDescent="0.2">
      <c r="A157" s="1"/>
      <c r="B157" s="1"/>
      <c r="C157" s="1"/>
      <c r="F157" s="1"/>
      <c r="H157" s="1"/>
      <c r="K157" s="1"/>
      <c r="M157" s="1"/>
      <c r="O157" s="1"/>
      <c r="Q157" s="1"/>
      <c r="S157" s="1"/>
    </row>
    <row r="158" spans="1:19" ht="15.75" customHeight="1" x14ac:dyDescent="0.2">
      <c r="A158" s="1"/>
      <c r="B158" s="1"/>
      <c r="C158" s="1"/>
      <c r="F158" s="1"/>
      <c r="H158" s="1"/>
      <c r="K158" s="1"/>
      <c r="M158" s="1"/>
      <c r="O158" s="1"/>
      <c r="Q158" s="1"/>
      <c r="S158" s="1"/>
    </row>
    <row r="159" spans="1:19" ht="15.75" customHeight="1" x14ac:dyDescent="0.2">
      <c r="A159" s="1"/>
      <c r="B159" s="1"/>
      <c r="C159" s="1"/>
      <c r="F159" s="1"/>
      <c r="H159" s="1"/>
      <c r="K159" s="1"/>
      <c r="M159" s="1"/>
      <c r="O159" s="1"/>
      <c r="Q159" s="1"/>
      <c r="S159" s="1"/>
    </row>
    <row r="160" spans="1:19" ht="15.75" customHeight="1" x14ac:dyDescent="0.2">
      <c r="A160" s="1"/>
      <c r="B160" s="1"/>
      <c r="C160" s="1"/>
      <c r="F160" s="1"/>
      <c r="H160" s="1"/>
      <c r="K160" s="1"/>
      <c r="M160" s="1"/>
      <c r="O160" s="1"/>
      <c r="Q160" s="1"/>
      <c r="S160" s="1"/>
    </row>
    <row r="161" spans="1:19" ht="15.75" customHeight="1" x14ac:dyDescent="0.2">
      <c r="A161" s="1"/>
      <c r="B161" s="1"/>
      <c r="C161" s="1"/>
      <c r="F161" s="1"/>
      <c r="H161" s="1"/>
      <c r="K161" s="1"/>
      <c r="M161" s="1"/>
      <c r="O161" s="1"/>
      <c r="Q161" s="1"/>
      <c r="S161" s="1"/>
    </row>
    <row r="162" spans="1:19" ht="15.75" customHeight="1" x14ac:dyDescent="0.2">
      <c r="A162" s="1"/>
      <c r="B162" s="1"/>
      <c r="C162" s="1"/>
      <c r="F162" s="1"/>
      <c r="H162" s="1"/>
      <c r="K162" s="1"/>
      <c r="M162" s="1"/>
      <c r="O162" s="1"/>
      <c r="Q162" s="1"/>
      <c r="S162" s="1"/>
    </row>
    <row r="163" spans="1:19" ht="15.75" customHeight="1" x14ac:dyDescent="0.2">
      <c r="A163" s="1"/>
      <c r="B163" s="1"/>
      <c r="C163" s="1"/>
      <c r="F163" s="1"/>
      <c r="H163" s="1"/>
      <c r="K163" s="1"/>
      <c r="M163" s="1"/>
      <c r="O163" s="1"/>
      <c r="Q163" s="1"/>
      <c r="S163" s="1"/>
    </row>
    <row r="164" spans="1:19" ht="15.75" customHeight="1" x14ac:dyDescent="0.2">
      <c r="A164" s="1"/>
      <c r="B164" s="1"/>
      <c r="C164" s="1"/>
      <c r="F164" s="1"/>
      <c r="H164" s="1"/>
      <c r="K164" s="1"/>
      <c r="M164" s="1"/>
      <c r="O164" s="1"/>
      <c r="Q164" s="1"/>
      <c r="S164" s="1"/>
    </row>
    <row r="165" spans="1:19" ht="15.75" customHeight="1" x14ac:dyDescent="0.2">
      <c r="A165" s="1"/>
      <c r="B165" s="1"/>
      <c r="C165" s="1"/>
      <c r="F165" s="1"/>
      <c r="H165" s="1"/>
      <c r="K165" s="1"/>
      <c r="M165" s="1"/>
      <c r="O165" s="1"/>
      <c r="Q165" s="1"/>
      <c r="S165" s="1"/>
    </row>
    <row r="166" spans="1:19" ht="15.75" customHeight="1" x14ac:dyDescent="0.2">
      <c r="A166" s="1"/>
      <c r="B166" s="1"/>
      <c r="C166" s="1"/>
      <c r="F166" s="1"/>
      <c r="H166" s="1"/>
      <c r="K166" s="1"/>
      <c r="M166" s="1"/>
      <c r="O166" s="1"/>
      <c r="Q166" s="1"/>
      <c r="S166" s="1"/>
    </row>
    <row r="167" spans="1:19" ht="15.75" customHeight="1" x14ac:dyDescent="0.2">
      <c r="A167" s="1"/>
      <c r="B167" s="1"/>
      <c r="C167" s="1"/>
      <c r="F167" s="1"/>
      <c r="H167" s="1"/>
      <c r="K167" s="1"/>
      <c r="M167" s="1"/>
      <c r="O167" s="1"/>
      <c r="Q167" s="1"/>
      <c r="S167" s="1"/>
    </row>
    <row r="168" spans="1:19" ht="15.75" customHeight="1" x14ac:dyDescent="0.2">
      <c r="A168" s="1"/>
      <c r="B168" s="1"/>
      <c r="C168" s="1"/>
      <c r="F168" s="1"/>
      <c r="H168" s="1"/>
      <c r="K168" s="1"/>
      <c r="M168" s="1"/>
      <c r="O168" s="1"/>
      <c r="Q168" s="1"/>
      <c r="S168" s="1"/>
    </row>
    <row r="169" spans="1:19" ht="15.75" customHeight="1" x14ac:dyDescent="0.2">
      <c r="A169" s="1"/>
      <c r="B169" s="1"/>
      <c r="C169" s="1"/>
      <c r="F169" s="1"/>
      <c r="H169" s="1"/>
      <c r="K169" s="1"/>
      <c r="M169" s="1"/>
      <c r="O169" s="1"/>
      <c r="Q169" s="1"/>
      <c r="S169" s="1"/>
    </row>
    <row r="170" spans="1:19" ht="15.75" customHeight="1" x14ac:dyDescent="0.2">
      <c r="A170" s="1"/>
      <c r="B170" s="1"/>
      <c r="C170" s="1"/>
      <c r="F170" s="1"/>
      <c r="H170" s="1"/>
      <c r="K170" s="1"/>
      <c r="M170" s="1"/>
      <c r="O170" s="1"/>
      <c r="Q170" s="1"/>
      <c r="S170" s="1"/>
    </row>
    <row r="171" spans="1:19" ht="15.75" customHeight="1" x14ac:dyDescent="0.2">
      <c r="A171" s="1"/>
      <c r="B171" s="1"/>
      <c r="C171" s="1"/>
      <c r="F171" s="1"/>
      <c r="H171" s="1"/>
      <c r="K171" s="1"/>
      <c r="M171" s="1"/>
      <c r="O171" s="1"/>
      <c r="Q171" s="1"/>
      <c r="S171" s="1"/>
    </row>
    <row r="172" spans="1:19" ht="15.75" customHeight="1" x14ac:dyDescent="0.2">
      <c r="A172" s="1"/>
      <c r="B172" s="1"/>
      <c r="C172" s="1"/>
      <c r="F172" s="1"/>
      <c r="H172" s="1"/>
      <c r="K172" s="1"/>
      <c r="M172" s="1"/>
      <c r="O172" s="1"/>
      <c r="Q172" s="1"/>
      <c r="S172" s="1"/>
    </row>
    <row r="173" spans="1:19" ht="15.75" customHeight="1" x14ac:dyDescent="0.2">
      <c r="A173" s="1"/>
      <c r="B173" s="1"/>
      <c r="C173" s="1"/>
      <c r="F173" s="1"/>
      <c r="H173" s="1"/>
      <c r="K173" s="1"/>
      <c r="M173" s="1"/>
      <c r="O173" s="1"/>
      <c r="Q173" s="1"/>
      <c r="S173" s="1"/>
    </row>
    <row r="174" spans="1:19" ht="15.75" customHeight="1" x14ac:dyDescent="0.2">
      <c r="A174" s="1"/>
      <c r="B174" s="1"/>
      <c r="C174" s="1"/>
      <c r="F174" s="1"/>
      <c r="H174" s="1"/>
      <c r="K174" s="1"/>
      <c r="M174" s="1"/>
      <c r="O174" s="1"/>
      <c r="Q174" s="1"/>
      <c r="S174" s="1"/>
    </row>
    <row r="175" spans="1:19" ht="15.75" customHeight="1" x14ac:dyDescent="0.2">
      <c r="A175" s="1"/>
      <c r="B175" s="1"/>
      <c r="C175" s="1"/>
      <c r="F175" s="1"/>
      <c r="H175" s="1"/>
      <c r="K175" s="1"/>
      <c r="M175" s="1"/>
      <c r="O175" s="1"/>
      <c r="Q175" s="1"/>
      <c r="S175" s="1"/>
    </row>
    <row r="176" spans="1:19" ht="15.75" customHeight="1" x14ac:dyDescent="0.2">
      <c r="A176" s="1"/>
      <c r="B176" s="1"/>
      <c r="C176" s="1"/>
      <c r="F176" s="1"/>
      <c r="H176" s="1"/>
      <c r="K176" s="1"/>
      <c r="M176" s="1"/>
      <c r="O176" s="1"/>
      <c r="Q176" s="1"/>
      <c r="S176" s="1"/>
    </row>
    <row r="177" spans="1:19" ht="15.75" customHeight="1" x14ac:dyDescent="0.2">
      <c r="A177" s="1"/>
      <c r="B177" s="1"/>
      <c r="C177" s="1"/>
      <c r="F177" s="1"/>
      <c r="H177" s="1"/>
      <c r="K177" s="1"/>
      <c r="M177" s="1"/>
      <c r="O177" s="1"/>
      <c r="Q177" s="1"/>
      <c r="S177" s="1"/>
    </row>
    <row r="178" spans="1:19" ht="15.75" customHeight="1" x14ac:dyDescent="0.2">
      <c r="A178" s="1"/>
      <c r="B178" s="1"/>
      <c r="C178" s="1"/>
      <c r="F178" s="1"/>
      <c r="H178" s="1"/>
      <c r="K178" s="1"/>
      <c r="M178" s="1"/>
      <c r="O178" s="1"/>
      <c r="Q178" s="1"/>
      <c r="S178" s="1"/>
    </row>
    <row r="179" spans="1:19" ht="15.75" customHeight="1" x14ac:dyDescent="0.2">
      <c r="A179" s="1"/>
      <c r="B179" s="1"/>
      <c r="C179" s="1"/>
      <c r="F179" s="1"/>
      <c r="H179" s="1"/>
      <c r="K179" s="1"/>
      <c r="M179" s="1"/>
      <c r="O179" s="1"/>
      <c r="Q179" s="1"/>
      <c r="S179" s="1"/>
    </row>
    <row r="180" spans="1:19" ht="15.75" customHeight="1" x14ac:dyDescent="0.2">
      <c r="A180" s="1"/>
      <c r="B180" s="1"/>
      <c r="C180" s="1"/>
      <c r="F180" s="1"/>
      <c r="H180" s="1"/>
      <c r="K180" s="1"/>
      <c r="M180" s="1"/>
      <c r="O180" s="1"/>
      <c r="Q180" s="1"/>
      <c r="S180" s="1"/>
    </row>
    <row r="181" spans="1:19" ht="15.75" customHeight="1" x14ac:dyDescent="0.2">
      <c r="A181" s="1"/>
      <c r="B181" s="1"/>
      <c r="C181" s="1"/>
      <c r="F181" s="1"/>
      <c r="H181" s="1"/>
      <c r="K181" s="1"/>
      <c r="M181" s="1"/>
      <c r="O181" s="1"/>
      <c r="Q181" s="1"/>
      <c r="S181" s="1"/>
    </row>
    <row r="182" spans="1:19" ht="15.75" customHeight="1" x14ac:dyDescent="0.2">
      <c r="A182" s="1"/>
      <c r="B182" s="1"/>
      <c r="C182" s="1"/>
      <c r="F182" s="1"/>
      <c r="H182" s="1"/>
      <c r="K182" s="1"/>
      <c r="M182" s="1"/>
      <c r="O182" s="1"/>
      <c r="Q182" s="1"/>
      <c r="S182" s="1"/>
    </row>
    <row r="183" spans="1:19" ht="15.75" customHeight="1" x14ac:dyDescent="0.2">
      <c r="A183" s="1"/>
      <c r="B183" s="1"/>
      <c r="C183" s="1"/>
      <c r="F183" s="1"/>
      <c r="H183" s="1"/>
      <c r="K183" s="1"/>
      <c r="M183" s="1"/>
      <c r="O183" s="1"/>
      <c r="Q183" s="1"/>
      <c r="S183" s="1"/>
    </row>
    <row r="184" spans="1:19" ht="15.75" customHeight="1" x14ac:dyDescent="0.2">
      <c r="A184" s="1"/>
      <c r="B184" s="1"/>
      <c r="C184" s="1"/>
      <c r="F184" s="1"/>
      <c r="H184" s="1"/>
      <c r="K184" s="1"/>
      <c r="M184" s="1"/>
      <c r="O184" s="1"/>
      <c r="Q184" s="1"/>
      <c r="S184" s="1"/>
    </row>
    <row r="185" spans="1:19" ht="15.75" customHeight="1" x14ac:dyDescent="0.2">
      <c r="A185" s="1"/>
      <c r="B185" s="1"/>
      <c r="C185" s="1"/>
      <c r="F185" s="1"/>
      <c r="H185" s="1"/>
      <c r="K185" s="1"/>
      <c r="M185" s="1"/>
      <c r="O185" s="1"/>
      <c r="Q185" s="1"/>
      <c r="S185" s="1"/>
    </row>
    <row r="186" spans="1:19" ht="15.75" customHeight="1" x14ac:dyDescent="0.2">
      <c r="A186" s="1"/>
      <c r="B186" s="1"/>
      <c r="C186" s="1"/>
      <c r="F186" s="1"/>
      <c r="H186" s="1"/>
      <c r="K186" s="1"/>
      <c r="M186" s="1"/>
      <c r="O186" s="1"/>
      <c r="Q186" s="1"/>
      <c r="S186" s="1"/>
    </row>
    <row r="187" spans="1:19" ht="15.75" customHeight="1" x14ac:dyDescent="0.2">
      <c r="A187" s="1"/>
      <c r="B187" s="1"/>
      <c r="C187" s="1"/>
      <c r="F187" s="1"/>
      <c r="H187" s="1"/>
      <c r="K187" s="1"/>
      <c r="M187" s="1"/>
      <c r="O187" s="1"/>
      <c r="Q187" s="1"/>
      <c r="S187" s="1"/>
    </row>
    <row r="188" spans="1:19" ht="15.75" customHeight="1" x14ac:dyDescent="0.2">
      <c r="A188" s="1"/>
      <c r="B188" s="1"/>
      <c r="C188" s="1"/>
      <c r="F188" s="1"/>
      <c r="H188" s="1"/>
      <c r="K188" s="1"/>
      <c r="M188" s="1"/>
      <c r="O188" s="1"/>
      <c r="Q188" s="1"/>
      <c r="S188" s="1"/>
    </row>
    <row r="189" spans="1:19" ht="15.75" customHeight="1" x14ac:dyDescent="0.2">
      <c r="A189" s="1"/>
      <c r="B189" s="1"/>
      <c r="C189" s="1"/>
      <c r="F189" s="1"/>
      <c r="H189" s="1"/>
      <c r="K189" s="1"/>
      <c r="M189" s="1"/>
      <c r="O189" s="1"/>
      <c r="Q189" s="1"/>
      <c r="S189" s="1"/>
    </row>
    <row r="190" spans="1:19" ht="15.75" customHeight="1" x14ac:dyDescent="0.2">
      <c r="A190" s="1"/>
      <c r="B190" s="1"/>
      <c r="C190" s="1"/>
      <c r="F190" s="1"/>
      <c r="H190" s="1"/>
      <c r="K190" s="1"/>
      <c r="M190" s="1"/>
      <c r="O190" s="1"/>
      <c r="Q190" s="1"/>
      <c r="S190" s="1"/>
    </row>
    <row r="191" spans="1:19" ht="15.75" customHeight="1" x14ac:dyDescent="0.2">
      <c r="A191" s="1"/>
      <c r="B191" s="1"/>
      <c r="C191" s="1"/>
      <c r="F191" s="1"/>
      <c r="H191" s="1"/>
      <c r="K191" s="1"/>
      <c r="M191" s="1"/>
      <c r="O191" s="1"/>
      <c r="Q191" s="1"/>
      <c r="S191" s="1"/>
    </row>
    <row r="192" spans="1:19" ht="15.75" customHeight="1" x14ac:dyDescent="0.2">
      <c r="A192" s="1"/>
      <c r="B192" s="1"/>
      <c r="C192" s="1"/>
      <c r="F192" s="1"/>
      <c r="H192" s="1"/>
      <c r="K192" s="1"/>
      <c r="M192" s="1"/>
      <c r="O192" s="1"/>
      <c r="Q192" s="1"/>
      <c r="S192" s="1"/>
    </row>
    <row r="193" spans="1:19" ht="15.75" customHeight="1" x14ac:dyDescent="0.2">
      <c r="A193" s="1"/>
      <c r="B193" s="1"/>
      <c r="C193" s="1"/>
      <c r="F193" s="1"/>
      <c r="H193" s="1"/>
      <c r="K193" s="1"/>
      <c r="M193" s="1"/>
      <c r="O193" s="1"/>
      <c r="Q193" s="1"/>
      <c r="S193" s="1"/>
    </row>
    <row r="194" spans="1:19" ht="15.75" customHeight="1" x14ac:dyDescent="0.2">
      <c r="A194" s="1"/>
      <c r="B194" s="1"/>
      <c r="C194" s="1"/>
      <c r="F194" s="1"/>
      <c r="H194" s="1"/>
      <c r="K194" s="1"/>
      <c r="M194" s="1"/>
      <c r="O194" s="1"/>
      <c r="Q194" s="1"/>
      <c r="S194" s="1"/>
    </row>
    <row r="195" spans="1:19" ht="15.75" customHeight="1" x14ac:dyDescent="0.2">
      <c r="A195" s="1"/>
      <c r="B195" s="1"/>
      <c r="C195" s="1"/>
      <c r="F195" s="1"/>
      <c r="H195" s="1"/>
      <c r="K195" s="1"/>
      <c r="M195" s="1"/>
      <c r="O195" s="1"/>
      <c r="Q195" s="1"/>
      <c r="S195" s="1"/>
    </row>
    <row r="196" spans="1:19" ht="15.75" customHeight="1" x14ac:dyDescent="0.2">
      <c r="A196" s="1"/>
      <c r="B196" s="1"/>
      <c r="C196" s="1"/>
      <c r="F196" s="1"/>
      <c r="H196" s="1"/>
      <c r="K196" s="1"/>
      <c r="M196" s="1"/>
      <c r="O196" s="1"/>
      <c r="Q196" s="1"/>
      <c r="S196" s="1"/>
    </row>
    <row r="197" spans="1:19" ht="15.75" customHeight="1" x14ac:dyDescent="0.2">
      <c r="A197" s="1"/>
      <c r="B197" s="1"/>
      <c r="C197" s="1"/>
      <c r="F197" s="1"/>
      <c r="H197" s="1"/>
      <c r="K197" s="1"/>
      <c r="M197" s="1"/>
      <c r="O197" s="1"/>
      <c r="Q197" s="1"/>
      <c r="S197" s="1"/>
    </row>
    <row r="198" spans="1:19" ht="15.75" customHeight="1" x14ac:dyDescent="0.2">
      <c r="A198" s="1"/>
      <c r="B198" s="1"/>
      <c r="C198" s="1"/>
      <c r="F198" s="1"/>
      <c r="H198" s="1"/>
      <c r="K198" s="1"/>
      <c r="M198" s="1"/>
      <c r="O198" s="1"/>
      <c r="Q198" s="1"/>
      <c r="S198" s="1"/>
    </row>
    <row r="199" spans="1:19" ht="15.75" customHeight="1" x14ac:dyDescent="0.2">
      <c r="A199" s="1"/>
      <c r="B199" s="1"/>
      <c r="C199" s="1"/>
      <c r="F199" s="1"/>
      <c r="H199" s="1"/>
      <c r="K199" s="1"/>
      <c r="M199" s="1"/>
      <c r="O199" s="1"/>
      <c r="Q199" s="1"/>
      <c r="S199" s="1"/>
    </row>
    <row r="200" spans="1:19" ht="15.75" customHeight="1" x14ac:dyDescent="0.2">
      <c r="A200" s="1"/>
      <c r="B200" s="1"/>
      <c r="C200" s="1"/>
      <c r="F200" s="1"/>
      <c r="H200" s="1"/>
      <c r="K200" s="1"/>
      <c r="M200" s="1"/>
      <c r="O200" s="1"/>
      <c r="Q200" s="1"/>
      <c r="S200" s="1"/>
    </row>
    <row r="201" spans="1:19" ht="15.75" customHeight="1" x14ac:dyDescent="0.2">
      <c r="A201" s="1"/>
      <c r="B201" s="1"/>
      <c r="C201" s="1"/>
      <c r="F201" s="1"/>
      <c r="H201" s="1"/>
      <c r="K201" s="1"/>
      <c r="M201" s="1"/>
      <c r="O201" s="1"/>
      <c r="Q201" s="1"/>
      <c r="S201" s="1"/>
    </row>
    <row r="202" spans="1:19" ht="15.75" customHeight="1" x14ac:dyDescent="0.2">
      <c r="A202" s="1"/>
      <c r="B202" s="1"/>
      <c r="C202" s="1"/>
      <c r="F202" s="1"/>
      <c r="H202" s="1"/>
      <c r="K202" s="1"/>
      <c r="M202" s="1"/>
      <c r="O202" s="1"/>
      <c r="Q202" s="1"/>
      <c r="S202" s="1"/>
    </row>
    <row r="203" spans="1:19" ht="15.75" customHeight="1" x14ac:dyDescent="0.2"/>
    <row r="204" spans="1:19" ht="15.75" customHeight="1" x14ac:dyDescent="0.2"/>
    <row r="205" spans="1:19" ht="15.75" customHeight="1" x14ac:dyDescent="0.2"/>
    <row r="206" spans="1:19" ht="15.75" customHeight="1" x14ac:dyDescent="0.2"/>
    <row r="207" spans="1:19" ht="15.75" customHeight="1" x14ac:dyDescent="0.2"/>
    <row r="208" spans="1:19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</sheetData>
  <mergeCells count="12">
    <mergeCell ref="A2:A7"/>
    <mergeCell ref="R4:S6"/>
    <mergeCell ref="B2:B7"/>
    <mergeCell ref="C2:C7"/>
    <mergeCell ref="D2:D7"/>
    <mergeCell ref="E2:S3"/>
    <mergeCell ref="E4:F6"/>
    <mergeCell ref="G4:H6"/>
    <mergeCell ref="I4:K6"/>
    <mergeCell ref="L4:M6"/>
    <mergeCell ref="N4:O6"/>
    <mergeCell ref="P4:Q6"/>
  </mergeCells>
  <dataValidations xWindow="298" yWindow="472" count="3">
    <dataValidation allowBlank="1" showInputMessage="1" showErrorMessage="1" prompt="Внимание! - Введите значение от 0 до 4." sqref="F57"/>
    <dataValidation allowBlank="1" showErrorMessage="1" sqref="P8:P56 R8:R56 L8:L56 N8:N56"/>
    <dataValidation allowBlank="1" showErrorMessage="1" prompt="Внимание! - Введите значение от 0 до 4." sqref="Q8:Q56 E8:K56 S8:S56 M8:M56 O8:O56"/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52"/>
  <sheetViews>
    <sheetView topLeftCell="C1" zoomScale="70" zoomScaleNormal="70" workbookViewId="0">
      <selection activeCell="C8" sqref="A8:XFD8"/>
    </sheetView>
  </sheetViews>
  <sheetFormatPr defaultColWidth="12.625" defaultRowHeight="15" customHeight="1" x14ac:dyDescent="0.2"/>
  <cols>
    <col min="1" max="1" width="4.5" style="3" customWidth="1"/>
    <col min="2" max="2" width="16.875" style="3" customWidth="1"/>
    <col min="3" max="3" width="23.25" style="3" customWidth="1"/>
    <col min="4" max="4" width="25.75" style="3" customWidth="1"/>
    <col min="5" max="5" width="12.625" style="3"/>
    <col min="6" max="6" width="8.75" style="3" customWidth="1"/>
    <col min="7" max="7" width="12.625" style="3"/>
    <col min="8" max="8" width="10" style="3" customWidth="1"/>
    <col min="9" max="10" width="14.5" style="3" customWidth="1"/>
    <col min="11" max="11" width="9.375" style="3" customWidth="1"/>
    <col min="12" max="14" width="12.625" style="3"/>
    <col min="15" max="15" width="13.625" style="3" customWidth="1"/>
    <col min="16" max="16" width="11.125" style="3" customWidth="1"/>
    <col min="17" max="17" width="12" style="3" customWidth="1"/>
    <col min="18" max="18" width="12.625" style="3"/>
    <col min="19" max="19" width="7.125" style="3" customWidth="1"/>
    <col min="20" max="16384" width="12.625" style="3"/>
  </cols>
  <sheetData>
    <row r="1" spans="1:19" ht="40.5" customHeight="1" x14ac:dyDescent="0.2">
      <c r="A1" s="34" t="s">
        <v>0</v>
      </c>
      <c r="B1" s="27"/>
      <c r="C1" s="27"/>
      <c r="D1" s="34"/>
      <c r="E1" s="34"/>
      <c r="F1" s="27"/>
      <c r="G1" s="34"/>
      <c r="H1" s="27"/>
      <c r="I1" s="34"/>
      <c r="J1" s="34"/>
      <c r="K1" s="27"/>
      <c r="L1" s="34"/>
      <c r="M1" s="27"/>
      <c r="N1" s="28"/>
      <c r="O1" s="27"/>
      <c r="P1" s="28"/>
      <c r="Q1" s="27"/>
      <c r="R1" s="28"/>
      <c r="S1" s="27"/>
    </row>
    <row r="2" spans="1:19" ht="28.5" customHeight="1" x14ac:dyDescent="0.2">
      <c r="A2" s="65" t="s">
        <v>1</v>
      </c>
      <c r="B2" s="54" t="s">
        <v>8</v>
      </c>
      <c r="C2" s="54" t="s">
        <v>9</v>
      </c>
      <c r="D2" s="65" t="s">
        <v>2</v>
      </c>
      <c r="E2" s="65" t="s">
        <v>12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22.5" customHeight="1" x14ac:dyDescent="0.2">
      <c r="A3" s="66"/>
      <c r="B3" s="54"/>
      <c r="C3" s="5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22.5" customHeight="1" x14ac:dyDescent="0.2">
      <c r="A4" s="66"/>
      <c r="B4" s="54"/>
      <c r="C4" s="54"/>
      <c r="D4" s="65"/>
      <c r="E4" s="67" t="s">
        <v>5</v>
      </c>
      <c r="F4" s="67"/>
      <c r="G4" s="67" t="s">
        <v>4</v>
      </c>
      <c r="H4" s="67"/>
      <c r="I4" s="67" t="s">
        <v>3</v>
      </c>
      <c r="J4" s="67"/>
      <c r="K4" s="67"/>
      <c r="L4" s="67" t="s">
        <v>6</v>
      </c>
      <c r="M4" s="67"/>
      <c r="N4" s="67" t="s">
        <v>16</v>
      </c>
      <c r="O4" s="67"/>
      <c r="P4" s="67" t="s">
        <v>11</v>
      </c>
      <c r="Q4" s="67"/>
      <c r="R4" s="67" t="s">
        <v>20</v>
      </c>
      <c r="S4" s="67"/>
    </row>
    <row r="5" spans="1:19" ht="15" customHeight="1" x14ac:dyDescent="0.2">
      <c r="A5" s="66"/>
      <c r="B5" s="54"/>
      <c r="C5" s="54"/>
      <c r="D5" s="65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19" ht="15" customHeight="1" x14ac:dyDescent="0.2">
      <c r="A6" s="66"/>
      <c r="B6" s="54"/>
      <c r="C6" s="54"/>
      <c r="D6" s="65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40.5" customHeight="1" x14ac:dyDescent="0.2">
      <c r="A7" s="66"/>
      <c r="B7" s="54"/>
      <c r="C7" s="54"/>
      <c r="D7" s="65"/>
      <c r="E7" s="35" t="s">
        <v>13</v>
      </c>
      <c r="F7" s="27" t="s">
        <v>7</v>
      </c>
      <c r="G7" s="35" t="s">
        <v>13</v>
      </c>
      <c r="H7" s="27" t="s">
        <v>7</v>
      </c>
      <c r="I7" s="36" t="s">
        <v>14</v>
      </c>
      <c r="J7" s="35" t="s">
        <v>13</v>
      </c>
      <c r="K7" s="27" t="s">
        <v>7</v>
      </c>
      <c r="L7" s="35" t="s">
        <v>15</v>
      </c>
      <c r="M7" s="28" t="s">
        <v>7</v>
      </c>
      <c r="N7" s="18" t="s">
        <v>17</v>
      </c>
      <c r="O7" s="27" t="s">
        <v>7</v>
      </c>
      <c r="P7" s="18" t="s">
        <v>15</v>
      </c>
      <c r="Q7" s="27" t="s">
        <v>7</v>
      </c>
      <c r="R7" s="18" t="s">
        <v>19</v>
      </c>
      <c r="S7" s="27" t="s">
        <v>7</v>
      </c>
    </row>
    <row r="8" spans="1:19" ht="27" customHeight="1" x14ac:dyDescent="0.2">
      <c r="A8" s="18">
        <v>1</v>
      </c>
      <c r="B8" s="27" t="s">
        <v>103</v>
      </c>
      <c r="C8" s="27" t="s">
        <v>104</v>
      </c>
      <c r="D8" s="18" t="s">
        <v>119</v>
      </c>
      <c r="E8" s="17">
        <v>8.33</v>
      </c>
      <c r="F8" s="27">
        <f t="shared" ref="F8:F47" si="0">IF(AND(E8&gt;7.1,E8&gt;=7.2),1,IF(AND(E8&gt;6.8,E8&lt;=7.1),2,IF(AND(E8&gt;6.2,E8&lt;=6.8),3,IF(AND(E8&gt;3,E8&lt;=6.2),4,IF(AND(E8&lt;1,E8=0),0,0)))))</f>
        <v>1</v>
      </c>
      <c r="G8" s="17">
        <v>11.9</v>
      </c>
      <c r="H8" s="27">
        <f t="shared" ref="H8:H47" si="1">IF(AND(G8&gt;10.6,G8&gt;=10.7),1,IF(AND(G8&gt;10.4,G8&lt;=10.6),2,IF(AND(G8&gt;9.5,G8&lt;=10.4),3,IF(AND(G8&gt;4,G8&lt;=9.5),4,IF(AND(G8&lt;1,G8=0),0,0)))))</f>
        <v>1</v>
      </c>
      <c r="I8" s="43">
        <v>0.34930555555555554</v>
      </c>
      <c r="J8" s="18">
        <f t="shared" ref="J8:J47" si="2">(HOUR(I8)*60+MINUTE(I8))</f>
        <v>503</v>
      </c>
      <c r="K8" s="27">
        <f t="shared" ref="K8:K47" si="3">IF(AND(J8&gt;455,J8&gt;=456),1,IF(AND(J8&gt;425,J8&lt;=455),2,IF(AND(J8&gt;360,J8&lt;=425),3,IF(AND(J8&gt;120,J8&lt;=360),4,IF(AND(J8&lt;1,J8=0),0,0)))))</f>
        <v>1</v>
      </c>
      <c r="L8" s="18">
        <v>105</v>
      </c>
      <c r="M8" s="28">
        <f t="shared" ref="M8:M47" si="4">IF(AND(L8&lt;1,L8&gt;=0),0,IF(AND(L8&lt;105,L8&lt;=104),1,IF(AND(L8&lt;115,L8&gt;=105),2,IF(AND(L8&lt;135,L8&gt;=115),3,IF(AND(L8&lt;200,L8&gt;=135),4,IF(AND(L8&lt;300,L8&gt;=200,),"",""))))))</f>
        <v>2</v>
      </c>
      <c r="N8" s="28">
        <v>5</v>
      </c>
      <c r="O8" s="27">
        <f t="shared" ref="O8:O47" si="5">IF(AND(N8&lt;1,N8&gt;=0),0,IF(AND(N8&lt;18,N8&lt;=17),1,IF(AND(N8&lt;21,N8&gt;=18),2,IF(AND(N8&lt;30,N8&gt;=21),3,IF(AND(N8&lt;60,N8&gt;=30),4,IF(AND(N8&lt;70,N8&gt;=60,),"",""))))))</f>
        <v>1</v>
      </c>
      <c r="P8" s="28">
        <v>3</v>
      </c>
      <c r="Q8" s="27">
        <f t="shared" ref="Q8:Q47" si="6">IF(ISBLANK(P8),0,IF(AND(P8&gt;-30,P8&lt;=2),1,IF(AND(P8&lt;5,P8&gt;=3),2,IF(AND(P8&lt;9,P8&gt;=5),3,IF(AND(P8&lt;35,P8&gt;=9),4,IF(AND(P8&lt;50,30&gt;=36),"",""))))))</f>
        <v>2</v>
      </c>
      <c r="R8" s="28">
        <v>3</v>
      </c>
      <c r="S8" s="27">
        <f t="shared" ref="S8:S47" si="7">IF(AND(R8&lt;1,R8&gt;=0),0,IF(AND(R8&lt;4,R8&lt;=3),1,IF(AND(R8&lt;6,R8&gt;=4),2,IF(AND(R8&lt;11,R8&gt;=6),3,IF(AND(R8&lt;31,R8&gt;=11),4,IF(AND(R8&lt;50,R8&gt;=31,),"",""))))))</f>
        <v>1</v>
      </c>
    </row>
    <row r="9" spans="1:19" ht="27" customHeight="1" x14ac:dyDescent="0.2">
      <c r="A9" s="18">
        <v>2</v>
      </c>
      <c r="B9" s="27" t="s">
        <v>103</v>
      </c>
      <c r="C9" s="27" t="s">
        <v>104</v>
      </c>
      <c r="D9" s="18" t="s">
        <v>120</v>
      </c>
      <c r="E9" s="17">
        <v>8.15</v>
      </c>
      <c r="F9" s="27">
        <f t="shared" si="0"/>
        <v>1</v>
      </c>
      <c r="G9" s="17">
        <v>12.6</v>
      </c>
      <c r="H9" s="27">
        <f t="shared" si="1"/>
        <v>1</v>
      </c>
      <c r="I9" s="43">
        <v>0.3298611111111111</v>
      </c>
      <c r="J9" s="18">
        <f t="shared" si="2"/>
        <v>475</v>
      </c>
      <c r="K9" s="27">
        <f t="shared" si="3"/>
        <v>1</v>
      </c>
      <c r="L9" s="18">
        <v>95</v>
      </c>
      <c r="M9" s="28">
        <f t="shared" si="4"/>
        <v>1</v>
      </c>
      <c r="N9" s="28">
        <v>7</v>
      </c>
      <c r="O9" s="27">
        <f t="shared" si="5"/>
        <v>1</v>
      </c>
      <c r="P9" s="28">
        <v>4</v>
      </c>
      <c r="Q9" s="27">
        <f t="shared" si="6"/>
        <v>2</v>
      </c>
      <c r="R9" s="28">
        <v>4</v>
      </c>
      <c r="S9" s="27">
        <f t="shared" si="7"/>
        <v>2</v>
      </c>
    </row>
    <row r="10" spans="1:19" ht="27" customHeight="1" x14ac:dyDescent="0.2">
      <c r="A10" s="18">
        <v>4</v>
      </c>
      <c r="B10" s="27" t="s">
        <v>103</v>
      </c>
      <c r="C10" s="27" t="s">
        <v>104</v>
      </c>
      <c r="D10" s="18" t="s">
        <v>121</v>
      </c>
      <c r="E10" s="17">
        <v>8.1999999999999993</v>
      </c>
      <c r="F10" s="27">
        <f t="shared" si="0"/>
        <v>1</v>
      </c>
      <c r="G10" s="17">
        <v>12.2</v>
      </c>
      <c r="H10" s="27">
        <f t="shared" si="1"/>
        <v>1</v>
      </c>
      <c r="I10" s="43">
        <v>0.32847222222222222</v>
      </c>
      <c r="J10" s="18">
        <f t="shared" si="2"/>
        <v>473</v>
      </c>
      <c r="K10" s="27">
        <f t="shared" si="3"/>
        <v>1</v>
      </c>
      <c r="L10" s="18">
        <v>85</v>
      </c>
      <c r="M10" s="28">
        <f t="shared" si="4"/>
        <v>1</v>
      </c>
      <c r="N10" s="28">
        <v>10</v>
      </c>
      <c r="O10" s="27">
        <f t="shared" si="5"/>
        <v>1</v>
      </c>
      <c r="P10" s="28">
        <v>2</v>
      </c>
      <c r="Q10" s="27">
        <f t="shared" si="6"/>
        <v>1</v>
      </c>
      <c r="R10" s="28">
        <v>2</v>
      </c>
      <c r="S10" s="27">
        <f t="shared" si="7"/>
        <v>1</v>
      </c>
    </row>
    <row r="11" spans="1:19" ht="27" customHeight="1" x14ac:dyDescent="0.2">
      <c r="A11" s="18">
        <v>5</v>
      </c>
      <c r="B11" s="27" t="s">
        <v>103</v>
      </c>
      <c r="C11" s="27" t="s">
        <v>104</v>
      </c>
      <c r="D11" s="18" t="s">
        <v>122</v>
      </c>
      <c r="E11" s="17">
        <v>7.3</v>
      </c>
      <c r="F11" s="27">
        <f t="shared" si="0"/>
        <v>1</v>
      </c>
      <c r="G11" s="17">
        <v>11.1</v>
      </c>
      <c r="H11" s="27">
        <f t="shared" si="1"/>
        <v>1</v>
      </c>
      <c r="I11" s="43">
        <v>0.35694444444444445</v>
      </c>
      <c r="J11" s="18">
        <f t="shared" si="2"/>
        <v>514</v>
      </c>
      <c r="K11" s="27">
        <f t="shared" si="3"/>
        <v>1</v>
      </c>
      <c r="L11" s="18">
        <v>110</v>
      </c>
      <c r="M11" s="28">
        <f t="shared" si="4"/>
        <v>2</v>
      </c>
      <c r="N11" s="28">
        <v>8</v>
      </c>
      <c r="O11" s="27">
        <f t="shared" si="5"/>
        <v>1</v>
      </c>
      <c r="P11" s="28">
        <v>5</v>
      </c>
      <c r="Q11" s="27">
        <f t="shared" si="6"/>
        <v>3</v>
      </c>
      <c r="R11" s="28">
        <v>2</v>
      </c>
      <c r="S11" s="27">
        <f t="shared" si="7"/>
        <v>1</v>
      </c>
    </row>
    <row r="12" spans="1:19" ht="27" customHeight="1" x14ac:dyDescent="0.2">
      <c r="A12" s="18">
        <v>6</v>
      </c>
      <c r="B12" s="27" t="s">
        <v>103</v>
      </c>
      <c r="C12" s="27" t="s">
        <v>104</v>
      </c>
      <c r="D12" s="18" t="s">
        <v>123</v>
      </c>
      <c r="E12" s="17">
        <v>8.1</v>
      </c>
      <c r="F12" s="27">
        <f t="shared" si="0"/>
        <v>1</v>
      </c>
      <c r="G12" s="17">
        <v>12.5</v>
      </c>
      <c r="H12" s="27">
        <f t="shared" si="1"/>
        <v>1</v>
      </c>
      <c r="I12" s="43">
        <v>0.32569444444444445</v>
      </c>
      <c r="J12" s="18">
        <f t="shared" si="2"/>
        <v>469</v>
      </c>
      <c r="K12" s="27">
        <f t="shared" si="3"/>
        <v>1</v>
      </c>
      <c r="L12" s="18">
        <v>101</v>
      </c>
      <c r="M12" s="28">
        <f t="shared" si="4"/>
        <v>1</v>
      </c>
      <c r="N12" s="28">
        <v>11</v>
      </c>
      <c r="O12" s="27">
        <f t="shared" si="5"/>
        <v>1</v>
      </c>
      <c r="P12" s="28">
        <v>3</v>
      </c>
      <c r="Q12" s="27">
        <f t="shared" si="6"/>
        <v>2</v>
      </c>
      <c r="R12" s="28">
        <v>5</v>
      </c>
      <c r="S12" s="27">
        <f t="shared" si="7"/>
        <v>2</v>
      </c>
    </row>
    <row r="13" spans="1:19" ht="27" customHeight="1" x14ac:dyDescent="0.2">
      <c r="A13" s="18">
        <v>7</v>
      </c>
      <c r="B13" s="27" t="s">
        <v>103</v>
      </c>
      <c r="C13" s="27" t="s">
        <v>104</v>
      </c>
      <c r="D13" s="18" t="s">
        <v>124</v>
      </c>
      <c r="E13" s="17">
        <v>7.8</v>
      </c>
      <c r="F13" s="27">
        <f t="shared" si="0"/>
        <v>1</v>
      </c>
      <c r="G13" s="17">
        <v>11.5</v>
      </c>
      <c r="H13" s="27">
        <f t="shared" si="1"/>
        <v>1</v>
      </c>
      <c r="I13" s="43">
        <v>0.31458333333333333</v>
      </c>
      <c r="J13" s="18">
        <f t="shared" si="2"/>
        <v>453</v>
      </c>
      <c r="K13" s="27">
        <f t="shared" si="3"/>
        <v>2</v>
      </c>
      <c r="L13" s="18">
        <v>100</v>
      </c>
      <c r="M13" s="28">
        <f t="shared" si="4"/>
        <v>1</v>
      </c>
      <c r="N13" s="28">
        <v>13</v>
      </c>
      <c r="O13" s="27">
        <f t="shared" si="5"/>
        <v>1</v>
      </c>
      <c r="P13" s="28">
        <v>3</v>
      </c>
      <c r="Q13" s="27">
        <f t="shared" si="6"/>
        <v>2</v>
      </c>
      <c r="R13" s="28">
        <v>5</v>
      </c>
      <c r="S13" s="27">
        <f t="shared" si="7"/>
        <v>2</v>
      </c>
    </row>
    <row r="14" spans="1:19" ht="27" customHeight="1" x14ac:dyDescent="0.2">
      <c r="A14" s="18">
        <v>8</v>
      </c>
      <c r="B14" s="27" t="s">
        <v>103</v>
      </c>
      <c r="C14" s="27" t="s">
        <v>104</v>
      </c>
      <c r="D14" s="18" t="s">
        <v>125</v>
      </c>
      <c r="E14" s="17">
        <v>7</v>
      </c>
      <c r="F14" s="27">
        <f t="shared" si="0"/>
        <v>2</v>
      </c>
      <c r="G14" s="17">
        <v>10.199999999999999</v>
      </c>
      <c r="H14" s="27">
        <f t="shared" si="1"/>
        <v>3</v>
      </c>
      <c r="I14" s="43">
        <v>0.31527777777777777</v>
      </c>
      <c r="J14" s="18">
        <f t="shared" si="2"/>
        <v>454</v>
      </c>
      <c r="K14" s="27">
        <f t="shared" si="3"/>
        <v>2</v>
      </c>
      <c r="L14" s="18">
        <v>100</v>
      </c>
      <c r="M14" s="28">
        <f t="shared" si="4"/>
        <v>1</v>
      </c>
      <c r="N14" s="28">
        <v>9</v>
      </c>
      <c r="O14" s="27">
        <f t="shared" si="5"/>
        <v>1</v>
      </c>
      <c r="P14" s="28">
        <v>3</v>
      </c>
      <c r="Q14" s="27">
        <f t="shared" si="6"/>
        <v>2</v>
      </c>
      <c r="R14" s="28">
        <v>2</v>
      </c>
      <c r="S14" s="27">
        <f t="shared" si="7"/>
        <v>1</v>
      </c>
    </row>
    <row r="15" spans="1:19" ht="27" customHeight="1" x14ac:dyDescent="0.2">
      <c r="A15" s="18">
        <v>9</v>
      </c>
      <c r="B15" s="27" t="s">
        <v>103</v>
      </c>
      <c r="C15" s="27" t="s">
        <v>104</v>
      </c>
      <c r="D15" s="18" t="s">
        <v>126</v>
      </c>
      <c r="E15" s="17">
        <v>7.5</v>
      </c>
      <c r="F15" s="27">
        <f t="shared" si="0"/>
        <v>1</v>
      </c>
      <c r="G15" s="17">
        <v>11.1</v>
      </c>
      <c r="H15" s="27">
        <f t="shared" si="1"/>
        <v>1</v>
      </c>
      <c r="I15" s="43">
        <v>0.3430555555555555</v>
      </c>
      <c r="J15" s="18">
        <f t="shared" si="2"/>
        <v>494</v>
      </c>
      <c r="K15" s="27">
        <f t="shared" si="3"/>
        <v>1</v>
      </c>
      <c r="L15" s="18">
        <v>105</v>
      </c>
      <c r="M15" s="28">
        <f t="shared" si="4"/>
        <v>2</v>
      </c>
      <c r="N15" s="28">
        <v>17</v>
      </c>
      <c r="O15" s="27">
        <f t="shared" si="5"/>
        <v>1</v>
      </c>
      <c r="P15" s="28">
        <v>0</v>
      </c>
      <c r="Q15" s="27">
        <f t="shared" si="6"/>
        <v>1</v>
      </c>
      <c r="R15" s="28">
        <v>0</v>
      </c>
      <c r="S15" s="27">
        <f t="shared" si="7"/>
        <v>0</v>
      </c>
    </row>
    <row r="16" spans="1:19" ht="27" customHeight="1" x14ac:dyDescent="0.2">
      <c r="A16" s="18">
        <v>10</v>
      </c>
      <c r="B16" s="27" t="s">
        <v>103</v>
      </c>
      <c r="C16" s="27" t="s">
        <v>104</v>
      </c>
      <c r="D16" s="18" t="s">
        <v>127</v>
      </c>
      <c r="E16" s="17">
        <v>8.3000000000000007</v>
      </c>
      <c r="F16" s="27">
        <f t="shared" si="0"/>
        <v>1</v>
      </c>
      <c r="G16" s="17">
        <v>12.25</v>
      </c>
      <c r="H16" s="27">
        <f t="shared" si="1"/>
        <v>1</v>
      </c>
      <c r="I16" s="43">
        <v>0.35138888888888892</v>
      </c>
      <c r="J16" s="18">
        <f t="shared" si="2"/>
        <v>506</v>
      </c>
      <c r="K16" s="27">
        <f t="shared" si="3"/>
        <v>1</v>
      </c>
      <c r="L16" s="18">
        <v>100</v>
      </c>
      <c r="M16" s="28">
        <f t="shared" si="4"/>
        <v>1</v>
      </c>
      <c r="N16" s="28">
        <v>20</v>
      </c>
      <c r="O16" s="27">
        <f t="shared" si="5"/>
        <v>2</v>
      </c>
      <c r="P16" s="28">
        <v>3</v>
      </c>
      <c r="Q16" s="27">
        <f t="shared" si="6"/>
        <v>2</v>
      </c>
      <c r="R16" s="28">
        <v>4</v>
      </c>
      <c r="S16" s="27">
        <f t="shared" si="7"/>
        <v>2</v>
      </c>
    </row>
    <row r="17" spans="1:19" ht="27" customHeight="1" x14ac:dyDescent="0.2">
      <c r="A17" s="18">
        <v>11</v>
      </c>
      <c r="B17" s="27" t="s">
        <v>103</v>
      </c>
      <c r="C17" s="27" t="s">
        <v>104</v>
      </c>
      <c r="D17" s="18" t="s">
        <v>128</v>
      </c>
      <c r="E17" s="17">
        <v>6.5</v>
      </c>
      <c r="F17" s="27">
        <f t="shared" si="0"/>
        <v>3</v>
      </c>
      <c r="G17" s="17">
        <v>9.9</v>
      </c>
      <c r="H17" s="27">
        <f t="shared" si="1"/>
        <v>3</v>
      </c>
      <c r="I17" s="43">
        <v>0.34930555555555554</v>
      </c>
      <c r="J17" s="18">
        <f t="shared" si="2"/>
        <v>503</v>
      </c>
      <c r="K17" s="27">
        <f t="shared" si="3"/>
        <v>1</v>
      </c>
      <c r="L17" s="18">
        <v>110</v>
      </c>
      <c r="M17" s="28">
        <f t="shared" si="4"/>
        <v>2</v>
      </c>
      <c r="N17" s="28">
        <v>14</v>
      </c>
      <c r="O17" s="27">
        <f t="shared" si="5"/>
        <v>1</v>
      </c>
      <c r="P17" s="28">
        <v>5</v>
      </c>
      <c r="Q17" s="27">
        <f t="shared" si="6"/>
        <v>3</v>
      </c>
      <c r="R17" s="28">
        <v>2</v>
      </c>
      <c r="S17" s="27">
        <f t="shared" si="7"/>
        <v>1</v>
      </c>
    </row>
    <row r="18" spans="1:19" ht="27" customHeight="1" x14ac:dyDescent="0.2">
      <c r="A18" s="18">
        <v>12</v>
      </c>
      <c r="B18" s="27" t="s">
        <v>103</v>
      </c>
      <c r="C18" s="27" t="s">
        <v>104</v>
      </c>
      <c r="D18" s="18" t="s">
        <v>129</v>
      </c>
      <c r="E18" s="17">
        <v>7.1</v>
      </c>
      <c r="F18" s="27">
        <f t="shared" si="0"/>
        <v>2</v>
      </c>
      <c r="G18" s="17">
        <v>9.9</v>
      </c>
      <c r="H18" s="27">
        <f t="shared" si="1"/>
        <v>3</v>
      </c>
      <c r="I18" s="43">
        <v>0.35138888888888892</v>
      </c>
      <c r="J18" s="18">
        <f t="shared" si="2"/>
        <v>506</v>
      </c>
      <c r="K18" s="27">
        <f t="shared" si="3"/>
        <v>1</v>
      </c>
      <c r="L18" s="18">
        <v>110</v>
      </c>
      <c r="M18" s="28">
        <f t="shared" si="4"/>
        <v>2</v>
      </c>
      <c r="N18" s="28">
        <v>18</v>
      </c>
      <c r="O18" s="27">
        <f t="shared" si="5"/>
        <v>2</v>
      </c>
      <c r="P18" s="28">
        <v>2</v>
      </c>
      <c r="Q18" s="27">
        <f t="shared" si="6"/>
        <v>1</v>
      </c>
      <c r="R18" s="28">
        <v>3</v>
      </c>
      <c r="S18" s="27">
        <f t="shared" si="7"/>
        <v>1</v>
      </c>
    </row>
    <row r="19" spans="1:19" ht="27" customHeight="1" x14ac:dyDescent="0.2">
      <c r="A19" s="18">
        <v>13</v>
      </c>
      <c r="B19" s="27" t="s">
        <v>103</v>
      </c>
      <c r="C19" s="27" t="s">
        <v>104</v>
      </c>
      <c r="D19" s="18" t="s">
        <v>130</v>
      </c>
      <c r="E19" s="17">
        <v>8.3000000000000007</v>
      </c>
      <c r="F19" s="27">
        <f t="shared" si="0"/>
        <v>1</v>
      </c>
      <c r="G19" s="17">
        <v>10.199999999999999</v>
      </c>
      <c r="H19" s="27">
        <f t="shared" si="1"/>
        <v>3</v>
      </c>
      <c r="I19" s="43">
        <v>0.35486111111111113</v>
      </c>
      <c r="J19" s="18">
        <f t="shared" si="2"/>
        <v>511</v>
      </c>
      <c r="K19" s="27">
        <f t="shared" si="3"/>
        <v>1</v>
      </c>
      <c r="L19" s="18">
        <v>95</v>
      </c>
      <c r="M19" s="28">
        <f t="shared" si="4"/>
        <v>1</v>
      </c>
      <c r="N19" s="28">
        <v>21</v>
      </c>
      <c r="O19" s="27">
        <f t="shared" si="5"/>
        <v>3</v>
      </c>
      <c r="P19" s="28">
        <v>1</v>
      </c>
      <c r="Q19" s="27">
        <f t="shared" si="6"/>
        <v>1</v>
      </c>
      <c r="R19" s="28">
        <v>3</v>
      </c>
      <c r="S19" s="27">
        <f t="shared" si="7"/>
        <v>1</v>
      </c>
    </row>
    <row r="20" spans="1:19" ht="27" customHeight="1" x14ac:dyDescent="0.2">
      <c r="A20" s="18">
        <v>14</v>
      </c>
      <c r="B20" s="27" t="s">
        <v>103</v>
      </c>
      <c r="C20" s="27" t="s">
        <v>104</v>
      </c>
      <c r="D20" s="18" t="s">
        <v>131</v>
      </c>
      <c r="E20" s="17">
        <v>7.1</v>
      </c>
      <c r="F20" s="27">
        <f t="shared" si="0"/>
        <v>2</v>
      </c>
      <c r="G20" s="17">
        <v>11.2</v>
      </c>
      <c r="H20" s="27">
        <f t="shared" si="1"/>
        <v>1</v>
      </c>
      <c r="I20" s="43">
        <v>0.34861111111111115</v>
      </c>
      <c r="J20" s="18">
        <f t="shared" si="2"/>
        <v>502</v>
      </c>
      <c r="K20" s="27">
        <f t="shared" si="3"/>
        <v>1</v>
      </c>
      <c r="L20" s="18">
        <v>115</v>
      </c>
      <c r="M20" s="28">
        <f t="shared" si="4"/>
        <v>3</v>
      </c>
      <c r="N20" s="28">
        <v>8</v>
      </c>
      <c r="O20" s="27">
        <f t="shared" si="5"/>
        <v>1</v>
      </c>
      <c r="P20" s="28">
        <v>0</v>
      </c>
      <c r="Q20" s="27">
        <f t="shared" si="6"/>
        <v>1</v>
      </c>
      <c r="R20" s="28">
        <v>3</v>
      </c>
      <c r="S20" s="27">
        <f t="shared" si="7"/>
        <v>1</v>
      </c>
    </row>
    <row r="21" spans="1:19" ht="27" customHeight="1" x14ac:dyDescent="0.2">
      <c r="A21" s="18">
        <v>15</v>
      </c>
      <c r="B21" s="27" t="s">
        <v>103</v>
      </c>
      <c r="C21" s="27" t="s">
        <v>104</v>
      </c>
      <c r="D21" s="18" t="s">
        <v>132</v>
      </c>
      <c r="E21" s="17">
        <v>7</v>
      </c>
      <c r="F21" s="27">
        <f t="shared" si="0"/>
        <v>2</v>
      </c>
      <c r="G21" s="17">
        <v>10.5</v>
      </c>
      <c r="H21" s="27">
        <f t="shared" si="1"/>
        <v>2</v>
      </c>
      <c r="I21" s="43">
        <v>0.34097222222222223</v>
      </c>
      <c r="J21" s="18">
        <f t="shared" si="2"/>
        <v>491</v>
      </c>
      <c r="K21" s="27">
        <f t="shared" si="3"/>
        <v>1</v>
      </c>
      <c r="L21" s="18">
        <v>110</v>
      </c>
      <c r="M21" s="28">
        <f t="shared" si="4"/>
        <v>2</v>
      </c>
      <c r="N21" s="28">
        <v>18</v>
      </c>
      <c r="O21" s="27">
        <f t="shared" si="5"/>
        <v>2</v>
      </c>
      <c r="P21" s="28">
        <v>0</v>
      </c>
      <c r="Q21" s="27">
        <f t="shared" si="6"/>
        <v>1</v>
      </c>
      <c r="R21" s="28">
        <v>0</v>
      </c>
      <c r="S21" s="27">
        <f t="shared" si="7"/>
        <v>0</v>
      </c>
    </row>
    <row r="22" spans="1:19" ht="27" customHeight="1" x14ac:dyDescent="0.2">
      <c r="A22" s="18">
        <v>16</v>
      </c>
      <c r="B22" s="27" t="s">
        <v>103</v>
      </c>
      <c r="C22" s="27" t="s">
        <v>104</v>
      </c>
      <c r="D22" s="18" t="s">
        <v>133</v>
      </c>
      <c r="E22" s="17">
        <v>7.5</v>
      </c>
      <c r="F22" s="27">
        <f t="shared" si="0"/>
        <v>1</v>
      </c>
      <c r="G22" s="17">
        <v>10.199999999999999</v>
      </c>
      <c r="H22" s="27">
        <f t="shared" si="1"/>
        <v>3</v>
      </c>
      <c r="I22" s="43">
        <v>0.35000000000000003</v>
      </c>
      <c r="J22" s="18">
        <f t="shared" si="2"/>
        <v>504</v>
      </c>
      <c r="K22" s="27">
        <f t="shared" si="3"/>
        <v>1</v>
      </c>
      <c r="L22" s="18">
        <v>100</v>
      </c>
      <c r="M22" s="28">
        <f t="shared" si="4"/>
        <v>1</v>
      </c>
      <c r="N22" s="28">
        <v>21</v>
      </c>
      <c r="O22" s="27">
        <f t="shared" si="5"/>
        <v>3</v>
      </c>
      <c r="P22" s="28">
        <v>-2</v>
      </c>
      <c r="Q22" s="27">
        <f t="shared" si="6"/>
        <v>1</v>
      </c>
      <c r="R22" s="28">
        <v>2</v>
      </c>
      <c r="S22" s="27">
        <f t="shared" si="7"/>
        <v>1</v>
      </c>
    </row>
    <row r="23" spans="1:19" ht="27" customHeight="1" x14ac:dyDescent="0.2">
      <c r="A23" s="18">
        <v>17</v>
      </c>
      <c r="B23" s="27" t="s">
        <v>103</v>
      </c>
      <c r="C23" s="27" t="s">
        <v>104</v>
      </c>
      <c r="D23" s="18" t="s">
        <v>147</v>
      </c>
      <c r="E23" s="17">
        <v>7.3</v>
      </c>
      <c r="F23" s="27">
        <f t="shared" si="0"/>
        <v>1</v>
      </c>
      <c r="G23" s="17">
        <v>12.4</v>
      </c>
      <c r="H23" s="27">
        <f t="shared" si="1"/>
        <v>1</v>
      </c>
      <c r="I23" s="43">
        <v>0.37083333333333335</v>
      </c>
      <c r="J23" s="18">
        <f t="shared" si="2"/>
        <v>534</v>
      </c>
      <c r="K23" s="27">
        <f t="shared" si="3"/>
        <v>1</v>
      </c>
      <c r="L23" s="18">
        <v>105</v>
      </c>
      <c r="M23" s="28">
        <f t="shared" si="4"/>
        <v>2</v>
      </c>
      <c r="N23" s="28">
        <v>19</v>
      </c>
      <c r="O23" s="27">
        <f t="shared" si="5"/>
        <v>2</v>
      </c>
      <c r="P23" s="28">
        <v>5</v>
      </c>
      <c r="Q23" s="27">
        <f t="shared" si="6"/>
        <v>3</v>
      </c>
      <c r="R23" s="28">
        <v>5</v>
      </c>
      <c r="S23" s="27">
        <f t="shared" si="7"/>
        <v>2</v>
      </c>
    </row>
    <row r="24" spans="1:19" ht="27" customHeight="1" x14ac:dyDescent="0.2">
      <c r="A24" s="18">
        <v>19</v>
      </c>
      <c r="B24" s="27" t="s">
        <v>103</v>
      </c>
      <c r="C24" s="27" t="s">
        <v>104</v>
      </c>
      <c r="D24" s="18" t="s">
        <v>148</v>
      </c>
      <c r="E24" s="17">
        <v>7</v>
      </c>
      <c r="F24" s="27">
        <f t="shared" si="0"/>
        <v>2</v>
      </c>
      <c r="G24" s="17">
        <v>11.5</v>
      </c>
      <c r="H24" s="27">
        <f t="shared" si="1"/>
        <v>1</v>
      </c>
      <c r="I24" s="43">
        <v>0.37152777777777773</v>
      </c>
      <c r="J24" s="18">
        <f t="shared" si="2"/>
        <v>535</v>
      </c>
      <c r="K24" s="27">
        <f t="shared" si="3"/>
        <v>1</v>
      </c>
      <c r="L24" s="18">
        <v>100</v>
      </c>
      <c r="M24" s="28">
        <f t="shared" si="4"/>
        <v>1</v>
      </c>
      <c r="N24" s="28">
        <v>20</v>
      </c>
      <c r="O24" s="27">
        <f t="shared" si="5"/>
        <v>2</v>
      </c>
      <c r="P24" s="28">
        <v>7</v>
      </c>
      <c r="Q24" s="27">
        <f t="shared" si="6"/>
        <v>3</v>
      </c>
      <c r="R24" s="28">
        <v>4</v>
      </c>
      <c r="S24" s="27">
        <f t="shared" si="7"/>
        <v>2</v>
      </c>
    </row>
    <row r="25" spans="1:19" ht="27" customHeight="1" x14ac:dyDescent="0.2">
      <c r="A25" s="18">
        <v>20</v>
      </c>
      <c r="B25" s="27" t="s">
        <v>103</v>
      </c>
      <c r="C25" s="27" t="s">
        <v>104</v>
      </c>
      <c r="D25" s="18" t="s">
        <v>149</v>
      </c>
      <c r="E25" s="17">
        <v>7.5</v>
      </c>
      <c r="F25" s="27">
        <f t="shared" si="0"/>
        <v>1</v>
      </c>
      <c r="G25" s="17">
        <v>11.2</v>
      </c>
      <c r="H25" s="27">
        <f t="shared" si="1"/>
        <v>1</v>
      </c>
      <c r="I25" s="43">
        <v>0.30624999999999997</v>
      </c>
      <c r="J25" s="18">
        <f t="shared" si="2"/>
        <v>441</v>
      </c>
      <c r="K25" s="27">
        <f t="shared" si="3"/>
        <v>2</v>
      </c>
      <c r="L25" s="18">
        <v>105</v>
      </c>
      <c r="M25" s="28">
        <f t="shared" si="4"/>
        <v>2</v>
      </c>
      <c r="N25" s="28">
        <v>17</v>
      </c>
      <c r="O25" s="27">
        <f t="shared" si="5"/>
        <v>1</v>
      </c>
      <c r="P25" s="28">
        <v>2</v>
      </c>
      <c r="Q25" s="27">
        <f t="shared" si="6"/>
        <v>1</v>
      </c>
      <c r="R25" s="28">
        <v>2</v>
      </c>
      <c r="S25" s="27">
        <f t="shared" si="7"/>
        <v>1</v>
      </c>
    </row>
    <row r="26" spans="1:19" ht="27" customHeight="1" x14ac:dyDescent="0.2">
      <c r="A26" s="18">
        <v>21</v>
      </c>
      <c r="B26" s="27" t="s">
        <v>103</v>
      </c>
      <c r="C26" s="27" t="s">
        <v>104</v>
      </c>
      <c r="D26" s="18" t="s">
        <v>150</v>
      </c>
      <c r="E26" s="17">
        <v>8.1</v>
      </c>
      <c r="F26" s="27">
        <f t="shared" si="0"/>
        <v>1</v>
      </c>
      <c r="G26" s="17">
        <v>12.4</v>
      </c>
      <c r="H26" s="27">
        <f t="shared" si="1"/>
        <v>1</v>
      </c>
      <c r="I26" s="43">
        <v>0.35069444444444442</v>
      </c>
      <c r="J26" s="18">
        <f t="shared" si="2"/>
        <v>505</v>
      </c>
      <c r="K26" s="27">
        <f t="shared" si="3"/>
        <v>1</v>
      </c>
      <c r="L26" s="18">
        <v>105</v>
      </c>
      <c r="M26" s="28">
        <f t="shared" si="4"/>
        <v>2</v>
      </c>
      <c r="N26" s="28">
        <v>16</v>
      </c>
      <c r="O26" s="27">
        <f t="shared" si="5"/>
        <v>1</v>
      </c>
      <c r="P26" s="28">
        <v>2</v>
      </c>
      <c r="Q26" s="27">
        <f t="shared" si="6"/>
        <v>1</v>
      </c>
      <c r="R26" s="28">
        <v>3</v>
      </c>
      <c r="S26" s="27">
        <f t="shared" si="7"/>
        <v>1</v>
      </c>
    </row>
    <row r="27" spans="1:19" ht="27" customHeight="1" x14ac:dyDescent="0.2">
      <c r="A27" s="18">
        <v>22</v>
      </c>
      <c r="B27" s="27" t="s">
        <v>103</v>
      </c>
      <c r="C27" s="27" t="s">
        <v>104</v>
      </c>
      <c r="D27" s="18" t="s">
        <v>151</v>
      </c>
      <c r="E27" s="17">
        <v>7.7</v>
      </c>
      <c r="F27" s="27">
        <f t="shared" si="0"/>
        <v>1</v>
      </c>
      <c r="G27" s="17">
        <v>11.2</v>
      </c>
      <c r="H27" s="27">
        <f t="shared" si="1"/>
        <v>1</v>
      </c>
      <c r="I27" s="43">
        <v>0.34375</v>
      </c>
      <c r="J27" s="18">
        <f t="shared" si="2"/>
        <v>495</v>
      </c>
      <c r="K27" s="27">
        <f t="shared" si="3"/>
        <v>1</v>
      </c>
      <c r="L27" s="18">
        <v>90</v>
      </c>
      <c r="M27" s="28">
        <f t="shared" si="4"/>
        <v>1</v>
      </c>
      <c r="N27" s="28">
        <v>14</v>
      </c>
      <c r="O27" s="27">
        <f t="shared" si="5"/>
        <v>1</v>
      </c>
      <c r="P27" s="28">
        <v>5</v>
      </c>
      <c r="Q27" s="27">
        <f t="shared" si="6"/>
        <v>3</v>
      </c>
      <c r="R27" s="28">
        <v>2</v>
      </c>
      <c r="S27" s="27">
        <f t="shared" si="7"/>
        <v>1</v>
      </c>
    </row>
    <row r="28" spans="1:19" ht="27" customHeight="1" x14ac:dyDescent="0.2">
      <c r="A28" s="18">
        <v>23</v>
      </c>
      <c r="B28" s="27" t="s">
        <v>103</v>
      </c>
      <c r="C28" s="27" t="s">
        <v>104</v>
      </c>
      <c r="D28" s="18" t="s">
        <v>152</v>
      </c>
      <c r="E28" s="17">
        <v>7</v>
      </c>
      <c r="F28" s="27">
        <f t="shared" si="0"/>
        <v>2</v>
      </c>
      <c r="G28" s="17">
        <v>10.1</v>
      </c>
      <c r="H28" s="27">
        <f t="shared" si="1"/>
        <v>3</v>
      </c>
      <c r="I28" s="43">
        <v>0.26319444444444445</v>
      </c>
      <c r="J28" s="18">
        <f t="shared" si="2"/>
        <v>379</v>
      </c>
      <c r="K28" s="27">
        <f t="shared" si="3"/>
        <v>3</v>
      </c>
      <c r="L28" s="18">
        <v>100</v>
      </c>
      <c r="M28" s="28">
        <f t="shared" si="4"/>
        <v>1</v>
      </c>
      <c r="N28" s="28">
        <v>19</v>
      </c>
      <c r="O28" s="27">
        <f t="shared" si="5"/>
        <v>2</v>
      </c>
      <c r="P28" s="28">
        <v>9</v>
      </c>
      <c r="Q28" s="27">
        <f t="shared" si="6"/>
        <v>4</v>
      </c>
      <c r="R28" s="28">
        <v>5</v>
      </c>
      <c r="S28" s="27">
        <f t="shared" si="7"/>
        <v>2</v>
      </c>
    </row>
    <row r="29" spans="1:19" ht="27" customHeight="1" x14ac:dyDescent="0.2">
      <c r="A29" s="18">
        <v>24</v>
      </c>
      <c r="B29" s="27" t="s">
        <v>103</v>
      </c>
      <c r="C29" s="27" t="s">
        <v>104</v>
      </c>
      <c r="D29" s="18" t="s">
        <v>153</v>
      </c>
      <c r="E29" s="17">
        <v>7.6</v>
      </c>
      <c r="F29" s="27">
        <f t="shared" si="0"/>
        <v>1</v>
      </c>
      <c r="G29" s="17">
        <v>10.199999999999999</v>
      </c>
      <c r="H29" s="27">
        <f t="shared" si="1"/>
        <v>3</v>
      </c>
      <c r="I29" s="43">
        <v>0.30694444444444441</v>
      </c>
      <c r="J29" s="18">
        <f t="shared" si="2"/>
        <v>442</v>
      </c>
      <c r="K29" s="27">
        <f t="shared" si="3"/>
        <v>2</v>
      </c>
      <c r="L29" s="18">
        <v>100</v>
      </c>
      <c r="M29" s="28">
        <f t="shared" si="4"/>
        <v>1</v>
      </c>
      <c r="N29" s="28">
        <v>14</v>
      </c>
      <c r="O29" s="27">
        <f t="shared" si="5"/>
        <v>1</v>
      </c>
      <c r="P29" s="28">
        <v>2</v>
      </c>
      <c r="Q29" s="27">
        <f t="shared" si="6"/>
        <v>1</v>
      </c>
      <c r="R29" s="28">
        <v>6</v>
      </c>
      <c r="S29" s="27">
        <f t="shared" si="7"/>
        <v>3</v>
      </c>
    </row>
    <row r="30" spans="1:19" ht="27" customHeight="1" x14ac:dyDescent="0.2">
      <c r="A30" s="18">
        <v>25</v>
      </c>
      <c r="B30" s="27" t="s">
        <v>103</v>
      </c>
      <c r="C30" s="27" t="s">
        <v>104</v>
      </c>
      <c r="D30" s="18" t="s">
        <v>154</v>
      </c>
      <c r="E30" s="17">
        <v>7.7</v>
      </c>
      <c r="F30" s="27">
        <f t="shared" si="0"/>
        <v>1</v>
      </c>
      <c r="G30" s="17">
        <v>11.2</v>
      </c>
      <c r="H30" s="27">
        <f t="shared" si="1"/>
        <v>1</v>
      </c>
      <c r="I30" s="43">
        <v>0.29930555555555555</v>
      </c>
      <c r="J30" s="18">
        <f t="shared" si="2"/>
        <v>431</v>
      </c>
      <c r="K30" s="27">
        <f t="shared" si="3"/>
        <v>2</v>
      </c>
      <c r="L30" s="18">
        <v>110</v>
      </c>
      <c r="M30" s="28">
        <f t="shared" si="4"/>
        <v>2</v>
      </c>
      <c r="N30" s="28">
        <v>18</v>
      </c>
      <c r="O30" s="27">
        <f t="shared" si="5"/>
        <v>2</v>
      </c>
      <c r="P30" s="28">
        <v>2</v>
      </c>
      <c r="Q30" s="27">
        <f t="shared" si="6"/>
        <v>1</v>
      </c>
      <c r="R30" s="28">
        <v>3</v>
      </c>
      <c r="S30" s="27">
        <f t="shared" si="7"/>
        <v>1</v>
      </c>
    </row>
    <row r="31" spans="1:19" ht="27" customHeight="1" x14ac:dyDescent="0.2">
      <c r="A31" s="18">
        <v>26</v>
      </c>
      <c r="B31" s="27" t="s">
        <v>103</v>
      </c>
      <c r="C31" s="27" t="s">
        <v>104</v>
      </c>
      <c r="D31" s="18" t="s">
        <v>155</v>
      </c>
      <c r="E31" s="17">
        <v>6.4</v>
      </c>
      <c r="F31" s="27">
        <f t="shared" si="0"/>
        <v>3</v>
      </c>
      <c r="G31" s="17">
        <v>12.5</v>
      </c>
      <c r="H31" s="27">
        <f t="shared" si="1"/>
        <v>1</v>
      </c>
      <c r="I31" s="43">
        <v>0.26944444444444443</v>
      </c>
      <c r="J31" s="18">
        <f t="shared" si="2"/>
        <v>388</v>
      </c>
      <c r="K31" s="27">
        <f t="shared" si="3"/>
        <v>3</v>
      </c>
      <c r="L31" s="18">
        <v>110</v>
      </c>
      <c r="M31" s="28">
        <f t="shared" si="4"/>
        <v>2</v>
      </c>
      <c r="N31" s="28">
        <v>17</v>
      </c>
      <c r="O31" s="27">
        <f t="shared" si="5"/>
        <v>1</v>
      </c>
      <c r="P31" s="28">
        <v>1</v>
      </c>
      <c r="Q31" s="27">
        <f t="shared" si="6"/>
        <v>1</v>
      </c>
      <c r="R31" s="28">
        <v>4</v>
      </c>
      <c r="S31" s="27">
        <f t="shared" si="7"/>
        <v>2</v>
      </c>
    </row>
    <row r="32" spans="1:19" ht="27" customHeight="1" x14ac:dyDescent="0.2">
      <c r="A32" s="18">
        <v>27</v>
      </c>
      <c r="B32" s="27" t="s">
        <v>103</v>
      </c>
      <c r="C32" s="27" t="s">
        <v>104</v>
      </c>
      <c r="D32" s="18" t="s">
        <v>156</v>
      </c>
      <c r="E32" s="17">
        <v>7.5</v>
      </c>
      <c r="F32" s="27">
        <f t="shared" si="0"/>
        <v>1</v>
      </c>
      <c r="G32" s="17">
        <v>10.199999999999999</v>
      </c>
      <c r="H32" s="27">
        <f t="shared" si="1"/>
        <v>3</v>
      </c>
      <c r="I32" s="43">
        <v>0.34375</v>
      </c>
      <c r="J32" s="18">
        <f t="shared" si="2"/>
        <v>495</v>
      </c>
      <c r="K32" s="27">
        <f t="shared" si="3"/>
        <v>1</v>
      </c>
      <c r="L32" s="18">
        <v>110</v>
      </c>
      <c r="M32" s="28">
        <f t="shared" si="4"/>
        <v>2</v>
      </c>
      <c r="N32" s="28">
        <v>20</v>
      </c>
      <c r="O32" s="27">
        <f t="shared" si="5"/>
        <v>2</v>
      </c>
      <c r="P32" s="28">
        <v>5</v>
      </c>
      <c r="Q32" s="27">
        <f t="shared" si="6"/>
        <v>3</v>
      </c>
      <c r="R32" s="28">
        <v>5</v>
      </c>
      <c r="S32" s="27">
        <f t="shared" si="7"/>
        <v>2</v>
      </c>
    </row>
    <row r="33" spans="1:19" ht="27" customHeight="1" x14ac:dyDescent="0.2">
      <c r="A33" s="18">
        <v>28</v>
      </c>
      <c r="B33" s="27" t="s">
        <v>103</v>
      </c>
      <c r="C33" s="27" t="s">
        <v>104</v>
      </c>
      <c r="D33" s="18" t="s">
        <v>157</v>
      </c>
      <c r="E33" s="17">
        <v>6.7</v>
      </c>
      <c r="F33" s="27">
        <f t="shared" si="0"/>
        <v>3</v>
      </c>
      <c r="G33" s="17">
        <v>10.4</v>
      </c>
      <c r="H33" s="27">
        <f t="shared" si="1"/>
        <v>3</v>
      </c>
      <c r="I33" s="43">
        <v>0.30624999999999997</v>
      </c>
      <c r="J33" s="18">
        <f t="shared" si="2"/>
        <v>441</v>
      </c>
      <c r="K33" s="27">
        <f t="shared" si="3"/>
        <v>2</v>
      </c>
      <c r="L33" s="18">
        <v>105</v>
      </c>
      <c r="M33" s="28">
        <f t="shared" si="4"/>
        <v>2</v>
      </c>
      <c r="N33" s="28">
        <v>19</v>
      </c>
      <c r="O33" s="27">
        <f t="shared" si="5"/>
        <v>2</v>
      </c>
      <c r="P33" s="28">
        <v>4</v>
      </c>
      <c r="Q33" s="27">
        <f t="shared" si="6"/>
        <v>2</v>
      </c>
      <c r="R33" s="28">
        <v>3</v>
      </c>
      <c r="S33" s="27">
        <f t="shared" si="7"/>
        <v>1</v>
      </c>
    </row>
    <row r="34" spans="1:19" ht="27" customHeight="1" x14ac:dyDescent="0.2">
      <c r="A34" s="18">
        <v>30</v>
      </c>
      <c r="B34" s="27" t="s">
        <v>103</v>
      </c>
      <c r="C34" s="27" t="s">
        <v>104</v>
      </c>
      <c r="D34" s="18" t="s">
        <v>158</v>
      </c>
      <c r="E34" s="17">
        <v>6.9</v>
      </c>
      <c r="F34" s="27">
        <f t="shared" si="0"/>
        <v>2</v>
      </c>
      <c r="G34" s="17">
        <v>11</v>
      </c>
      <c r="H34" s="27">
        <f t="shared" si="1"/>
        <v>1</v>
      </c>
      <c r="I34" s="43">
        <v>0.35000000000000003</v>
      </c>
      <c r="J34" s="18">
        <f t="shared" si="2"/>
        <v>504</v>
      </c>
      <c r="K34" s="27">
        <f t="shared" si="3"/>
        <v>1</v>
      </c>
      <c r="L34" s="18">
        <v>110</v>
      </c>
      <c r="M34" s="28">
        <f t="shared" si="4"/>
        <v>2</v>
      </c>
      <c r="N34" s="28">
        <v>20</v>
      </c>
      <c r="O34" s="27">
        <f t="shared" si="5"/>
        <v>2</v>
      </c>
      <c r="P34" s="28">
        <v>-2</v>
      </c>
      <c r="Q34" s="27">
        <f t="shared" si="6"/>
        <v>1</v>
      </c>
      <c r="R34" s="28">
        <v>2</v>
      </c>
      <c r="S34" s="27">
        <f t="shared" si="7"/>
        <v>1</v>
      </c>
    </row>
    <row r="35" spans="1:19" ht="27" customHeight="1" x14ac:dyDescent="0.2">
      <c r="A35" s="18">
        <v>31</v>
      </c>
      <c r="B35" s="27" t="s">
        <v>103</v>
      </c>
      <c r="C35" s="27" t="s">
        <v>104</v>
      </c>
      <c r="D35" s="18" t="s">
        <v>159</v>
      </c>
      <c r="E35" s="17">
        <v>6.7</v>
      </c>
      <c r="F35" s="27">
        <f t="shared" si="0"/>
        <v>3</v>
      </c>
      <c r="G35" s="17">
        <v>10.6</v>
      </c>
      <c r="H35" s="27">
        <f t="shared" si="1"/>
        <v>2</v>
      </c>
      <c r="I35" s="43">
        <v>0.32569444444444445</v>
      </c>
      <c r="J35" s="18">
        <f t="shared" si="2"/>
        <v>469</v>
      </c>
      <c r="K35" s="27">
        <f t="shared" si="3"/>
        <v>1</v>
      </c>
      <c r="L35" s="18">
        <v>105</v>
      </c>
      <c r="M35" s="28">
        <f t="shared" si="4"/>
        <v>2</v>
      </c>
      <c r="N35" s="28">
        <v>19</v>
      </c>
      <c r="O35" s="27">
        <f t="shared" si="5"/>
        <v>2</v>
      </c>
      <c r="P35" s="28">
        <v>2</v>
      </c>
      <c r="Q35" s="27">
        <f t="shared" si="6"/>
        <v>1</v>
      </c>
      <c r="R35" s="28">
        <v>4</v>
      </c>
      <c r="S35" s="27">
        <f t="shared" si="7"/>
        <v>2</v>
      </c>
    </row>
    <row r="36" spans="1:19" ht="27" customHeight="1" x14ac:dyDescent="0.2">
      <c r="A36" s="18">
        <v>32</v>
      </c>
      <c r="B36" s="27" t="s">
        <v>103</v>
      </c>
      <c r="C36" s="27" t="s">
        <v>104</v>
      </c>
      <c r="D36" s="18" t="s">
        <v>160</v>
      </c>
      <c r="E36" s="17">
        <v>6.8</v>
      </c>
      <c r="F36" s="27">
        <f t="shared" si="0"/>
        <v>3</v>
      </c>
      <c r="G36" s="17">
        <v>11.9</v>
      </c>
      <c r="H36" s="27">
        <f t="shared" si="1"/>
        <v>1</v>
      </c>
      <c r="I36" s="43">
        <v>0.31111111111111112</v>
      </c>
      <c r="J36" s="18">
        <f t="shared" si="2"/>
        <v>448</v>
      </c>
      <c r="K36" s="27">
        <f t="shared" si="3"/>
        <v>2</v>
      </c>
      <c r="L36" s="18">
        <v>90</v>
      </c>
      <c r="M36" s="28">
        <f t="shared" si="4"/>
        <v>1</v>
      </c>
      <c r="N36" s="28">
        <v>20</v>
      </c>
      <c r="O36" s="27">
        <f t="shared" si="5"/>
        <v>2</v>
      </c>
      <c r="P36" s="28">
        <v>5</v>
      </c>
      <c r="Q36" s="27">
        <f t="shared" si="6"/>
        <v>3</v>
      </c>
      <c r="R36" s="28">
        <v>4</v>
      </c>
      <c r="S36" s="27">
        <f t="shared" si="7"/>
        <v>2</v>
      </c>
    </row>
    <row r="37" spans="1:19" ht="27" customHeight="1" x14ac:dyDescent="0.2">
      <c r="A37" s="18">
        <v>33</v>
      </c>
      <c r="B37" s="27" t="s">
        <v>103</v>
      </c>
      <c r="C37" s="27" t="s">
        <v>104</v>
      </c>
      <c r="D37" s="18" t="s">
        <v>161</v>
      </c>
      <c r="E37" s="17">
        <v>7.7</v>
      </c>
      <c r="F37" s="27">
        <f t="shared" si="0"/>
        <v>1</v>
      </c>
      <c r="G37" s="17">
        <v>9.75</v>
      </c>
      <c r="H37" s="27">
        <f t="shared" si="1"/>
        <v>3</v>
      </c>
      <c r="I37" s="43">
        <v>0.34930555555555554</v>
      </c>
      <c r="J37" s="18">
        <f t="shared" si="2"/>
        <v>503</v>
      </c>
      <c r="K37" s="27">
        <f t="shared" si="3"/>
        <v>1</v>
      </c>
      <c r="L37" s="18">
        <v>70</v>
      </c>
      <c r="M37" s="28">
        <f t="shared" si="4"/>
        <v>1</v>
      </c>
      <c r="N37" s="28">
        <v>17</v>
      </c>
      <c r="O37" s="27">
        <f t="shared" si="5"/>
        <v>1</v>
      </c>
      <c r="P37" s="28">
        <v>4</v>
      </c>
      <c r="Q37" s="27">
        <f t="shared" si="6"/>
        <v>2</v>
      </c>
      <c r="R37" s="28">
        <v>5</v>
      </c>
      <c r="S37" s="27">
        <f t="shared" si="7"/>
        <v>2</v>
      </c>
    </row>
    <row r="38" spans="1:19" ht="27" customHeight="1" x14ac:dyDescent="0.2">
      <c r="A38" s="18">
        <v>34</v>
      </c>
      <c r="B38" s="27" t="s">
        <v>103</v>
      </c>
      <c r="C38" s="27" t="s">
        <v>104</v>
      </c>
      <c r="D38" s="18" t="s">
        <v>162</v>
      </c>
      <c r="E38" s="17">
        <v>8</v>
      </c>
      <c r="F38" s="27">
        <f t="shared" si="0"/>
        <v>1</v>
      </c>
      <c r="G38" s="17">
        <v>9.6999999999999993</v>
      </c>
      <c r="H38" s="27">
        <f t="shared" si="1"/>
        <v>3</v>
      </c>
      <c r="I38" s="43">
        <v>0.35138888888888892</v>
      </c>
      <c r="J38" s="18">
        <f t="shared" si="2"/>
        <v>506</v>
      </c>
      <c r="K38" s="27">
        <f t="shared" si="3"/>
        <v>1</v>
      </c>
      <c r="L38" s="18">
        <v>85</v>
      </c>
      <c r="M38" s="28">
        <f t="shared" si="4"/>
        <v>1</v>
      </c>
      <c r="N38" s="28">
        <v>16</v>
      </c>
      <c r="O38" s="27">
        <f t="shared" si="5"/>
        <v>1</v>
      </c>
      <c r="P38" s="28">
        <v>3</v>
      </c>
      <c r="Q38" s="27">
        <f t="shared" si="6"/>
        <v>2</v>
      </c>
      <c r="R38" s="28">
        <v>0</v>
      </c>
      <c r="S38" s="27">
        <f t="shared" si="7"/>
        <v>0</v>
      </c>
    </row>
    <row r="39" spans="1:19" ht="27" customHeight="1" x14ac:dyDescent="0.2">
      <c r="A39" s="18">
        <v>35</v>
      </c>
      <c r="B39" s="27" t="s">
        <v>103</v>
      </c>
      <c r="C39" s="27" t="s">
        <v>104</v>
      </c>
      <c r="D39" s="18" t="s">
        <v>163</v>
      </c>
      <c r="E39" s="17">
        <v>7</v>
      </c>
      <c r="F39" s="27">
        <f t="shared" si="0"/>
        <v>2</v>
      </c>
      <c r="G39" s="17">
        <v>11.2</v>
      </c>
      <c r="H39" s="27">
        <f t="shared" si="1"/>
        <v>1</v>
      </c>
      <c r="I39" s="43">
        <v>0.31319444444444444</v>
      </c>
      <c r="J39" s="18">
        <f t="shared" si="2"/>
        <v>451</v>
      </c>
      <c r="K39" s="27">
        <f t="shared" si="3"/>
        <v>2</v>
      </c>
      <c r="L39" s="18">
        <v>105</v>
      </c>
      <c r="M39" s="28">
        <f t="shared" si="4"/>
        <v>2</v>
      </c>
      <c r="N39" s="28">
        <v>14</v>
      </c>
      <c r="O39" s="27">
        <f t="shared" si="5"/>
        <v>1</v>
      </c>
      <c r="P39" s="28">
        <v>6</v>
      </c>
      <c r="Q39" s="27">
        <f t="shared" si="6"/>
        <v>3</v>
      </c>
      <c r="R39" s="28">
        <v>2</v>
      </c>
      <c r="S39" s="27">
        <f t="shared" si="7"/>
        <v>1</v>
      </c>
    </row>
    <row r="40" spans="1:19" ht="27" customHeight="1" x14ac:dyDescent="0.2">
      <c r="A40" s="18">
        <v>37</v>
      </c>
      <c r="B40" s="27" t="s">
        <v>103</v>
      </c>
      <c r="C40" s="27" t="s">
        <v>104</v>
      </c>
      <c r="D40" s="18" t="s">
        <v>164</v>
      </c>
      <c r="E40" s="17">
        <v>7.2</v>
      </c>
      <c r="F40" s="27">
        <f t="shared" si="0"/>
        <v>1</v>
      </c>
      <c r="G40" s="17">
        <v>10.199999999999999</v>
      </c>
      <c r="H40" s="27">
        <f t="shared" si="1"/>
        <v>3</v>
      </c>
      <c r="I40" s="43">
        <v>0.34861111111111115</v>
      </c>
      <c r="J40" s="18">
        <f t="shared" si="2"/>
        <v>502</v>
      </c>
      <c r="K40" s="27">
        <f t="shared" si="3"/>
        <v>1</v>
      </c>
      <c r="L40" s="18">
        <v>60</v>
      </c>
      <c r="M40" s="28">
        <f t="shared" si="4"/>
        <v>1</v>
      </c>
      <c r="N40" s="28">
        <v>19</v>
      </c>
      <c r="O40" s="27">
        <f t="shared" si="5"/>
        <v>2</v>
      </c>
      <c r="P40" s="28">
        <v>0</v>
      </c>
      <c r="Q40" s="27">
        <f t="shared" si="6"/>
        <v>1</v>
      </c>
      <c r="R40" s="28">
        <v>3</v>
      </c>
      <c r="S40" s="27">
        <f t="shared" si="7"/>
        <v>1</v>
      </c>
    </row>
    <row r="41" spans="1:19" ht="27" customHeight="1" x14ac:dyDescent="0.2">
      <c r="A41" s="18">
        <v>39</v>
      </c>
      <c r="B41" s="27" t="s">
        <v>103</v>
      </c>
      <c r="C41" s="27" t="s">
        <v>104</v>
      </c>
      <c r="D41" s="18" t="s">
        <v>165</v>
      </c>
      <c r="E41" s="17">
        <v>10.199999999999999</v>
      </c>
      <c r="F41" s="27">
        <f t="shared" si="0"/>
        <v>1</v>
      </c>
      <c r="G41" s="17">
        <v>12.3</v>
      </c>
      <c r="H41" s="27">
        <f t="shared" si="1"/>
        <v>1</v>
      </c>
      <c r="I41" s="43">
        <v>0.34097222222222223</v>
      </c>
      <c r="J41" s="18">
        <f t="shared" si="2"/>
        <v>491</v>
      </c>
      <c r="K41" s="27">
        <f t="shared" si="3"/>
        <v>1</v>
      </c>
      <c r="L41" s="18">
        <v>70</v>
      </c>
      <c r="M41" s="28">
        <f t="shared" si="4"/>
        <v>1</v>
      </c>
      <c r="N41" s="28">
        <v>4</v>
      </c>
      <c r="O41" s="27">
        <f t="shared" si="5"/>
        <v>1</v>
      </c>
      <c r="P41" s="28">
        <v>0</v>
      </c>
      <c r="Q41" s="27">
        <f t="shared" si="6"/>
        <v>1</v>
      </c>
      <c r="R41" s="28">
        <v>0</v>
      </c>
      <c r="S41" s="27">
        <f t="shared" si="7"/>
        <v>0</v>
      </c>
    </row>
    <row r="42" spans="1:19" ht="27" customHeight="1" x14ac:dyDescent="0.2">
      <c r="A42" s="18">
        <v>40</v>
      </c>
      <c r="B42" s="27" t="s">
        <v>103</v>
      </c>
      <c r="C42" s="27" t="s">
        <v>104</v>
      </c>
      <c r="D42" s="18" t="s">
        <v>166</v>
      </c>
      <c r="E42" s="17">
        <v>8.1999999999999993</v>
      </c>
      <c r="F42" s="27">
        <f t="shared" si="0"/>
        <v>1</v>
      </c>
      <c r="G42" s="17">
        <v>11.2</v>
      </c>
      <c r="H42" s="27">
        <f t="shared" si="1"/>
        <v>1</v>
      </c>
      <c r="I42" s="43">
        <v>0.35000000000000003</v>
      </c>
      <c r="J42" s="18">
        <f t="shared" si="2"/>
        <v>504</v>
      </c>
      <c r="K42" s="27">
        <f t="shared" si="3"/>
        <v>1</v>
      </c>
      <c r="L42" s="18">
        <v>90</v>
      </c>
      <c r="M42" s="28">
        <f t="shared" si="4"/>
        <v>1</v>
      </c>
      <c r="N42" s="28">
        <v>20</v>
      </c>
      <c r="O42" s="27">
        <f t="shared" si="5"/>
        <v>2</v>
      </c>
      <c r="P42" s="28">
        <v>5</v>
      </c>
      <c r="Q42" s="27">
        <f t="shared" si="6"/>
        <v>3</v>
      </c>
      <c r="R42" s="28">
        <v>3</v>
      </c>
      <c r="S42" s="27">
        <f t="shared" si="7"/>
        <v>1</v>
      </c>
    </row>
    <row r="43" spans="1:19" ht="27" customHeight="1" x14ac:dyDescent="0.2">
      <c r="A43" s="18">
        <v>41</v>
      </c>
      <c r="B43" s="27" t="s">
        <v>103</v>
      </c>
      <c r="C43" s="27" t="s">
        <v>104</v>
      </c>
      <c r="D43" s="18" t="s">
        <v>167</v>
      </c>
      <c r="E43" s="17">
        <v>7.7</v>
      </c>
      <c r="F43" s="27">
        <f t="shared" si="0"/>
        <v>1</v>
      </c>
      <c r="G43" s="17">
        <v>10.199999999999999</v>
      </c>
      <c r="H43" s="27">
        <f t="shared" si="1"/>
        <v>3</v>
      </c>
      <c r="I43" s="43">
        <v>0.37083333333333335</v>
      </c>
      <c r="J43" s="18">
        <f t="shared" si="2"/>
        <v>534</v>
      </c>
      <c r="K43" s="27">
        <f t="shared" si="3"/>
        <v>1</v>
      </c>
      <c r="L43" s="18">
        <v>90</v>
      </c>
      <c r="M43" s="28">
        <f t="shared" si="4"/>
        <v>1</v>
      </c>
      <c r="N43" s="28">
        <v>13</v>
      </c>
      <c r="O43" s="27">
        <f t="shared" si="5"/>
        <v>1</v>
      </c>
      <c r="P43" s="28">
        <v>2</v>
      </c>
      <c r="Q43" s="27">
        <f t="shared" si="6"/>
        <v>1</v>
      </c>
      <c r="R43" s="28">
        <v>2</v>
      </c>
      <c r="S43" s="27">
        <f t="shared" si="7"/>
        <v>1</v>
      </c>
    </row>
    <row r="44" spans="1:19" ht="27" customHeight="1" x14ac:dyDescent="0.2">
      <c r="A44" s="18">
        <v>42</v>
      </c>
      <c r="B44" s="27" t="s">
        <v>103</v>
      </c>
      <c r="C44" s="27" t="s">
        <v>104</v>
      </c>
      <c r="D44" s="18" t="s">
        <v>168</v>
      </c>
      <c r="E44" s="17">
        <v>7.1</v>
      </c>
      <c r="F44" s="27">
        <f t="shared" si="0"/>
        <v>2</v>
      </c>
      <c r="G44" s="17">
        <v>11.6</v>
      </c>
      <c r="H44" s="27">
        <f t="shared" si="1"/>
        <v>1</v>
      </c>
      <c r="I44" s="43">
        <v>0.30277777777777776</v>
      </c>
      <c r="J44" s="18">
        <f t="shared" si="2"/>
        <v>436</v>
      </c>
      <c r="K44" s="27">
        <f t="shared" si="3"/>
        <v>2</v>
      </c>
      <c r="L44" s="18">
        <v>100</v>
      </c>
      <c r="M44" s="28">
        <f t="shared" si="4"/>
        <v>1</v>
      </c>
      <c r="N44" s="28">
        <v>19</v>
      </c>
      <c r="O44" s="27">
        <f t="shared" si="5"/>
        <v>2</v>
      </c>
      <c r="P44" s="28">
        <v>5</v>
      </c>
      <c r="Q44" s="27">
        <f t="shared" si="6"/>
        <v>3</v>
      </c>
      <c r="R44" s="28">
        <v>3</v>
      </c>
      <c r="S44" s="27">
        <f t="shared" si="7"/>
        <v>1</v>
      </c>
    </row>
    <row r="45" spans="1:19" ht="27" customHeight="1" x14ac:dyDescent="0.2">
      <c r="A45" s="18">
        <v>43</v>
      </c>
      <c r="B45" s="27" t="s">
        <v>103</v>
      </c>
      <c r="C45" s="27" t="s">
        <v>104</v>
      </c>
      <c r="D45" s="18" t="s">
        <v>169</v>
      </c>
      <c r="E45" s="17">
        <v>7.6</v>
      </c>
      <c r="F45" s="27">
        <f t="shared" si="0"/>
        <v>1</v>
      </c>
      <c r="G45" s="17">
        <v>11.2</v>
      </c>
      <c r="H45" s="27">
        <f t="shared" si="1"/>
        <v>1</v>
      </c>
      <c r="I45" s="43">
        <v>0.35486111111111113</v>
      </c>
      <c r="J45" s="18">
        <f t="shared" si="2"/>
        <v>511</v>
      </c>
      <c r="K45" s="27">
        <f t="shared" si="3"/>
        <v>1</v>
      </c>
      <c r="L45" s="18">
        <v>90</v>
      </c>
      <c r="M45" s="28">
        <f t="shared" si="4"/>
        <v>1</v>
      </c>
      <c r="N45" s="28">
        <v>14</v>
      </c>
      <c r="O45" s="27">
        <f t="shared" si="5"/>
        <v>1</v>
      </c>
      <c r="P45" s="28">
        <v>8</v>
      </c>
      <c r="Q45" s="27">
        <f t="shared" si="6"/>
        <v>3</v>
      </c>
      <c r="R45" s="28">
        <v>2</v>
      </c>
      <c r="S45" s="27">
        <f t="shared" si="7"/>
        <v>1</v>
      </c>
    </row>
    <row r="46" spans="1:19" ht="27" customHeight="1" x14ac:dyDescent="0.2">
      <c r="A46" s="18">
        <v>44</v>
      </c>
      <c r="B46" s="27" t="s">
        <v>103</v>
      </c>
      <c r="C46" s="27" t="s">
        <v>104</v>
      </c>
      <c r="D46" s="18" t="s">
        <v>170</v>
      </c>
      <c r="E46" s="17">
        <v>7.1</v>
      </c>
      <c r="F46" s="27">
        <f t="shared" si="0"/>
        <v>2</v>
      </c>
      <c r="G46" s="17">
        <v>10.6</v>
      </c>
      <c r="H46" s="27">
        <f t="shared" si="1"/>
        <v>2</v>
      </c>
      <c r="I46" s="43">
        <v>0.30694444444444441</v>
      </c>
      <c r="J46" s="18">
        <f t="shared" si="2"/>
        <v>442</v>
      </c>
      <c r="K46" s="27">
        <f t="shared" si="3"/>
        <v>2</v>
      </c>
      <c r="L46" s="18">
        <v>100</v>
      </c>
      <c r="M46" s="28">
        <f t="shared" si="4"/>
        <v>1</v>
      </c>
      <c r="N46" s="28">
        <v>16</v>
      </c>
      <c r="O46" s="27">
        <f t="shared" si="5"/>
        <v>1</v>
      </c>
      <c r="P46" s="28">
        <v>7</v>
      </c>
      <c r="Q46" s="27">
        <f t="shared" si="6"/>
        <v>3</v>
      </c>
      <c r="R46" s="28">
        <v>4</v>
      </c>
      <c r="S46" s="27">
        <f t="shared" si="7"/>
        <v>2</v>
      </c>
    </row>
    <row r="47" spans="1:19" ht="27" customHeight="1" x14ac:dyDescent="0.2">
      <c r="A47" s="18">
        <v>45</v>
      </c>
      <c r="B47" s="27" t="s">
        <v>103</v>
      </c>
      <c r="C47" s="27" t="s">
        <v>104</v>
      </c>
      <c r="D47" s="18" t="s">
        <v>171</v>
      </c>
      <c r="E47" s="17">
        <v>7.5</v>
      </c>
      <c r="F47" s="27">
        <f t="shared" si="0"/>
        <v>1</v>
      </c>
      <c r="G47" s="17">
        <v>11.2</v>
      </c>
      <c r="H47" s="27">
        <f t="shared" si="1"/>
        <v>1</v>
      </c>
      <c r="I47" s="43">
        <v>0.34097222222222223</v>
      </c>
      <c r="J47" s="18">
        <f t="shared" si="2"/>
        <v>491</v>
      </c>
      <c r="K47" s="27">
        <f t="shared" si="3"/>
        <v>1</v>
      </c>
      <c r="L47" s="18">
        <v>70</v>
      </c>
      <c r="M47" s="28">
        <f t="shared" si="4"/>
        <v>1</v>
      </c>
      <c r="N47" s="28">
        <v>22</v>
      </c>
      <c r="O47" s="27">
        <f t="shared" si="5"/>
        <v>3</v>
      </c>
      <c r="P47" s="28">
        <v>6</v>
      </c>
      <c r="Q47" s="27">
        <f t="shared" si="6"/>
        <v>3</v>
      </c>
      <c r="R47" s="28">
        <v>5</v>
      </c>
      <c r="S47" s="27">
        <f t="shared" si="7"/>
        <v>2</v>
      </c>
    </row>
    <row r="48" spans="1:19" ht="27" customHeight="1" x14ac:dyDescent="0.2">
      <c r="A48" s="44">
        <v>47</v>
      </c>
      <c r="B48" s="27" t="s">
        <v>103</v>
      </c>
      <c r="C48" s="27" t="s">
        <v>104</v>
      </c>
      <c r="D48" s="44" t="s">
        <v>172</v>
      </c>
      <c r="E48" s="17">
        <v>7.1</v>
      </c>
      <c r="F48" s="27">
        <f t="shared" ref="F48:F59" si="8">IF(AND(E48&gt;7.1,E48&gt;=7.2),1,IF(AND(E48&gt;6.8,E48&lt;=7.1),2,IF(AND(E48&gt;6.2,E48&lt;=6.8),3,IF(AND(E48&gt;3,E48&lt;=6.2),4,IF(AND(E48&lt;1,E48=0),0,0)))))</f>
        <v>2</v>
      </c>
      <c r="G48" s="17">
        <v>10.6</v>
      </c>
      <c r="H48" s="27">
        <f t="shared" ref="H48:H59" si="9">IF(AND(G48&gt;10.6,G48&gt;=10.7),1,IF(AND(G48&gt;10.4,G48&lt;=10.6),2,IF(AND(G48&gt;9.5,G48&lt;=10.4),3,IF(AND(G48&gt;4,G48&lt;=9.5),4,IF(AND(G48&lt;1,G48=0),0,0)))))</f>
        <v>2</v>
      </c>
      <c r="I48" s="43">
        <v>0.30902777777777779</v>
      </c>
      <c r="J48" s="44">
        <f t="shared" ref="J48:J59" si="10">(HOUR(I48)*60+MINUTE(I48))</f>
        <v>445</v>
      </c>
      <c r="K48" s="27">
        <f t="shared" ref="K48:K59" si="11">IF(AND(J48&gt;455,J48&gt;=456),1,IF(AND(J48&gt;425,J48&lt;=455),2,IF(AND(J48&gt;360,J48&lt;=425),3,IF(AND(J48&gt;120,J48&lt;=360),4,IF(AND(J48&lt;1,J48=0),0,0)))))</f>
        <v>2</v>
      </c>
      <c r="L48" s="44">
        <v>120</v>
      </c>
      <c r="M48" s="28">
        <f t="shared" ref="M48:M59" si="12">IF(AND(L48&lt;1,L48&gt;=0),0,IF(AND(L48&lt;105,L48&lt;=104),1,IF(AND(L48&lt;115,L48&gt;=105),2,IF(AND(L48&lt;135,L48&gt;=115),3,IF(AND(L48&lt;200,L48&gt;=135),4,IF(AND(L48&lt;300,L48&gt;=200,),"",""))))))</f>
        <v>3</v>
      </c>
      <c r="N48" s="28">
        <v>10</v>
      </c>
      <c r="O48" s="27">
        <f t="shared" ref="O48:O59" si="13">IF(AND(N48&lt;1,N48&gt;=0),0,IF(AND(N48&lt;18,N48&lt;=17),1,IF(AND(N48&lt;21,N48&gt;=18),2,IF(AND(N48&lt;30,N48&gt;=21),3,IF(AND(N48&lt;60,N48&gt;=30),4,IF(AND(N48&lt;70,N48&gt;=60,),"",""))))))</f>
        <v>1</v>
      </c>
      <c r="P48" s="28">
        <v>6</v>
      </c>
      <c r="Q48" s="27">
        <f t="shared" ref="Q48:Q58" si="14">IF(ISBLANK(P48),0,IF(AND(P48&gt;-30,P48&lt;=2),1,IF(AND(P48&lt;5,P48&gt;=3),2,IF(AND(P48&lt;9,P48&gt;=5),3,IF(AND(P48&lt;35,P48&gt;=9),4,IF(AND(P48&lt;50,30&gt;=36),"",""))))))</f>
        <v>3</v>
      </c>
      <c r="R48" s="28">
        <v>2</v>
      </c>
      <c r="S48" s="27">
        <f t="shared" ref="S48:S59" si="15">IF(AND(R48&lt;1,R48&gt;=0),0,IF(AND(R48&lt;4,R48&lt;=3),1,IF(AND(R48&lt;6,R48&gt;=4),2,IF(AND(R48&lt;11,R48&gt;=6),3,IF(AND(R48&lt;31,R48&gt;=11),4,IF(AND(R48&lt;50,R48&gt;=31,),"",""))))))</f>
        <v>1</v>
      </c>
    </row>
    <row r="49" spans="1:19" ht="27" customHeight="1" x14ac:dyDescent="0.2">
      <c r="A49" s="44">
        <v>47</v>
      </c>
      <c r="B49" s="27" t="s">
        <v>103</v>
      </c>
      <c r="C49" s="27" t="s">
        <v>104</v>
      </c>
      <c r="D49" s="44" t="s">
        <v>197</v>
      </c>
      <c r="E49" s="17">
        <v>8.4</v>
      </c>
      <c r="F49" s="27">
        <f t="shared" si="8"/>
        <v>1</v>
      </c>
      <c r="G49" s="17">
        <v>10.9</v>
      </c>
      <c r="H49" s="27">
        <f t="shared" si="9"/>
        <v>1</v>
      </c>
      <c r="I49" s="43">
        <v>0.30486111111111108</v>
      </c>
      <c r="J49" s="44">
        <v>449</v>
      </c>
      <c r="K49" s="27">
        <f t="shared" si="11"/>
        <v>2</v>
      </c>
      <c r="L49" s="44">
        <v>110</v>
      </c>
      <c r="M49" s="28">
        <f t="shared" si="12"/>
        <v>2</v>
      </c>
      <c r="N49" s="28">
        <v>16</v>
      </c>
      <c r="O49" s="27">
        <f t="shared" si="13"/>
        <v>1</v>
      </c>
      <c r="P49" s="28">
        <v>2</v>
      </c>
      <c r="Q49" s="27">
        <f t="shared" si="14"/>
        <v>1</v>
      </c>
      <c r="R49" s="28">
        <v>3</v>
      </c>
      <c r="S49" s="27">
        <f t="shared" si="15"/>
        <v>1</v>
      </c>
    </row>
    <row r="50" spans="1:19" ht="27" customHeight="1" x14ac:dyDescent="0.2">
      <c r="A50" s="44">
        <v>50</v>
      </c>
      <c r="B50" s="27" t="s">
        <v>103</v>
      </c>
      <c r="C50" s="27" t="s">
        <v>104</v>
      </c>
      <c r="D50" s="44" t="s">
        <v>198</v>
      </c>
      <c r="E50" s="17">
        <v>8.5</v>
      </c>
      <c r="F50" s="27">
        <f t="shared" ref="F50:F55" si="16">IF(AND(E50&gt;7.1,E50&gt;=7.2),1,IF(AND(E50&gt;6.8,E50&lt;=7.1),2,IF(AND(E50&gt;6.2,E50&lt;=6.8),3,IF(AND(E50&gt;3,E50&lt;=6.2),4,IF(AND(E50&lt;1,E50=0),0,0)))))</f>
        <v>1</v>
      </c>
      <c r="G50" s="17" t="s">
        <v>208</v>
      </c>
      <c r="H50" s="27">
        <f t="shared" ref="H50:H55" si="17">IF(AND(G50&gt;10.6,G50&gt;=10.7),1,IF(AND(G50&gt;10.4,G50&lt;=10.6),2,IF(AND(G50&gt;9.5,G50&lt;=10.4),3,IF(AND(G50&gt;4,G50&lt;=9.5),4,IF(AND(G50&lt;1,G50=0),0,0)))))</f>
        <v>1</v>
      </c>
      <c r="I50" s="43">
        <v>0.30763888888888891</v>
      </c>
      <c r="J50" s="44">
        <f t="shared" ref="J50:J55" si="18">(HOUR(I50)*60+MINUTE(I50))</f>
        <v>443</v>
      </c>
      <c r="K50" s="27">
        <f t="shared" ref="K50:K55" si="19">IF(AND(J50&gt;455,J50&gt;=456),1,IF(AND(J50&gt;425,J50&lt;=455),2,IF(AND(J50&gt;360,J50&lt;=425),3,IF(AND(J50&gt;120,J50&lt;=360),4,IF(AND(J50&lt;1,J50=0),0,0)))))</f>
        <v>2</v>
      </c>
      <c r="L50" s="44">
        <v>100</v>
      </c>
      <c r="M50" s="28">
        <f t="shared" ref="M50:M55" si="20">IF(AND(L50&lt;1,L50&gt;=0),0,IF(AND(L50&lt;105,L50&lt;=104),1,IF(AND(L50&lt;115,L50&gt;=105),2,IF(AND(L50&lt;135,L50&gt;=115),3,IF(AND(L50&lt;200,L50&gt;=135),4,IF(AND(L50&lt;300,L50&gt;=200,),"",""))))))</f>
        <v>1</v>
      </c>
      <c r="N50" s="28">
        <v>11</v>
      </c>
      <c r="O50" s="27">
        <f t="shared" ref="O50:O55" si="21">IF(AND(N50&lt;1,N50&gt;=0),0,IF(AND(N50&lt;18,N50&lt;=17),1,IF(AND(N50&lt;21,N50&gt;=18),2,IF(AND(N50&lt;30,N50&gt;=21),3,IF(AND(N50&lt;60,N50&gt;=30),4,IF(AND(N50&lt;70,N50&gt;=60,),"",""))))))</f>
        <v>1</v>
      </c>
      <c r="P50" s="28">
        <v>0</v>
      </c>
      <c r="Q50" s="27">
        <f t="shared" ref="Q50:Q55" si="22">IF(ISBLANK(P50),0,IF(AND(P50&gt;-30,P50&lt;=2),1,IF(AND(P50&lt;5,P50&gt;=3),2,IF(AND(P50&lt;9,P50&gt;=5),3,IF(AND(P50&lt;35,P50&gt;=9),4,IF(AND(P50&lt;50,30&gt;=36),"",""))))))</f>
        <v>1</v>
      </c>
      <c r="R50" s="28">
        <v>2</v>
      </c>
      <c r="S50" s="27">
        <f t="shared" ref="S50:S55" si="23">IF(AND(R50&lt;1,R50&gt;=0),0,IF(AND(R50&lt;4,R50&lt;=3),1,IF(AND(R50&lt;6,R50&gt;=4),2,IF(AND(R50&lt;11,R50&gt;=6),3,IF(AND(R50&lt;31,R50&gt;=11),4,IF(AND(R50&lt;50,R50&gt;=31,),"",""))))))</f>
        <v>1</v>
      </c>
    </row>
    <row r="51" spans="1:19" ht="27" customHeight="1" x14ac:dyDescent="0.2">
      <c r="A51" s="44">
        <v>51</v>
      </c>
      <c r="B51" s="27" t="s">
        <v>103</v>
      </c>
      <c r="C51" s="27" t="s">
        <v>104</v>
      </c>
      <c r="D51" s="44" t="s">
        <v>199</v>
      </c>
      <c r="E51" s="17">
        <v>7.9</v>
      </c>
      <c r="F51" s="27">
        <f t="shared" si="16"/>
        <v>1</v>
      </c>
      <c r="G51" s="17">
        <v>11</v>
      </c>
      <c r="H51" s="27">
        <f t="shared" si="17"/>
        <v>1</v>
      </c>
      <c r="I51" s="43">
        <v>0.34930555555555554</v>
      </c>
      <c r="J51" s="44">
        <f t="shared" si="18"/>
        <v>503</v>
      </c>
      <c r="K51" s="27">
        <f t="shared" si="19"/>
        <v>1</v>
      </c>
      <c r="L51" s="44">
        <v>100</v>
      </c>
      <c r="M51" s="28">
        <f t="shared" si="20"/>
        <v>1</v>
      </c>
      <c r="N51" s="28">
        <v>13</v>
      </c>
      <c r="O51" s="27">
        <f t="shared" si="21"/>
        <v>1</v>
      </c>
      <c r="P51" s="28">
        <v>2</v>
      </c>
      <c r="Q51" s="27">
        <f t="shared" si="22"/>
        <v>1</v>
      </c>
      <c r="R51" s="28">
        <v>2</v>
      </c>
      <c r="S51" s="27">
        <f t="shared" si="23"/>
        <v>1</v>
      </c>
    </row>
    <row r="52" spans="1:19" ht="27" customHeight="1" x14ac:dyDescent="0.2">
      <c r="A52" s="44">
        <v>51</v>
      </c>
      <c r="B52" s="27" t="s">
        <v>103</v>
      </c>
      <c r="C52" s="27" t="s">
        <v>104</v>
      </c>
      <c r="D52" s="44" t="s">
        <v>200</v>
      </c>
      <c r="E52" s="17">
        <v>8</v>
      </c>
      <c r="F52" s="27">
        <f t="shared" si="16"/>
        <v>1</v>
      </c>
      <c r="G52" s="17">
        <v>11.3</v>
      </c>
      <c r="H52" s="27">
        <f t="shared" si="17"/>
        <v>1</v>
      </c>
      <c r="I52" s="43">
        <v>0.3298611111111111</v>
      </c>
      <c r="J52" s="44">
        <f t="shared" si="18"/>
        <v>475</v>
      </c>
      <c r="K52" s="27">
        <f t="shared" si="19"/>
        <v>1</v>
      </c>
      <c r="L52" s="44">
        <v>100</v>
      </c>
      <c r="M52" s="28">
        <f t="shared" si="20"/>
        <v>1</v>
      </c>
      <c r="N52" s="28">
        <v>14</v>
      </c>
      <c r="O52" s="27">
        <f t="shared" si="21"/>
        <v>1</v>
      </c>
      <c r="P52" s="28">
        <v>2</v>
      </c>
      <c r="Q52" s="27">
        <f t="shared" si="22"/>
        <v>1</v>
      </c>
      <c r="R52" s="28">
        <v>3</v>
      </c>
      <c r="S52" s="27">
        <f t="shared" si="23"/>
        <v>1</v>
      </c>
    </row>
    <row r="53" spans="1:19" ht="27" customHeight="1" x14ac:dyDescent="0.2">
      <c r="A53" s="44">
        <v>46</v>
      </c>
      <c r="B53" s="27" t="s">
        <v>103</v>
      </c>
      <c r="C53" s="27" t="s">
        <v>104</v>
      </c>
      <c r="D53" s="44" t="s">
        <v>201</v>
      </c>
      <c r="E53" s="17">
        <v>8.1</v>
      </c>
      <c r="F53" s="27">
        <f t="shared" si="16"/>
        <v>1</v>
      </c>
      <c r="G53" s="17">
        <v>10.9</v>
      </c>
      <c r="H53" s="27">
        <f t="shared" si="17"/>
        <v>1</v>
      </c>
      <c r="I53" s="43">
        <v>0.32847222222222222</v>
      </c>
      <c r="J53" s="44">
        <f t="shared" si="18"/>
        <v>473</v>
      </c>
      <c r="K53" s="27">
        <f t="shared" si="19"/>
        <v>1</v>
      </c>
      <c r="L53" s="44">
        <v>95</v>
      </c>
      <c r="M53" s="28">
        <f t="shared" si="20"/>
        <v>1</v>
      </c>
      <c r="N53" s="28">
        <v>11</v>
      </c>
      <c r="O53" s="27">
        <v>1</v>
      </c>
      <c r="P53" s="28">
        <v>2</v>
      </c>
      <c r="Q53" s="27">
        <f t="shared" si="22"/>
        <v>1</v>
      </c>
      <c r="R53" s="28">
        <v>1</v>
      </c>
      <c r="S53" s="27">
        <f t="shared" si="23"/>
        <v>1</v>
      </c>
    </row>
    <row r="54" spans="1:19" ht="27" customHeight="1" x14ac:dyDescent="0.2">
      <c r="A54" s="44">
        <v>47</v>
      </c>
      <c r="B54" s="27" t="s">
        <v>103</v>
      </c>
      <c r="C54" s="27" t="s">
        <v>104</v>
      </c>
      <c r="D54" s="44" t="s">
        <v>202</v>
      </c>
      <c r="E54" s="17">
        <v>8.8000000000000007</v>
      </c>
      <c r="F54" s="27">
        <f t="shared" si="16"/>
        <v>1</v>
      </c>
      <c r="G54" s="17">
        <v>11.4</v>
      </c>
      <c r="H54" s="27">
        <f t="shared" si="17"/>
        <v>1</v>
      </c>
      <c r="I54" s="43">
        <v>0.35694444444444445</v>
      </c>
      <c r="J54" s="44">
        <f t="shared" si="18"/>
        <v>514</v>
      </c>
      <c r="K54" s="27">
        <f t="shared" si="19"/>
        <v>1</v>
      </c>
      <c r="L54" s="44">
        <v>100</v>
      </c>
      <c r="M54" s="28">
        <f t="shared" si="20"/>
        <v>1</v>
      </c>
      <c r="N54" s="28">
        <v>12</v>
      </c>
      <c r="O54" s="27">
        <f t="shared" si="21"/>
        <v>1</v>
      </c>
      <c r="P54" s="28">
        <v>8</v>
      </c>
      <c r="Q54" s="27">
        <v>2</v>
      </c>
      <c r="R54" s="28">
        <v>1</v>
      </c>
      <c r="S54" s="27">
        <f t="shared" si="23"/>
        <v>1</v>
      </c>
    </row>
    <row r="55" spans="1:19" ht="27" customHeight="1" x14ac:dyDescent="0.2">
      <c r="A55" s="44">
        <v>47</v>
      </c>
      <c r="B55" s="27" t="s">
        <v>103</v>
      </c>
      <c r="C55" s="27" t="s">
        <v>104</v>
      </c>
      <c r="D55" s="44" t="s">
        <v>203</v>
      </c>
      <c r="E55" s="17">
        <v>7.9</v>
      </c>
      <c r="F55" s="27">
        <f t="shared" si="16"/>
        <v>1</v>
      </c>
      <c r="G55" s="17">
        <v>11</v>
      </c>
      <c r="H55" s="27">
        <f t="shared" si="17"/>
        <v>1</v>
      </c>
      <c r="I55" s="43">
        <v>0.32569444444444445</v>
      </c>
      <c r="J55" s="44">
        <f t="shared" si="18"/>
        <v>469</v>
      </c>
      <c r="K55" s="27">
        <f t="shared" si="19"/>
        <v>1</v>
      </c>
      <c r="L55" s="44">
        <v>105</v>
      </c>
      <c r="M55" s="28">
        <f t="shared" si="20"/>
        <v>2</v>
      </c>
      <c r="N55" s="28">
        <v>8</v>
      </c>
      <c r="O55" s="27">
        <f t="shared" si="21"/>
        <v>1</v>
      </c>
      <c r="P55" s="28">
        <v>2</v>
      </c>
      <c r="Q55" s="27">
        <f t="shared" si="22"/>
        <v>1</v>
      </c>
      <c r="R55" s="28">
        <v>3</v>
      </c>
      <c r="S55" s="27">
        <f t="shared" si="23"/>
        <v>1</v>
      </c>
    </row>
    <row r="56" spans="1:19" ht="27" customHeight="1" x14ac:dyDescent="0.2">
      <c r="A56" s="44">
        <v>47</v>
      </c>
      <c r="B56" s="27" t="s">
        <v>103</v>
      </c>
      <c r="C56" s="27" t="s">
        <v>104</v>
      </c>
      <c r="D56" s="44" t="s">
        <v>204</v>
      </c>
      <c r="E56" s="17">
        <v>8.5</v>
      </c>
      <c r="F56" s="27">
        <f t="shared" si="8"/>
        <v>1</v>
      </c>
      <c r="G56" s="17">
        <v>10.9</v>
      </c>
      <c r="H56" s="27">
        <f t="shared" si="9"/>
        <v>1</v>
      </c>
      <c r="I56" s="43">
        <v>0.31458333333333333</v>
      </c>
      <c r="J56" s="44">
        <f t="shared" si="10"/>
        <v>453</v>
      </c>
      <c r="K56" s="27">
        <f t="shared" si="11"/>
        <v>2</v>
      </c>
      <c r="L56" s="44">
        <v>100</v>
      </c>
      <c r="M56" s="28">
        <f t="shared" si="12"/>
        <v>1</v>
      </c>
      <c r="N56" s="28">
        <v>4</v>
      </c>
      <c r="O56" s="27">
        <f t="shared" si="13"/>
        <v>1</v>
      </c>
      <c r="P56" s="28">
        <v>5</v>
      </c>
      <c r="Q56" s="27">
        <v>2</v>
      </c>
      <c r="R56" s="28">
        <v>3</v>
      </c>
      <c r="S56" s="27">
        <f t="shared" si="15"/>
        <v>1</v>
      </c>
    </row>
    <row r="57" spans="1:19" ht="27" customHeight="1" x14ac:dyDescent="0.2">
      <c r="A57" s="44">
        <v>50</v>
      </c>
      <c r="B57" s="27" t="s">
        <v>103</v>
      </c>
      <c r="C57" s="27" t="s">
        <v>104</v>
      </c>
      <c r="D57" s="44" t="s">
        <v>205</v>
      </c>
      <c r="E57" s="17">
        <v>8</v>
      </c>
      <c r="F57" s="27">
        <f t="shared" si="8"/>
        <v>1</v>
      </c>
      <c r="G57" s="17">
        <v>11.5</v>
      </c>
      <c r="H57" s="27">
        <f t="shared" si="9"/>
        <v>1</v>
      </c>
      <c r="I57" s="43">
        <v>0.31527777777777777</v>
      </c>
      <c r="J57" s="44">
        <f t="shared" si="10"/>
        <v>454</v>
      </c>
      <c r="K57" s="27">
        <f t="shared" si="11"/>
        <v>2</v>
      </c>
      <c r="L57" s="44">
        <v>105</v>
      </c>
      <c r="M57" s="28">
        <f t="shared" si="12"/>
        <v>2</v>
      </c>
      <c r="N57" s="28">
        <v>11</v>
      </c>
      <c r="O57" s="27">
        <f t="shared" si="13"/>
        <v>1</v>
      </c>
      <c r="P57" s="28">
        <v>2</v>
      </c>
      <c r="Q57" s="27">
        <f t="shared" si="14"/>
        <v>1</v>
      </c>
      <c r="R57" s="28">
        <v>3</v>
      </c>
      <c r="S57" s="27">
        <f t="shared" si="15"/>
        <v>1</v>
      </c>
    </row>
    <row r="58" spans="1:19" ht="27" customHeight="1" x14ac:dyDescent="0.2">
      <c r="A58" s="44">
        <v>51</v>
      </c>
      <c r="B58" s="27" t="s">
        <v>103</v>
      </c>
      <c r="C58" s="27" t="s">
        <v>104</v>
      </c>
      <c r="D58" s="44" t="s">
        <v>206</v>
      </c>
      <c r="E58" s="17">
        <v>8.4</v>
      </c>
      <c r="F58" s="27">
        <f t="shared" si="8"/>
        <v>1</v>
      </c>
      <c r="G58" s="17">
        <v>11.6</v>
      </c>
      <c r="H58" s="27">
        <f t="shared" si="9"/>
        <v>1</v>
      </c>
      <c r="I58" s="43">
        <v>0.3430555555555555</v>
      </c>
      <c r="J58" s="44">
        <f t="shared" si="10"/>
        <v>494</v>
      </c>
      <c r="K58" s="27">
        <f t="shared" si="11"/>
        <v>1</v>
      </c>
      <c r="L58" s="44">
        <v>100</v>
      </c>
      <c r="M58" s="28">
        <f t="shared" si="12"/>
        <v>1</v>
      </c>
      <c r="N58" s="28">
        <v>10</v>
      </c>
      <c r="O58" s="27">
        <f t="shared" si="13"/>
        <v>1</v>
      </c>
      <c r="P58" s="28">
        <v>2</v>
      </c>
      <c r="Q58" s="27">
        <f t="shared" si="14"/>
        <v>1</v>
      </c>
      <c r="R58" s="28">
        <v>1</v>
      </c>
      <c r="S58" s="27">
        <f t="shared" si="15"/>
        <v>1</v>
      </c>
    </row>
    <row r="59" spans="1:19" ht="27" customHeight="1" x14ac:dyDescent="0.2">
      <c r="A59" s="44">
        <v>51</v>
      </c>
      <c r="B59" s="27" t="s">
        <v>103</v>
      </c>
      <c r="C59" s="27" t="s">
        <v>104</v>
      </c>
      <c r="D59" s="44" t="s">
        <v>207</v>
      </c>
      <c r="E59" s="17">
        <v>8.8000000000000007</v>
      </c>
      <c r="F59" s="27">
        <f t="shared" si="8"/>
        <v>1</v>
      </c>
      <c r="G59" s="17">
        <v>11.6</v>
      </c>
      <c r="H59" s="27">
        <f t="shared" si="9"/>
        <v>1</v>
      </c>
      <c r="I59" s="43">
        <v>0.34861111111111115</v>
      </c>
      <c r="J59" s="44">
        <f t="shared" si="10"/>
        <v>502</v>
      </c>
      <c r="K59" s="27">
        <f t="shared" si="11"/>
        <v>1</v>
      </c>
      <c r="L59" s="44">
        <v>100</v>
      </c>
      <c r="M59" s="28">
        <f t="shared" si="12"/>
        <v>1</v>
      </c>
      <c r="N59" s="28">
        <v>9</v>
      </c>
      <c r="O59" s="27">
        <f t="shared" si="13"/>
        <v>1</v>
      </c>
      <c r="P59" s="28">
        <v>8</v>
      </c>
      <c r="Q59" s="27">
        <v>3</v>
      </c>
      <c r="R59" s="28">
        <v>4</v>
      </c>
      <c r="S59" s="27">
        <f t="shared" si="15"/>
        <v>2</v>
      </c>
    </row>
    <row r="60" spans="1:19" ht="15.75" customHeight="1" x14ac:dyDescent="0.2">
      <c r="A60" s="31"/>
      <c r="B60" s="31"/>
      <c r="C60" s="31"/>
      <c r="D60" s="32"/>
      <c r="E60" s="33">
        <f>AVERAGE(E8:E59)</f>
        <v>7.6688461538461521</v>
      </c>
      <c r="F60" s="31"/>
      <c r="G60" s="33">
        <f>AVERAGE(G8:G59)</f>
        <v>11.096078431372549</v>
      </c>
      <c r="H60" s="31"/>
      <c r="I60" s="32">
        <f>AVERAGE(I8:I59)</f>
        <v>0.33253205128205121</v>
      </c>
      <c r="J60" s="32">
        <f>AVERAGE(J8:J59)</f>
        <v>479.03846153846155</v>
      </c>
      <c r="K60" s="31"/>
      <c r="L60" s="32">
        <f>AVERAGE(L8:L59)</f>
        <v>99.057692307692307</v>
      </c>
      <c r="M60" s="31"/>
      <c r="N60" s="32">
        <f>AVERAGE(N8:N59)</f>
        <v>14.51923076923077</v>
      </c>
      <c r="O60" s="31"/>
      <c r="P60" s="32">
        <f>AVERAGE(P8:P59)</f>
        <v>3.2307692307692308</v>
      </c>
      <c r="Q60" s="31"/>
      <c r="R60" s="32">
        <f>AVERAGE(R8:R59)</f>
        <v>2.8653846153846154</v>
      </c>
      <c r="S60" s="31"/>
    </row>
    <row r="61" spans="1:19" ht="15.75" customHeight="1" x14ac:dyDescent="0.2">
      <c r="A61" s="1"/>
      <c r="B61" s="1"/>
      <c r="C61" s="1"/>
      <c r="F61" s="1"/>
      <c r="H61" s="1"/>
      <c r="K61" s="1"/>
      <c r="M61" s="1"/>
      <c r="O61" s="1"/>
      <c r="Q61" s="1"/>
      <c r="S61" s="1"/>
    </row>
    <row r="62" spans="1:19" ht="15.75" customHeight="1" x14ac:dyDescent="0.2">
      <c r="A62" s="1"/>
      <c r="B62" s="1"/>
      <c r="C62" s="1"/>
      <c r="F62" s="1"/>
      <c r="H62" s="1"/>
      <c r="K62" s="1"/>
      <c r="M62" s="1"/>
      <c r="O62" s="1"/>
      <c r="Q62" s="1"/>
      <c r="S62" s="1"/>
    </row>
    <row r="63" spans="1:19" ht="15.75" customHeight="1" x14ac:dyDescent="0.2">
      <c r="A63" s="1"/>
      <c r="B63" s="1"/>
      <c r="C63" s="1"/>
      <c r="F63" s="1"/>
      <c r="H63" s="1"/>
      <c r="K63" s="1"/>
      <c r="M63" s="1"/>
      <c r="O63" s="1"/>
      <c r="Q63" s="1"/>
      <c r="S63" s="1"/>
    </row>
    <row r="64" spans="1:19" ht="15.75" customHeight="1" x14ac:dyDescent="0.2">
      <c r="A64" s="1"/>
      <c r="B64" s="1"/>
      <c r="C64" s="1"/>
      <c r="F64" s="1"/>
      <c r="H64" s="1"/>
      <c r="K64" s="1"/>
      <c r="M64" s="1"/>
      <c r="O64" s="1"/>
      <c r="Q64" s="1"/>
      <c r="S64" s="1"/>
    </row>
    <row r="65" spans="1:19" ht="15.75" customHeight="1" x14ac:dyDescent="0.2">
      <c r="A65" s="1"/>
      <c r="B65" s="1"/>
      <c r="C65" s="1"/>
      <c r="F65" s="1"/>
      <c r="H65" s="1"/>
      <c r="K65" s="1"/>
      <c r="M65" s="1"/>
      <c r="O65" s="1"/>
      <c r="Q65" s="1"/>
      <c r="S65" s="1"/>
    </row>
    <row r="66" spans="1:19" ht="15.75" customHeight="1" x14ac:dyDescent="0.2">
      <c r="A66" s="1"/>
      <c r="B66" s="1"/>
      <c r="C66" s="1"/>
      <c r="F66" s="1"/>
      <c r="H66" s="1"/>
      <c r="K66" s="1"/>
      <c r="M66" s="1"/>
      <c r="O66" s="1"/>
      <c r="Q66" s="1"/>
      <c r="S66" s="1"/>
    </row>
    <row r="67" spans="1:19" ht="15.75" customHeight="1" x14ac:dyDescent="0.2">
      <c r="A67" s="1"/>
      <c r="B67" s="1"/>
      <c r="C67" s="1"/>
      <c r="F67" s="1"/>
      <c r="H67" s="1"/>
      <c r="K67" s="1"/>
      <c r="M67" s="1"/>
      <c r="O67" s="1"/>
      <c r="Q67" s="1"/>
      <c r="S67" s="1"/>
    </row>
    <row r="68" spans="1:19" ht="15.75" customHeight="1" x14ac:dyDescent="0.2">
      <c r="A68" s="1"/>
      <c r="B68" s="1"/>
      <c r="C68" s="1"/>
      <c r="F68" s="1"/>
      <c r="H68" s="1"/>
      <c r="K68" s="1"/>
      <c r="M68" s="1"/>
      <c r="O68" s="1"/>
      <c r="Q68" s="1"/>
      <c r="S68" s="1"/>
    </row>
    <row r="69" spans="1:19" ht="15.75" customHeight="1" x14ac:dyDescent="0.2">
      <c r="A69" s="1"/>
      <c r="B69" s="1"/>
      <c r="C69" s="1"/>
      <c r="F69" s="1"/>
      <c r="H69" s="1"/>
      <c r="K69" s="1"/>
      <c r="M69" s="1"/>
      <c r="O69" s="1"/>
      <c r="Q69" s="1"/>
      <c r="S69" s="1"/>
    </row>
    <row r="70" spans="1:19" ht="15.75" customHeight="1" x14ac:dyDescent="0.2">
      <c r="A70" s="1"/>
      <c r="B70" s="1"/>
      <c r="C70" s="1"/>
      <c r="F70" s="1"/>
      <c r="H70" s="1"/>
      <c r="K70" s="1"/>
      <c r="M70" s="1"/>
      <c r="O70" s="1"/>
      <c r="Q70" s="1"/>
      <c r="S70" s="1"/>
    </row>
    <row r="71" spans="1:19" ht="15.75" customHeight="1" x14ac:dyDescent="0.2">
      <c r="A71" s="1"/>
      <c r="B71" s="1"/>
      <c r="C71" s="1"/>
      <c r="F71" s="1"/>
      <c r="H71" s="1"/>
      <c r="K71" s="1"/>
      <c r="M71" s="1"/>
      <c r="O71" s="1"/>
      <c r="Q71" s="1"/>
      <c r="S71" s="1"/>
    </row>
    <row r="72" spans="1:19" ht="15.75" customHeight="1" x14ac:dyDescent="0.2">
      <c r="A72" s="1"/>
      <c r="B72" s="1"/>
      <c r="C72" s="1"/>
      <c r="F72" s="1"/>
      <c r="H72" s="1"/>
      <c r="K72" s="1"/>
      <c r="M72" s="1"/>
      <c r="O72" s="1"/>
      <c r="Q72" s="1"/>
      <c r="S72" s="1"/>
    </row>
    <row r="73" spans="1:19" ht="15.75" customHeight="1" x14ac:dyDescent="0.2">
      <c r="A73" s="1"/>
      <c r="B73" s="1"/>
      <c r="C73" s="1"/>
      <c r="F73" s="1"/>
      <c r="H73" s="1"/>
      <c r="K73" s="1"/>
      <c r="M73" s="1"/>
      <c r="O73" s="1"/>
      <c r="Q73" s="1"/>
      <c r="S73" s="1"/>
    </row>
    <row r="74" spans="1:19" ht="15.75" customHeight="1" x14ac:dyDescent="0.2">
      <c r="A74" s="1"/>
      <c r="B74" s="1"/>
      <c r="C74" s="1"/>
      <c r="F74" s="1"/>
      <c r="H74" s="1"/>
      <c r="K74" s="1"/>
      <c r="M74" s="1"/>
      <c r="O74" s="1"/>
      <c r="Q74" s="1"/>
      <c r="S74" s="1"/>
    </row>
    <row r="75" spans="1:19" ht="15.75" customHeight="1" x14ac:dyDescent="0.2">
      <c r="A75" s="1"/>
      <c r="B75" s="1"/>
      <c r="C75" s="1"/>
      <c r="F75" s="1"/>
      <c r="H75" s="1"/>
      <c r="K75" s="1"/>
      <c r="M75" s="1"/>
      <c r="O75" s="1"/>
      <c r="Q75" s="1"/>
      <c r="S75" s="1"/>
    </row>
    <row r="76" spans="1:19" ht="15.75" customHeight="1" x14ac:dyDescent="0.2">
      <c r="A76" s="1"/>
      <c r="B76" s="1"/>
      <c r="C76" s="1"/>
      <c r="F76" s="1"/>
      <c r="H76" s="1"/>
      <c r="K76" s="1"/>
      <c r="M76" s="1"/>
      <c r="O76" s="1"/>
      <c r="Q76" s="1"/>
      <c r="S76" s="1"/>
    </row>
    <row r="77" spans="1:19" ht="15.75" customHeight="1" x14ac:dyDescent="0.2">
      <c r="A77" s="1"/>
      <c r="B77" s="1"/>
      <c r="C77" s="1"/>
      <c r="F77" s="1"/>
      <c r="H77" s="1"/>
      <c r="K77" s="1"/>
      <c r="M77" s="1"/>
      <c r="O77" s="1"/>
      <c r="Q77" s="1"/>
      <c r="S77" s="1"/>
    </row>
    <row r="78" spans="1:19" ht="15.75" customHeight="1" x14ac:dyDescent="0.2">
      <c r="A78" s="1"/>
      <c r="B78" s="1"/>
      <c r="C78" s="1"/>
      <c r="F78" s="1"/>
      <c r="H78" s="1"/>
      <c r="K78" s="1"/>
      <c r="M78" s="1"/>
      <c r="O78" s="1"/>
      <c r="Q78" s="1"/>
      <c r="S78" s="1"/>
    </row>
    <row r="79" spans="1:19" ht="15.75" customHeight="1" x14ac:dyDescent="0.2">
      <c r="A79" s="1"/>
      <c r="B79" s="1"/>
      <c r="C79" s="1"/>
      <c r="F79" s="1"/>
      <c r="H79" s="1"/>
      <c r="K79" s="1"/>
      <c r="M79" s="1"/>
      <c r="O79" s="1"/>
      <c r="Q79" s="1"/>
      <c r="S79" s="1"/>
    </row>
    <row r="80" spans="1:19" ht="15.75" customHeight="1" x14ac:dyDescent="0.2">
      <c r="A80" s="1"/>
      <c r="B80" s="1"/>
      <c r="C80" s="1"/>
      <c r="F80" s="1"/>
      <c r="H80" s="1"/>
      <c r="K80" s="1"/>
      <c r="M80" s="1"/>
      <c r="O80" s="1"/>
      <c r="Q80" s="1"/>
      <c r="S80" s="1"/>
    </row>
    <row r="81" spans="1:19" ht="15.75" customHeight="1" x14ac:dyDescent="0.2">
      <c r="A81" s="1"/>
      <c r="B81" s="1"/>
      <c r="C81" s="1"/>
      <c r="F81" s="1"/>
      <c r="H81" s="1"/>
      <c r="K81" s="1"/>
      <c r="M81" s="1"/>
      <c r="O81" s="1"/>
      <c r="Q81" s="1"/>
      <c r="S81" s="1"/>
    </row>
    <row r="82" spans="1:19" ht="15.75" customHeight="1" x14ac:dyDescent="0.2">
      <c r="A82" s="1"/>
      <c r="B82" s="1"/>
      <c r="C82" s="1"/>
      <c r="F82" s="1"/>
      <c r="H82" s="1"/>
      <c r="K82" s="1"/>
      <c r="M82" s="1"/>
      <c r="O82" s="1"/>
      <c r="Q82" s="1"/>
      <c r="S82" s="1"/>
    </row>
    <row r="83" spans="1:19" ht="15.75" customHeight="1" x14ac:dyDescent="0.2">
      <c r="A83" s="1"/>
      <c r="B83" s="1"/>
      <c r="C83" s="1"/>
      <c r="F83" s="1"/>
      <c r="H83" s="1"/>
      <c r="K83" s="1"/>
      <c r="M83" s="1"/>
      <c r="O83" s="1"/>
      <c r="Q83" s="1"/>
      <c r="S83" s="1"/>
    </row>
    <row r="84" spans="1:19" ht="15.75" customHeight="1" x14ac:dyDescent="0.2">
      <c r="A84" s="1"/>
      <c r="B84" s="1"/>
      <c r="C84" s="1"/>
      <c r="F84" s="1"/>
      <c r="H84" s="1"/>
      <c r="K84" s="1"/>
      <c r="M84" s="1"/>
      <c r="O84" s="1"/>
      <c r="Q84" s="1"/>
      <c r="S84" s="1"/>
    </row>
    <row r="85" spans="1:19" ht="15.75" customHeight="1" x14ac:dyDescent="0.2">
      <c r="A85" s="1"/>
      <c r="B85" s="1"/>
      <c r="C85" s="1"/>
      <c r="F85" s="1"/>
      <c r="H85" s="1"/>
      <c r="K85" s="1"/>
      <c r="M85" s="1"/>
      <c r="O85" s="1"/>
      <c r="Q85" s="1"/>
      <c r="S85" s="1"/>
    </row>
    <row r="86" spans="1:19" ht="15.75" customHeight="1" x14ac:dyDescent="0.2">
      <c r="A86" s="1"/>
      <c r="B86" s="1"/>
      <c r="C86" s="1"/>
      <c r="F86" s="1"/>
      <c r="H86" s="1"/>
      <c r="K86" s="1"/>
      <c r="M86" s="1"/>
      <c r="O86" s="1"/>
      <c r="Q86" s="1"/>
      <c r="S86" s="1"/>
    </row>
    <row r="87" spans="1:19" ht="15.75" customHeight="1" x14ac:dyDescent="0.2">
      <c r="A87" s="1"/>
      <c r="B87" s="1"/>
      <c r="C87" s="1"/>
      <c r="F87" s="1"/>
      <c r="H87" s="1"/>
      <c r="K87" s="1"/>
      <c r="M87" s="1"/>
      <c r="O87" s="1"/>
      <c r="Q87" s="1"/>
      <c r="S87" s="1"/>
    </row>
    <row r="88" spans="1:19" ht="15.75" customHeight="1" x14ac:dyDescent="0.2">
      <c r="A88" s="1"/>
      <c r="B88" s="1"/>
      <c r="C88" s="1"/>
      <c r="F88" s="1"/>
      <c r="H88" s="1"/>
      <c r="K88" s="1"/>
      <c r="M88" s="1"/>
      <c r="O88" s="1"/>
      <c r="Q88" s="1"/>
      <c r="S88" s="1"/>
    </row>
    <row r="89" spans="1:19" ht="15.75" customHeight="1" x14ac:dyDescent="0.2">
      <c r="A89" s="1"/>
      <c r="B89" s="1"/>
      <c r="C89" s="1"/>
      <c r="F89" s="1"/>
      <c r="H89" s="1"/>
      <c r="K89" s="1"/>
      <c r="M89" s="1"/>
      <c r="O89" s="1"/>
      <c r="Q89" s="1"/>
      <c r="S89" s="1"/>
    </row>
    <row r="90" spans="1:19" ht="15.75" customHeight="1" x14ac:dyDescent="0.2">
      <c r="A90" s="1"/>
      <c r="B90" s="1"/>
      <c r="C90" s="1"/>
      <c r="F90" s="1"/>
      <c r="H90" s="1"/>
      <c r="K90" s="1"/>
      <c r="M90" s="1"/>
      <c r="O90" s="1"/>
      <c r="Q90" s="1"/>
      <c r="S90" s="1"/>
    </row>
    <row r="91" spans="1:19" ht="15.75" customHeight="1" x14ac:dyDescent="0.2">
      <c r="A91" s="1"/>
      <c r="B91" s="1"/>
      <c r="C91" s="1"/>
      <c r="F91" s="1"/>
      <c r="H91" s="1"/>
      <c r="K91" s="1"/>
      <c r="M91" s="1"/>
      <c r="O91" s="1"/>
      <c r="Q91" s="1"/>
      <c r="S91" s="1"/>
    </row>
    <row r="92" spans="1:19" ht="15.75" customHeight="1" x14ac:dyDescent="0.2">
      <c r="A92" s="1"/>
      <c r="B92" s="1"/>
      <c r="C92" s="1"/>
      <c r="F92" s="1"/>
      <c r="H92" s="1"/>
      <c r="K92" s="1"/>
      <c r="M92" s="1"/>
      <c r="O92" s="1"/>
      <c r="Q92" s="1"/>
      <c r="S92" s="1"/>
    </row>
    <row r="93" spans="1:19" ht="15.75" customHeight="1" x14ac:dyDescent="0.2">
      <c r="A93" s="1"/>
      <c r="B93" s="1"/>
      <c r="C93" s="1"/>
      <c r="F93" s="1"/>
      <c r="H93" s="1"/>
      <c r="K93" s="1"/>
      <c r="M93" s="1"/>
      <c r="O93" s="1"/>
      <c r="Q93" s="1"/>
      <c r="S93" s="1"/>
    </row>
    <row r="94" spans="1:19" ht="15.75" customHeight="1" x14ac:dyDescent="0.2">
      <c r="A94" s="1"/>
      <c r="B94" s="1"/>
      <c r="C94" s="1"/>
      <c r="F94" s="1"/>
      <c r="H94" s="1"/>
      <c r="K94" s="1"/>
      <c r="M94" s="1"/>
      <c r="O94" s="1"/>
      <c r="Q94" s="1"/>
      <c r="S94" s="1"/>
    </row>
    <row r="95" spans="1:19" ht="15.75" customHeight="1" x14ac:dyDescent="0.2">
      <c r="A95" s="1"/>
      <c r="B95" s="1"/>
      <c r="C95" s="1"/>
      <c r="F95" s="1"/>
      <c r="H95" s="1"/>
      <c r="K95" s="1"/>
      <c r="M95" s="1"/>
      <c r="O95" s="1"/>
      <c r="Q95" s="1"/>
      <c r="S95" s="1"/>
    </row>
    <row r="96" spans="1:19" ht="15.75" customHeight="1" x14ac:dyDescent="0.2">
      <c r="A96" s="1"/>
      <c r="B96" s="1"/>
      <c r="C96" s="1"/>
      <c r="F96" s="1"/>
      <c r="H96" s="1"/>
      <c r="K96" s="1"/>
      <c r="M96" s="1"/>
      <c r="O96" s="1"/>
      <c r="Q96" s="1"/>
      <c r="S96" s="1"/>
    </row>
    <row r="97" spans="1:19" ht="15.75" customHeight="1" x14ac:dyDescent="0.2">
      <c r="A97" s="1"/>
      <c r="B97" s="1"/>
      <c r="C97" s="1"/>
      <c r="F97" s="1"/>
      <c r="H97" s="1"/>
      <c r="K97" s="1"/>
      <c r="M97" s="1"/>
      <c r="O97" s="1"/>
      <c r="Q97" s="1"/>
      <c r="S97" s="1"/>
    </row>
    <row r="98" spans="1:19" ht="15.75" customHeight="1" x14ac:dyDescent="0.2">
      <c r="A98" s="1"/>
      <c r="B98" s="1"/>
      <c r="C98" s="1"/>
      <c r="F98" s="1"/>
      <c r="H98" s="1"/>
      <c r="K98" s="1"/>
      <c r="M98" s="1"/>
      <c r="O98" s="1"/>
      <c r="Q98" s="1"/>
      <c r="S98" s="1"/>
    </row>
    <row r="99" spans="1:19" ht="15.75" customHeight="1" x14ac:dyDescent="0.2">
      <c r="A99" s="1"/>
      <c r="B99" s="1"/>
      <c r="C99" s="1"/>
      <c r="F99" s="1"/>
      <c r="H99" s="1"/>
      <c r="K99" s="1"/>
      <c r="M99" s="1"/>
      <c r="O99" s="1"/>
      <c r="Q99" s="1"/>
      <c r="S99" s="1"/>
    </row>
    <row r="100" spans="1:19" ht="15.75" customHeight="1" x14ac:dyDescent="0.2">
      <c r="A100" s="1"/>
      <c r="B100" s="1"/>
      <c r="C100" s="1"/>
      <c r="F100" s="1"/>
      <c r="H100" s="1"/>
      <c r="K100" s="1"/>
      <c r="M100" s="1"/>
      <c r="O100" s="1"/>
      <c r="Q100" s="1"/>
      <c r="S100" s="1"/>
    </row>
    <row r="101" spans="1:19" ht="15.75" customHeight="1" x14ac:dyDescent="0.2">
      <c r="A101" s="1"/>
      <c r="B101" s="1"/>
      <c r="C101" s="1"/>
      <c r="F101" s="1"/>
      <c r="H101" s="1"/>
      <c r="K101" s="1"/>
      <c r="M101" s="1"/>
      <c r="O101" s="1"/>
      <c r="Q101" s="1"/>
      <c r="S101" s="1"/>
    </row>
    <row r="102" spans="1:19" ht="15.75" customHeight="1" x14ac:dyDescent="0.2">
      <c r="A102" s="1"/>
      <c r="B102" s="1"/>
      <c r="C102" s="1"/>
      <c r="F102" s="1"/>
      <c r="H102" s="1"/>
      <c r="K102" s="1"/>
      <c r="M102" s="1"/>
      <c r="O102" s="1"/>
      <c r="Q102" s="1"/>
      <c r="S102" s="1"/>
    </row>
    <row r="103" spans="1:19" ht="15.75" customHeight="1" x14ac:dyDescent="0.2">
      <c r="A103" s="1"/>
      <c r="B103" s="1"/>
      <c r="C103" s="1"/>
      <c r="F103" s="1"/>
      <c r="H103" s="1"/>
      <c r="K103" s="1"/>
      <c r="M103" s="1"/>
      <c r="O103" s="1"/>
      <c r="Q103" s="1"/>
      <c r="S103" s="1"/>
    </row>
    <row r="104" spans="1:19" ht="15.75" customHeight="1" x14ac:dyDescent="0.2">
      <c r="A104" s="1"/>
      <c r="B104" s="1"/>
      <c r="C104" s="1"/>
      <c r="F104" s="1"/>
      <c r="H104" s="1"/>
      <c r="K104" s="1"/>
      <c r="M104" s="1"/>
      <c r="O104" s="1"/>
      <c r="Q104" s="1"/>
      <c r="S104" s="1"/>
    </row>
    <row r="105" spans="1:19" ht="15.75" customHeight="1" x14ac:dyDescent="0.2">
      <c r="A105" s="1"/>
      <c r="B105" s="1"/>
      <c r="C105" s="1"/>
      <c r="F105" s="1"/>
      <c r="H105" s="1"/>
      <c r="K105" s="1"/>
      <c r="M105" s="1"/>
      <c r="O105" s="1"/>
      <c r="Q105" s="1"/>
      <c r="S105" s="1"/>
    </row>
    <row r="106" spans="1:19" ht="15.75" customHeight="1" x14ac:dyDescent="0.2">
      <c r="A106" s="1"/>
      <c r="B106" s="1"/>
      <c r="C106" s="1"/>
      <c r="F106" s="1"/>
      <c r="H106" s="1"/>
      <c r="K106" s="1"/>
      <c r="M106" s="1"/>
      <c r="O106" s="1"/>
      <c r="Q106" s="1"/>
      <c r="S106" s="1"/>
    </row>
    <row r="107" spans="1:19" ht="15.75" customHeight="1" x14ac:dyDescent="0.2">
      <c r="A107" s="1"/>
      <c r="B107" s="1"/>
      <c r="C107" s="1"/>
      <c r="F107" s="1"/>
      <c r="H107" s="1"/>
      <c r="K107" s="1"/>
      <c r="M107" s="1"/>
      <c r="O107" s="1"/>
      <c r="Q107" s="1"/>
      <c r="S107" s="1"/>
    </row>
    <row r="108" spans="1:19" ht="15.75" customHeight="1" x14ac:dyDescent="0.2">
      <c r="A108" s="1"/>
      <c r="B108" s="1"/>
      <c r="C108" s="1"/>
      <c r="F108" s="1"/>
      <c r="H108" s="1"/>
      <c r="K108" s="1"/>
      <c r="M108" s="1"/>
      <c r="O108" s="1"/>
      <c r="Q108" s="1"/>
      <c r="S108" s="1"/>
    </row>
    <row r="109" spans="1:19" ht="15.75" customHeight="1" x14ac:dyDescent="0.2">
      <c r="A109" s="1"/>
      <c r="B109" s="1"/>
      <c r="C109" s="1"/>
      <c r="F109" s="1"/>
      <c r="H109" s="1"/>
      <c r="K109" s="1"/>
      <c r="M109" s="1"/>
      <c r="O109" s="1"/>
      <c r="Q109" s="1"/>
      <c r="S109" s="1"/>
    </row>
    <row r="110" spans="1:19" ht="15.75" customHeight="1" x14ac:dyDescent="0.2">
      <c r="A110" s="1"/>
      <c r="B110" s="1"/>
      <c r="C110" s="1"/>
      <c r="F110" s="1"/>
      <c r="H110" s="1"/>
      <c r="K110" s="1"/>
      <c r="M110" s="1"/>
      <c r="O110" s="1"/>
      <c r="Q110" s="1"/>
      <c r="S110" s="1"/>
    </row>
    <row r="111" spans="1:19" ht="15.75" customHeight="1" x14ac:dyDescent="0.2">
      <c r="A111" s="1"/>
      <c r="B111" s="1"/>
      <c r="C111" s="1"/>
      <c r="F111" s="1"/>
      <c r="H111" s="1"/>
      <c r="K111" s="1"/>
      <c r="M111" s="1"/>
      <c r="O111" s="1"/>
      <c r="Q111" s="1"/>
      <c r="S111" s="1"/>
    </row>
    <row r="112" spans="1:19" ht="15.75" customHeight="1" x14ac:dyDescent="0.2">
      <c r="A112" s="1"/>
      <c r="B112" s="1"/>
      <c r="C112" s="1"/>
      <c r="F112" s="1"/>
      <c r="H112" s="1"/>
      <c r="K112" s="1"/>
      <c r="M112" s="1"/>
      <c r="O112" s="1"/>
      <c r="Q112" s="1"/>
      <c r="S112" s="1"/>
    </row>
    <row r="113" spans="1:19" ht="15.75" customHeight="1" x14ac:dyDescent="0.2">
      <c r="A113" s="1"/>
      <c r="B113" s="1"/>
      <c r="C113" s="1"/>
      <c r="F113" s="1"/>
      <c r="H113" s="1"/>
      <c r="K113" s="1"/>
      <c r="M113" s="1"/>
      <c r="O113" s="1"/>
      <c r="Q113" s="1"/>
      <c r="S113" s="1"/>
    </row>
    <row r="114" spans="1:19" ht="15.75" customHeight="1" x14ac:dyDescent="0.2">
      <c r="A114" s="1"/>
      <c r="B114" s="1"/>
      <c r="C114" s="1"/>
      <c r="F114" s="1"/>
      <c r="H114" s="1"/>
      <c r="K114" s="1"/>
      <c r="M114" s="1"/>
      <c r="O114" s="1"/>
      <c r="Q114" s="1"/>
      <c r="S114" s="1"/>
    </row>
    <row r="115" spans="1:19" ht="15.75" customHeight="1" x14ac:dyDescent="0.2">
      <c r="A115" s="1"/>
      <c r="B115" s="1"/>
      <c r="C115" s="1"/>
      <c r="F115" s="1"/>
      <c r="H115" s="1"/>
      <c r="K115" s="1"/>
      <c r="M115" s="1"/>
      <c r="O115" s="1"/>
      <c r="Q115" s="1"/>
      <c r="S115" s="1"/>
    </row>
    <row r="116" spans="1:19" ht="15.75" customHeight="1" x14ac:dyDescent="0.2">
      <c r="A116" s="1"/>
      <c r="B116" s="1"/>
      <c r="C116" s="1"/>
      <c r="F116" s="1"/>
      <c r="H116" s="1"/>
      <c r="K116" s="1"/>
      <c r="M116" s="1"/>
      <c r="O116" s="1"/>
      <c r="Q116" s="1"/>
      <c r="S116" s="1"/>
    </row>
    <row r="117" spans="1:19" ht="15.75" customHeight="1" x14ac:dyDescent="0.2">
      <c r="A117" s="1"/>
      <c r="B117" s="1"/>
      <c r="C117" s="1"/>
      <c r="F117" s="1"/>
      <c r="H117" s="1"/>
      <c r="K117" s="1"/>
      <c r="M117" s="1"/>
      <c r="O117" s="1"/>
      <c r="Q117" s="1"/>
      <c r="S117" s="1"/>
    </row>
    <row r="118" spans="1:19" ht="15.75" customHeight="1" x14ac:dyDescent="0.2">
      <c r="A118" s="1"/>
      <c r="B118" s="1"/>
      <c r="C118" s="1"/>
      <c r="F118" s="1"/>
      <c r="H118" s="1"/>
      <c r="K118" s="1"/>
      <c r="M118" s="1"/>
      <c r="O118" s="1"/>
      <c r="Q118" s="1"/>
      <c r="S118" s="1"/>
    </row>
    <row r="119" spans="1:19" ht="15.75" customHeight="1" x14ac:dyDescent="0.2">
      <c r="A119" s="1"/>
      <c r="B119" s="1"/>
      <c r="C119" s="1"/>
      <c r="F119" s="1"/>
      <c r="H119" s="1"/>
      <c r="K119" s="1"/>
      <c r="M119" s="1"/>
      <c r="O119" s="1"/>
      <c r="Q119" s="1"/>
      <c r="S119" s="1"/>
    </row>
    <row r="120" spans="1:19" ht="15.75" customHeight="1" x14ac:dyDescent="0.2">
      <c r="A120" s="1"/>
      <c r="B120" s="1"/>
      <c r="C120" s="1"/>
      <c r="F120" s="1"/>
      <c r="H120" s="1"/>
      <c r="K120" s="1"/>
      <c r="M120" s="1"/>
      <c r="O120" s="1"/>
      <c r="Q120" s="1"/>
      <c r="S120" s="1"/>
    </row>
    <row r="121" spans="1:19" ht="15.75" customHeight="1" x14ac:dyDescent="0.2">
      <c r="A121" s="1"/>
      <c r="B121" s="1"/>
      <c r="C121" s="1"/>
      <c r="F121" s="1"/>
      <c r="H121" s="1"/>
      <c r="K121" s="1"/>
      <c r="M121" s="1"/>
      <c r="O121" s="1"/>
      <c r="Q121" s="1"/>
      <c r="S121" s="1"/>
    </row>
    <row r="122" spans="1:19" ht="15.75" customHeight="1" x14ac:dyDescent="0.2">
      <c r="A122" s="1"/>
      <c r="B122" s="1"/>
      <c r="C122" s="1"/>
      <c r="F122" s="1"/>
      <c r="H122" s="1"/>
      <c r="K122" s="1"/>
      <c r="M122" s="1"/>
      <c r="O122" s="1"/>
      <c r="Q122" s="1"/>
      <c r="S122" s="1"/>
    </row>
    <row r="123" spans="1:19" ht="15.75" customHeight="1" x14ac:dyDescent="0.2">
      <c r="A123" s="1"/>
      <c r="B123" s="1"/>
      <c r="C123" s="1"/>
      <c r="F123" s="1"/>
      <c r="H123" s="1"/>
      <c r="K123" s="1"/>
      <c r="M123" s="1"/>
      <c r="O123" s="1"/>
      <c r="Q123" s="1"/>
      <c r="S123" s="1"/>
    </row>
    <row r="124" spans="1:19" ht="15.75" customHeight="1" x14ac:dyDescent="0.2">
      <c r="A124" s="1"/>
      <c r="B124" s="1"/>
      <c r="C124" s="1"/>
      <c r="F124" s="1"/>
      <c r="H124" s="1"/>
      <c r="K124" s="1"/>
      <c r="M124" s="1"/>
      <c r="O124" s="1"/>
      <c r="Q124" s="1"/>
      <c r="S124" s="1"/>
    </row>
    <row r="125" spans="1:19" ht="15.75" customHeight="1" x14ac:dyDescent="0.2">
      <c r="A125" s="1"/>
      <c r="B125" s="1"/>
      <c r="C125" s="1"/>
      <c r="F125" s="1"/>
      <c r="H125" s="1"/>
      <c r="K125" s="1"/>
      <c r="M125" s="1"/>
      <c r="O125" s="1"/>
      <c r="Q125" s="1"/>
      <c r="S125" s="1"/>
    </row>
    <row r="126" spans="1:19" ht="15.75" customHeight="1" x14ac:dyDescent="0.2">
      <c r="A126" s="1"/>
      <c r="B126" s="1"/>
      <c r="C126" s="1"/>
      <c r="F126" s="1"/>
      <c r="H126" s="1"/>
      <c r="K126" s="1"/>
      <c r="M126" s="1"/>
      <c r="O126" s="1"/>
      <c r="Q126" s="1"/>
      <c r="S126" s="1"/>
    </row>
    <row r="127" spans="1:19" ht="15.75" customHeight="1" x14ac:dyDescent="0.2">
      <c r="A127" s="1"/>
      <c r="B127" s="1"/>
      <c r="C127" s="1"/>
      <c r="F127" s="1"/>
      <c r="H127" s="1"/>
      <c r="K127" s="1"/>
      <c r="M127" s="1"/>
      <c r="O127" s="1"/>
      <c r="Q127" s="1"/>
      <c r="S127" s="1"/>
    </row>
    <row r="128" spans="1:19" ht="15.75" customHeight="1" x14ac:dyDescent="0.2">
      <c r="A128" s="1"/>
      <c r="B128" s="1"/>
      <c r="C128" s="1"/>
      <c r="F128" s="1"/>
      <c r="H128" s="1"/>
      <c r="K128" s="1"/>
      <c r="M128" s="1"/>
      <c r="O128" s="1"/>
      <c r="Q128" s="1"/>
      <c r="S128" s="1"/>
    </row>
    <row r="129" spans="1:19" ht="15.75" customHeight="1" x14ac:dyDescent="0.2">
      <c r="A129" s="1"/>
      <c r="B129" s="1"/>
      <c r="C129" s="1"/>
      <c r="F129" s="1"/>
      <c r="H129" s="1"/>
      <c r="K129" s="1"/>
      <c r="M129" s="1"/>
      <c r="O129" s="1"/>
      <c r="Q129" s="1"/>
      <c r="S129" s="1"/>
    </row>
    <row r="130" spans="1:19" ht="15.75" customHeight="1" x14ac:dyDescent="0.2">
      <c r="A130" s="1"/>
      <c r="B130" s="1"/>
      <c r="C130" s="1"/>
      <c r="F130" s="1"/>
      <c r="H130" s="1"/>
      <c r="K130" s="1"/>
      <c r="M130" s="1"/>
      <c r="O130" s="1"/>
      <c r="Q130" s="1"/>
      <c r="S130" s="1"/>
    </row>
    <row r="131" spans="1:19" ht="15.75" customHeight="1" x14ac:dyDescent="0.2">
      <c r="A131" s="1"/>
      <c r="B131" s="1"/>
      <c r="C131" s="1"/>
      <c r="F131" s="1"/>
      <c r="H131" s="1"/>
      <c r="K131" s="1"/>
      <c r="M131" s="1"/>
      <c r="O131" s="1"/>
      <c r="Q131" s="1"/>
      <c r="S131" s="1"/>
    </row>
    <row r="132" spans="1:19" ht="15.75" customHeight="1" x14ac:dyDescent="0.2">
      <c r="A132" s="1"/>
      <c r="B132" s="1"/>
      <c r="C132" s="1"/>
      <c r="F132" s="1"/>
      <c r="H132" s="1"/>
      <c r="K132" s="1"/>
      <c r="M132" s="1"/>
      <c r="O132" s="1"/>
      <c r="Q132" s="1"/>
      <c r="S132" s="1"/>
    </row>
    <row r="133" spans="1:19" ht="15.75" customHeight="1" x14ac:dyDescent="0.2">
      <c r="A133" s="1"/>
      <c r="B133" s="1"/>
      <c r="C133" s="1"/>
      <c r="F133" s="1"/>
      <c r="H133" s="1"/>
      <c r="K133" s="1"/>
      <c r="M133" s="1"/>
      <c r="O133" s="1"/>
      <c r="Q133" s="1"/>
      <c r="S133" s="1"/>
    </row>
    <row r="134" spans="1:19" ht="15.75" customHeight="1" x14ac:dyDescent="0.2">
      <c r="A134" s="1"/>
      <c r="B134" s="1"/>
      <c r="C134" s="1"/>
      <c r="F134" s="1"/>
      <c r="H134" s="1"/>
      <c r="K134" s="1"/>
      <c r="M134" s="1"/>
      <c r="O134" s="1"/>
      <c r="Q134" s="1"/>
      <c r="S134" s="1"/>
    </row>
    <row r="135" spans="1:19" ht="15.75" customHeight="1" x14ac:dyDescent="0.2">
      <c r="A135" s="1"/>
      <c r="B135" s="1"/>
      <c r="C135" s="1"/>
      <c r="F135" s="1"/>
      <c r="H135" s="1"/>
      <c r="K135" s="1"/>
      <c r="M135" s="1"/>
      <c r="O135" s="1"/>
      <c r="Q135" s="1"/>
      <c r="S135" s="1"/>
    </row>
    <row r="136" spans="1:19" ht="15.75" customHeight="1" x14ac:dyDescent="0.2">
      <c r="A136" s="1"/>
      <c r="B136" s="1"/>
      <c r="C136" s="1"/>
      <c r="F136" s="1"/>
      <c r="H136" s="1"/>
      <c r="K136" s="1"/>
      <c r="M136" s="1"/>
      <c r="O136" s="1"/>
      <c r="Q136" s="1"/>
      <c r="S136" s="1"/>
    </row>
    <row r="137" spans="1:19" ht="15.75" customHeight="1" x14ac:dyDescent="0.2">
      <c r="A137" s="1"/>
      <c r="B137" s="1"/>
      <c r="C137" s="1"/>
      <c r="F137" s="1"/>
      <c r="H137" s="1"/>
      <c r="K137" s="1"/>
      <c r="M137" s="1"/>
      <c r="O137" s="1"/>
      <c r="Q137" s="1"/>
      <c r="S137" s="1"/>
    </row>
    <row r="138" spans="1:19" ht="15.75" customHeight="1" x14ac:dyDescent="0.2">
      <c r="A138" s="1"/>
      <c r="B138" s="1"/>
      <c r="C138" s="1"/>
      <c r="F138" s="1"/>
      <c r="H138" s="1"/>
      <c r="K138" s="1"/>
      <c r="M138" s="1"/>
      <c r="O138" s="1"/>
      <c r="Q138" s="1"/>
      <c r="S138" s="1"/>
    </row>
    <row r="139" spans="1:19" ht="15.75" customHeight="1" x14ac:dyDescent="0.2">
      <c r="A139" s="1"/>
      <c r="B139" s="1"/>
      <c r="C139" s="1"/>
      <c r="F139" s="1"/>
      <c r="H139" s="1"/>
      <c r="K139" s="1"/>
      <c r="M139" s="1"/>
      <c r="O139" s="1"/>
      <c r="Q139" s="1"/>
      <c r="S139" s="1"/>
    </row>
    <row r="140" spans="1:19" ht="15.75" customHeight="1" x14ac:dyDescent="0.2">
      <c r="A140" s="1"/>
      <c r="B140" s="1"/>
      <c r="C140" s="1"/>
      <c r="F140" s="1"/>
      <c r="H140" s="1"/>
      <c r="K140" s="1"/>
      <c r="M140" s="1"/>
      <c r="O140" s="1"/>
      <c r="Q140" s="1"/>
      <c r="S140" s="1"/>
    </row>
    <row r="141" spans="1:19" ht="15.75" customHeight="1" x14ac:dyDescent="0.2">
      <c r="A141" s="1"/>
      <c r="B141" s="1"/>
      <c r="C141" s="1"/>
      <c r="F141" s="1"/>
      <c r="H141" s="1"/>
      <c r="K141" s="1"/>
      <c r="M141" s="1"/>
      <c r="O141" s="1"/>
      <c r="Q141" s="1"/>
      <c r="S141" s="1"/>
    </row>
    <row r="142" spans="1:19" ht="15.75" customHeight="1" x14ac:dyDescent="0.2">
      <c r="A142" s="1"/>
      <c r="B142" s="1"/>
      <c r="C142" s="1"/>
      <c r="F142" s="1"/>
      <c r="H142" s="1"/>
      <c r="K142" s="1"/>
      <c r="M142" s="1"/>
      <c r="O142" s="1"/>
      <c r="Q142" s="1"/>
      <c r="S142" s="1"/>
    </row>
    <row r="143" spans="1:19" ht="15.75" customHeight="1" x14ac:dyDescent="0.2">
      <c r="A143" s="1"/>
      <c r="B143" s="1"/>
      <c r="C143" s="1"/>
      <c r="F143" s="1"/>
      <c r="H143" s="1"/>
      <c r="K143" s="1"/>
      <c r="M143" s="1"/>
      <c r="O143" s="1"/>
      <c r="Q143" s="1"/>
      <c r="S143" s="1"/>
    </row>
    <row r="144" spans="1:19" ht="15.75" customHeight="1" x14ac:dyDescent="0.2">
      <c r="A144" s="1"/>
      <c r="B144" s="1"/>
      <c r="C144" s="1"/>
      <c r="F144" s="1"/>
      <c r="H144" s="1"/>
      <c r="K144" s="1"/>
      <c r="M144" s="1"/>
      <c r="O144" s="1"/>
      <c r="Q144" s="1"/>
      <c r="S144" s="1"/>
    </row>
    <row r="145" spans="1:19" ht="15.75" customHeight="1" x14ac:dyDescent="0.2">
      <c r="A145" s="1"/>
      <c r="B145" s="1"/>
      <c r="C145" s="1"/>
      <c r="F145" s="1"/>
      <c r="H145" s="1"/>
      <c r="K145" s="1"/>
      <c r="M145" s="1"/>
      <c r="O145" s="1"/>
      <c r="Q145" s="1"/>
      <c r="S145" s="1"/>
    </row>
    <row r="146" spans="1:19" ht="15.75" customHeight="1" x14ac:dyDescent="0.2">
      <c r="A146" s="1"/>
      <c r="B146" s="1"/>
      <c r="C146" s="1"/>
      <c r="F146" s="1"/>
      <c r="H146" s="1"/>
      <c r="K146" s="1"/>
      <c r="M146" s="1"/>
      <c r="O146" s="1"/>
      <c r="Q146" s="1"/>
      <c r="S146" s="1"/>
    </row>
    <row r="147" spans="1:19" ht="15.75" customHeight="1" x14ac:dyDescent="0.2">
      <c r="A147" s="1"/>
      <c r="B147" s="1"/>
      <c r="C147" s="1"/>
      <c r="F147" s="1"/>
      <c r="H147" s="1"/>
      <c r="K147" s="1"/>
      <c r="M147" s="1"/>
      <c r="O147" s="1"/>
      <c r="Q147" s="1"/>
      <c r="S147" s="1"/>
    </row>
    <row r="148" spans="1:19" ht="15.75" customHeight="1" x14ac:dyDescent="0.2">
      <c r="A148" s="1"/>
      <c r="B148" s="1"/>
      <c r="C148" s="1"/>
      <c r="F148" s="1"/>
      <c r="H148" s="1"/>
      <c r="K148" s="1"/>
      <c r="M148" s="1"/>
      <c r="O148" s="1"/>
      <c r="Q148" s="1"/>
      <c r="S148" s="1"/>
    </row>
    <row r="149" spans="1:19" ht="15.75" customHeight="1" x14ac:dyDescent="0.2">
      <c r="A149" s="1"/>
      <c r="B149" s="1"/>
      <c r="C149" s="1"/>
      <c r="F149" s="1"/>
      <c r="H149" s="1"/>
      <c r="K149" s="1"/>
      <c r="M149" s="1"/>
      <c r="O149" s="1"/>
      <c r="Q149" s="1"/>
      <c r="S149" s="1"/>
    </row>
    <row r="150" spans="1:19" ht="15.75" customHeight="1" x14ac:dyDescent="0.2">
      <c r="A150" s="1"/>
      <c r="B150" s="1"/>
      <c r="C150" s="1"/>
      <c r="F150" s="1"/>
      <c r="H150" s="1"/>
      <c r="K150" s="1"/>
      <c r="M150" s="1"/>
      <c r="O150" s="1"/>
      <c r="Q150" s="1"/>
      <c r="S150" s="1"/>
    </row>
    <row r="151" spans="1:19" ht="15.75" customHeight="1" x14ac:dyDescent="0.2">
      <c r="A151" s="1"/>
      <c r="B151" s="1"/>
      <c r="C151" s="1"/>
      <c r="F151" s="1"/>
      <c r="H151" s="1"/>
      <c r="K151" s="1"/>
      <c r="M151" s="1"/>
      <c r="O151" s="1"/>
      <c r="Q151" s="1"/>
      <c r="S151" s="1"/>
    </row>
    <row r="152" spans="1:19" ht="15.75" customHeight="1" x14ac:dyDescent="0.2">
      <c r="A152" s="1"/>
      <c r="B152" s="1"/>
      <c r="C152" s="1"/>
      <c r="F152" s="1"/>
      <c r="H152" s="1"/>
      <c r="K152" s="1"/>
      <c r="M152" s="1"/>
      <c r="O152" s="1"/>
      <c r="Q152" s="1"/>
      <c r="S152" s="1"/>
    </row>
    <row r="153" spans="1:19" ht="15.75" customHeight="1" x14ac:dyDescent="0.2">
      <c r="A153" s="1"/>
      <c r="B153" s="1"/>
      <c r="C153" s="1"/>
      <c r="F153" s="1"/>
      <c r="H153" s="1"/>
      <c r="K153" s="1"/>
      <c r="M153" s="1"/>
      <c r="O153" s="1"/>
      <c r="Q153" s="1"/>
      <c r="S153" s="1"/>
    </row>
    <row r="154" spans="1:19" ht="15.75" customHeight="1" x14ac:dyDescent="0.2">
      <c r="A154" s="1"/>
      <c r="B154" s="1"/>
      <c r="C154" s="1"/>
      <c r="F154" s="1"/>
      <c r="H154" s="1"/>
      <c r="K154" s="1"/>
      <c r="M154" s="1"/>
      <c r="O154" s="1"/>
      <c r="Q154" s="1"/>
      <c r="S154" s="1"/>
    </row>
    <row r="155" spans="1:19" ht="15.75" customHeight="1" x14ac:dyDescent="0.2">
      <c r="A155" s="1"/>
      <c r="B155" s="1"/>
      <c r="C155" s="1"/>
      <c r="F155" s="1"/>
      <c r="H155" s="1"/>
      <c r="K155" s="1"/>
      <c r="M155" s="1"/>
      <c r="O155" s="1"/>
      <c r="Q155" s="1"/>
      <c r="S155" s="1"/>
    </row>
    <row r="156" spans="1:19" ht="15.75" customHeight="1" x14ac:dyDescent="0.2">
      <c r="A156" s="1"/>
      <c r="B156" s="1"/>
      <c r="C156" s="1"/>
      <c r="F156" s="1"/>
      <c r="H156" s="1"/>
      <c r="K156" s="1"/>
      <c r="M156" s="1"/>
      <c r="O156" s="1"/>
      <c r="Q156" s="1"/>
      <c r="S156" s="1"/>
    </row>
    <row r="157" spans="1:19" ht="15.75" customHeight="1" x14ac:dyDescent="0.2">
      <c r="A157" s="1"/>
      <c r="B157" s="1"/>
      <c r="C157" s="1"/>
      <c r="F157" s="1"/>
      <c r="H157" s="1"/>
      <c r="K157" s="1"/>
      <c r="M157" s="1"/>
      <c r="O157" s="1"/>
      <c r="Q157" s="1"/>
      <c r="S157" s="1"/>
    </row>
    <row r="158" spans="1:19" ht="15.75" customHeight="1" x14ac:dyDescent="0.2">
      <c r="A158" s="1"/>
      <c r="B158" s="1"/>
      <c r="C158" s="1"/>
      <c r="F158" s="1"/>
      <c r="H158" s="1"/>
      <c r="K158" s="1"/>
      <c r="M158" s="1"/>
      <c r="O158" s="1"/>
      <c r="Q158" s="1"/>
      <c r="S158" s="1"/>
    </row>
    <row r="159" spans="1:19" ht="15.75" customHeight="1" x14ac:dyDescent="0.2">
      <c r="A159" s="1"/>
      <c r="B159" s="1"/>
      <c r="C159" s="1"/>
      <c r="F159" s="1"/>
      <c r="H159" s="1"/>
      <c r="K159" s="1"/>
      <c r="M159" s="1"/>
      <c r="O159" s="1"/>
      <c r="Q159" s="1"/>
      <c r="S159" s="1"/>
    </row>
    <row r="160" spans="1:19" ht="15.75" customHeight="1" x14ac:dyDescent="0.2">
      <c r="A160" s="1"/>
      <c r="B160" s="1"/>
      <c r="C160" s="1"/>
      <c r="F160" s="1"/>
      <c r="H160" s="1"/>
      <c r="K160" s="1"/>
      <c r="M160" s="1"/>
      <c r="O160" s="1"/>
      <c r="Q160" s="1"/>
      <c r="S160" s="1"/>
    </row>
    <row r="161" spans="1:19" ht="15.75" customHeight="1" x14ac:dyDescent="0.2">
      <c r="A161" s="1"/>
      <c r="B161" s="1"/>
      <c r="C161" s="1"/>
      <c r="F161" s="1"/>
      <c r="H161" s="1"/>
      <c r="K161" s="1"/>
      <c r="M161" s="1"/>
      <c r="O161" s="1"/>
      <c r="Q161" s="1"/>
      <c r="S161" s="1"/>
    </row>
    <row r="162" spans="1:19" ht="15.75" customHeight="1" x14ac:dyDescent="0.2">
      <c r="A162" s="1"/>
      <c r="B162" s="1"/>
      <c r="C162" s="1"/>
      <c r="F162" s="1"/>
      <c r="H162" s="1"/>
      <c r="K162" s="1"/>
      <c r="M162" s="1"/>
      <c r="O162" s="1"/>
      <c r="Q162" s="1"/>
      <c r="S162" s="1"/>
    </row>
    <row r="163" spans="1:19" ht="15.75" customHeight="1" x14ac:dyDescent="0.2">
      <c r="A163" s="1"/>
      <c r="B163" s="1"/>
      <c r="C163" s="1"/>
      <c r="F163" s="1"/>
      <c r="H163" s="1"/>
      <c r="K163" s="1"/>
      <c r="M163" s="1"/>
      <c r="O163" s="1"/>
      <c r="Q163" s="1"/>
      <c r="S163" s="1"/>
    </row>
    <row r="164" spans="1:19" ht="15.75" customHeight="1" x14ac:dyDescent="0.2">
      <c r="A164" s="1"/>
      <c r="B164" s="1"/>
      <c r="C164" s="1"/>
      <c r="F164" s="1"/>
      <c r="H164" s="1"/>
      <c r="K164" s="1"/>
      <c r="M164" s="1"/>
      <c r="O164" s="1"/>
      <c r="Q164" s="1"/>
      <c r="S164" s="1"/>
    </row>
    <row r="165" spans="1:19" ht="15.75" customHeight="1" x14ac:dyDescent="0.2">
      <c r="A165" s="1"/>
      <c r="B165" s="1"/>
      <c r="C165" s="1"/>
      <c r="F165" s="1"/>
      <c r="H165" s="1"/>
      <c r="K165" s="1"/>
      <c r="M165" s="1"/>
      <c r="O165" s="1"/>
      <c r="Q165" s="1"/>
      <c r="S165" s="1"/>
    </row>
    <row r="166" spans="1:19" ht="15.75" customHeight="1" x14ac:dyDescent="0.2">
      <c r="A166" s="1"/>
      <c r="B166" s="1"/>
      <c r="C166" s="1"/>
      <c r="F166" s="1"/>
      <c r="H166" s="1"/>
      <c r="K166" s="1"/>
      <c r="M166" s="1"/>
      <c r="O166" s="1"/>
      <c r="Q166" s="1"/>
      <c r="S166" s="1"/>
    </row>
    <row r="167" spans="1:19" ht="15.75" customHeight="1" x14ac:dyDescent="0.2">
      <c r="A167" s="1"/>
      <c r="B167" s="1"/>
      <c r="C167" s="1"/>
      <c r="F167" s="1"/>
      <c r="H167" s="1"/>
      <c r="K167" s="1"/>
      <c r="M167" s="1"/>
      <c r="O167" s="1"/>
      <c r="Q167" s="1"/>
      <c r="S167" s="1"/>
    </row>
    <row r="168" spans="1:19" ht="15.75" customHeight="1" x14ac:dyDescent="0.2">
      <c r="A168" s="1"/>
      <c r="B168" s="1"/>
      <c r="C168" s="1"/>
      <c r="F168" s="1"/>
      <c r="H168" s="1"/>
      <c r="K168" s="1"/>
      <c r="M168" s="1"/>
      <c r="O168" s="1"/>
      <c r="Q168" s="1"/>
      <c r="S168" s="1"/>
    </row>
    <row r="169" spans="1:19" ht="15.75" customHeight="1" x14ac:dyDescent="0.2">
      <c r="A169" s="1"/>
      <c r="B169" s="1"/>
      <c r="C169" s="1"/>
      <c r="F169" s="1"/>
      <c r="H169" s="1"/>
      <c r="K169" s="1"/>
      <c r="M169" s="1"/>
      <c r="O169" s="1"/>
      <c r="Q169" s="1"/>
      <c r="S169" s="1"/>
    </row>
    <row r="170" spans="1:19" ht="15.75" customHeight="1" x14ac:dyDescent="0.2">
      <c r="A170" s="1"/>
      <c r="B170" s="1"/>
      <c r="C170" s="1"/>
      <c r="F170" s="1"/>
      <c r="H170" s="1"/>
      <c r="K170" s="1"/>
      <c r="M170" s="1"/>
      <c r="O170" s="1"/>
      <c r="Q170" s="1"/>
      <c r="S170" s="1"/>
    </row>
    <row r="171" spans="1:19" ht="15.75" customHeight="1" x14ac:dyDescent="0.2">
      <c r="A171" s="1"/>
      <c r="B171" s="1"/>
      <c r="C171" s="1"/>
      <c r="F171" s="1"/>
      <c r="H171" s="1"/>
      <c r="K171" s="1"/>
      <c r="M171" s="1"/>
      <c r="O171" s="1"/>
      <c r="Q171" s="1"/>
      <c r="S171" s="1"/>
    </row>
    <row r="172" spans="1:19" ht="15.75" customHeight="1" x14ac:dyDescent="0.2">
      <c r="A172" s="1"/>
      <c r="B172" s="1"/>
      <c r="C172" s="1"/>
      <c r="F172" s="1"/>
      <c r="H172" s="1"/>
      <c r="K172" s="1"/>
      <c r="M172" s="1"/>
      <c r="O172" s="1"/>
      <c r="Q172" s="1"/>
      <c r="S172" s="1"/>
    </row>
    <row r="173" spans="1:19" ht="15.75" customHeight="1" x14ac:dyDescent="0.2">
      <c r="A173" s="1"/>
      <c r="B173" s="1"/>
      <c r="C173" s="1"/>
      <c r="F173" s="1"/>
      <c r="H173" s="1"/>
      <c r="K173" s="1"/>
      <c r="M173" s="1"/>
      <c r="O173" s="1"/>
      <c r="Q173" s="1"/>
      <c r="S173" s="1"/>
    </row>
    <row r="174" spans="1:19" ht="15.75" customHeight="1" x14ac:dyDescent="0.2">
      <c r="A174" s="1"/>
      <c r="B174" s="1"/>
      <c r="C174" s="1"/>
      <c r="F174" s="1"/>
      <c r="H174" s="1"/>
      <c r="K174" s="1"/>
      <c r="M174" s="1"/>
      <c r="O174" s="1"/>
      <c r="Q174" s="1"/>
      <c r="S174" s="1"/>
    </row>
    <row r="175" spans="1:19" ht="15.75" customHeight="1" x14ac:dyDescent="0.2">
      <c r="A175" s="1"/>
      <c r="B175" s="1"/>
      <c r="C175" s="1"/>
      <c r="F175" s="1"/>
      <c r="H175" s="1"/>
      <c r="K175" s="1"/>
      <c r="M175" s="1"/>
      <c r="O175" s="1"/>
      <c r="Q175" s="1"/>
      <c r="S175" s="1"/>
    </row>
    <row r="176" spans="1:19" ht="15.75" customHeight="1" x14ac:dyDescent="0.2">
      <c r="A176" s="1"/>
      <c r="B176" s="1"/>
      <c r="C176" s="1"/>
      <c r="F176" s="1"/>
      <c r="H176" s="1"/>
      <c r="K176" s="1"/>
      <c r="M176" s="1"/>
      <c r="O176" s="1"/>
      <c r="Q176" s="1"/>
      <c r="S176" s="1"/>
    </row>
    <row r="177" spans="1:19" ht="15.75" customHeight="1" x14ac:dyDescent="0.2">
      <c r="A177" s="1"/>
      <c r="B177" s="1"/>
      <c r="C177" s="1"/>
      <c r="F177" s="1"/>
      <c r="H177" s="1"/>
      <c r="K177" s="1"/>
      <c r="M177" s="1"/>
      <c r="O177" s="1"/>
      <c r="Q177" s="1"/>
      <c r="S177" s="1"/>
    </row>
    <row r="178" spans="1:19" ht="15.75" customHeight="1" x14ac:dyDescent="0.2">
      <c r="A178" s="1"/>
      <c r="B178" s="1"/>
      <c r="C178" s="1"/>
      <c r="F178" s="1"/>
      <c r="H178" s="1"/>
      <c r="K178" s="1"/>
      <c r="M178" s="1"/>
      <c r="O178" s="1"/>
      <c r="Q178" s="1"/>
      <c r="S178" s="1"/>
    </row>
    <row r="179" spans="1:19" ht="15.75" customHeight="1" x14ac:dyDescent="0.2">
      <c r="A179" s="1"/>
      <c r="B179" s="1"/>
      <c r="C179" s="1"/>
      <c r="F179" s="1"/>
      <c r="H179" s="1"/>
      <c r="K179" s="1"/>
      <c r="M179" s="1"/>
      <c r="O179" s="1"/>
      <c r="Q179" s="1"/>
      <c r="S179" s="1"/>
    </row>
    <row r="180" spans="1:19" ht="15.75" customHeight="1" x14ac:dyDescent="0.2">
      <c r="A180" s="1"/>
      <c r="B180" s="1"/>
      <c r="C180" s="1"/>
      <c r="F180" s="1"/>
      <c r="H180" s="1"/>
      <c r="K180" s="1"/>
      <c r="M180" s="1"/>
      <c r="O180" s="1"/>
      <c r="Q180" s="1"/>
      <c r="S180" s="1"/>
    </row>
    <row r="181" spans="1:19" ht="15.75" customHeight="1" x14ac:dyDescent="0.2">
      <c r="A181" s="1"/>
      <c r="B181" s="1"/>
      <c r="C181" s="1"/>
      <c r="F181" s="1"/>
      <c r="H181" s="1"/>
      <c r="K181" s="1"/>
      <c r="M181" s="1"/>
      <c r="O181" s="1"/>
      <c r="Q181" s="1"/>
      <c r="S181" s="1"/>
    </row>
    <row r="182" spans="1:19" ht="15.75" customHeight="1" x14ac:dyDescent="0.2">
      <c r="A182" s="1"/>
      <c r="B182" s="1"/>
      <c r="C182" s="1"/>
      <c r="F182" s="1"/>
      <c r="H182" s="1"/>
      <c r="K182" s="1"/>
      <c r="M182" s="1"/>
      <c r="O182" s="1"/>
      <c r="Q182" s="1"/>
      <c r="S182" s="1"/>
    </row>
    <row r="183" spans="1:19" ht="15.75" customHeight="1" x14ac:dyDescent="0.2">
      <c r="A183" s="1"/>
      <c r="B183" s="1"/>
      <c r="C183" s="1"/>
      <c r="F183" s="1"/>
      <c r="H183" s="1"/>
      <c r="K183" s="1"/>
      <c r="M183" s="1"/>
      <c r="O183" s="1"/>
      <c r="Q183" s="1"/>
      <c r="S183" s="1"/>
    </row>
    <row r="184" spans="1:19" ht="15.75" customHeight="1" x14ac:dyDescent="0.2">
      <c r="A184" s="1"/>
      <c r="B184" s="1"/>
      <c r="C184" s="1"/>
      <c r="F184" s="1"/>
      <c r="H184" s="1"/>
      <c r="K184" s="1"/>
      <c r="M184" s="1"/>
      <c r="O184" s="1"/>
      <c r="Q184" s="1"/>
      <c r="S184" s="1"/>
    </row>
    <row r="185" spans="1:19" ht="15.75" customHeight="1" x14ac:dyDescent="0.2">
      <c r="A185" s="1"/>
      <c r="B185" s="1"/>
      <c r="C185" s="1"/>
      <c r="F185" s="1"/>
      <c r="H185" s="1"/>
      <c r="K185" s="1"/>
      <c r="M185" s="1"/>
      <c r="O185" s="1"/>
      <c r="Q185" s="1"/>
      <c r="S185" s="1"/>
    </row>
    <row r="186" spans="1:19" ht="15.75" customHeight="1" x14ac:dyDescent="0.2">
      <c r="A186" s="1"/>
      <c r="B186" s="1"/>
      <c r="C186" s="1"/>
      <c r="F186" s="1"/>
      <c r="H186" s="1"/>
      <c r="K186" s="1"/>
      <c r="M186" s="1"/>
      <c r="O186" s="1"/>
      <c r="Q186" s="1"/>
      <c r="S186" s="1"/>
    </row>
    <row r="187" spans="1:19" ht="15.75" customHeight="1" x14ac:dyDescent="0.2">
      <c r="A187" s="1"/>
      <c r="B187" s="1"/>
      <c r="C187" s="1"/>
      <c r="F187" s="1"/>
      <c r="H187" s="1"/>
      <c r="K187" s="1"/>
      <c r="M187" s="1"/>
      <c r="O187" s="1"/>
      <c r="Q187" s="1"/>
      <c r="S187" s="1"/>
    </row>
    <row r="188" spans="1:19" ht="15.75" customHeight="1" x14ac:dyDescent="0.2">
      <c r="A188" s="1"/>
      <c r="B188" s="1"/>
      <c r="C188" s="1"/>
      <c r="F188" s="1"/>
      <c r="H188" s="1"/>
      <c r="K188" s="1"/>
      <c r="M188" s="1"/>
      <c r="O188" s="1"/>
      <c r="Q188" s="1"/>
      <c r="S188" s="1"/>
    </row>
    <row r="189" spans="1:19" ht="15.75" customHeight="1" x14ac:dyDescent="0.2">
      <c r="A189" s="1"/>
      <c r="B189" s="1"/>
      <c r="C189" s="1"/>
      <c r="F189" s="1"/>
      <c r="H189" s="1"/>
      <c r="K189" s="1"/>
      <c r="M189" s="1"/>
      <c r="O189" s="1"/>
      <c r="Q189" s="1"/>
      <c r="S189" s="1"/>
    </row>
    <row r="190" spans="1:19" ht="15.75" customHeight="1" x14ac:dyDescent="0.2">
      <c r="A190" s="1"/>
      <c r="B190" s="1"/>
      <c r="C190" s="1"/>
      <c r="F190" s="1"/>
      <c r="H190" s="1"/>
      <c r="K190" s="1"/>
      <c r="M190" s="1"/>
      <c r="O190" s="1"/>
      <c r="Q190" s="1"/>
      <c r="S190" s="1"/>
    </row>
    <row r="191" spans="1:19" ht="15.75" customHeight="1" x14ac:dyDescent="0.2">
      <c r="A191" s="1"/>
      <c r="B191" s="1"/>
      <c r="C191" s="1"/>
      <c r="F191" s="1"/>
      <c r="H191" s="1"/>
      <c r="K191" s="1"/>
      <c r="M191" s="1"/>
      <c r="O191" s="1"/>
      <c r="Q191" s="1"/>
      <c r="S191" s="1"/>
    </row>
    <row r="192" spans="1:19" ht="15.75" customHeight="1" x14ac:dyDescent="0.2">
      <c r="A192" s="1"/>
      <c r="B192" s="1"/>
      <c r="C192" s="1"/>
      <c r="F192" s="1"/>
      <c r="H192" s="1"/>
      <c r="K192" s="1"/>
      <c r="M192" s="1"/>
      <c r="O192" s="1"/>
      <c r="Q192" s="1"/>
      <c r="S192" s="1"/>
    </row>
    <row r="193" spans="1:19" ht="15.75" customHeight="1" x14ac:dyDescent="0.2">
      <c r="A193" s="1"/>
      <c r="B193" s="1"/>
      <c r="C193" s="1"/>
      <c r="F193" s="1"/>
      <c r="H193" s="1"/>
      <c r="K193" s="1"/>
      <c r="M193" s="1"/>
      <c r="O193" s="1"/>
      <c r="Q193" s="1"/>
      <c r="S193" s="1"/>
    </row>
    <row r="194" spans="1:19" ht="15.75" customHeight="1" x14ac:dyDescent="0.2">
      <c r="A194" s="1"/>
      <c r="B194" s="1"/>
      <c r="C194" s="1"/>
      <c r="F194" s="1"/>
      <c r="H194" s="1"/>
      <c r="K194" s="1"/>
      <c r="M194" s="1"/>
      <c r="O194" s="1"/>
      <c r="Q194" s="1"/>
      <c r="S194" s="1"/>
    </row>
    <row r="195" spans="1:19" ht="15.75" customHeight="1" x14ac:dyDescent="0.2">
      <c r="A195" s="1"/>
      <c r="B195" s="1"/>
      <c r="C195" s="1"/>
      <c r="F195" s="1"/>
      <c r="H195" s="1"/>
      <c r="K195" s="1"/>
      <c r="M195" s="1"/>
      <c r="O195" s="1"/>
      <c r="Q195" s="1"/>
      <c r="S195" s="1"/>
    </row>
    <row r="196" spans="1:19" ht="15.75" customHeight="1" x14ac:dyDescent="0.2">
      <c r="A196" s="1"/>
      <c r="B196" s="1"/>
      <c r="C196" s="1"/>
      <c r="F196" s="1"/>
      <c r="H196" s="1"/>
      <c r="K196" s="1"/>
      <c r="M196" s="1"/>
      <c r="O196" s="1"/>
      <c r="Q196" s="1"/>
      <c r="S196" s="1"/>
    </row>
    <row r="197" spans="1:19" ht="15.75" customHeight="1" x14ac:dyDescent="0.2">
      <c r="A197" s="1"/>
      <c r="B197" s="1"/>
      <c r="C197" s="1"/>
      <c r="F197" s="1"/>
      <c r="H197" s="1"/>
      <c r="K197" s="1"/>
      <c r="M197" s="1"/>
      <c r="O197" s="1"/>
      <c r="Q197" s="1"/>
      <c r="S197" s="1"/>
    </row>
    <row r="198" spans="1:19" ht="15.75" customHeight="1" x14ac:dyDescent="0.2">
      <c r="A198" s="1"/>
      <c r="B198" s="1"/>
      <c r="C198" s="1"/>
      <c r="F198" s="1"/>
      <c r="H198" s="1"/>
      <c r="K198" s="1"/>
      <c r="M198" s="1"/>
      <c r="O198" s="1"/>
      <c r="Q198" s="1"/>
      <c r="S198" s="1"/>
    </row>
    <row r="199" spans="1:19" ht="15.75" customHeight="1" x14ac:dyDescent="0.2">
      <c r="A199" s="1"/>
      <c r="B199" s="1"/>
      <c r="C199" s="1"/>
      <c r="F199" s="1"/>
      <c r="H199" s="1"/>
      <c r="K199" s="1"/>
      <c r="M199" s="1"/>
      <c r="O199" s="1"/>
      <c r="Q199" s="1"/>
      <c r="S199" s="1"/>
    </row>
    <row r="200" spans="1:19" ht="15.75" customHeight="1" x14ac:dyDescent="0.2">
      <c r="A200" s="1"/>
      <c r="B200" s="1"/>
      <c r="C200" s="1"/>
      <c r="F200" s="1"/>
      <c r="H200" s="1"/>
      <c r="K200" s="1"/>
      <c r="M200" s="1"/>
      <c r="O200" s="1"/>
      <c r="Q200" s="1"/>
      <c r="S200" s="1"/>
    </row>
    <row r="201" spans="1:19" ht="15.75" customHeight="1" x14ac:dyDescent="0.2">
      <c r="A201" s="1"/>
      <c r="B201" s="1"/>
      <c r="C201" s="1"/>
      <c r="F201" s="1"/>
      <c r="H201" s="1"/>
      <c r="K201" s="1"/>
      <c r="M201" s="1"/>
      <c r="O201" s="1"/>
      <c r="Q201" s="1"/>
      <c r="S201" s="1"/>
    </row>
    <row r="202" spans="1:19" ht="15.75" customHeight="1" x14ac:dyDescent="0.2">
      <c r="A202" s="1"/>
      <c r="B202" s="1"/>
      <c r="C202" s="1"/>
      <c r="F202" s="1"/>
      <c r="H202" s="1"/>
      <c r="K202" s="1"/>
      <c r="M202" s="1"/>
      <c r="O202" s="1"/>
      <c r="Q202" s="1"/>
      <c r="S202" s="1"/>
    </row>
    <row r="203" spans="1:19" ht="15.75" customHeight="1" x14ac:dyDescent="0.2">
      <c r="A203" s="1"/>
      <c r="B203" s="1"/>
      <c r="C203" s="1"/>
      <c r="F203" s="1"/>
      <c r="H203" s="1"/>
      <c r="K203" s="1"/>
      <c r="M203" s="1"/>
      <c r="O203" s="1"/>
      <c r="Q203" s="1"/>
      <c r="S203" s="1"/>
    </row>
    <row r="204" spans="1:19" ht="15.75" customHeight="1" x14ac:dyDescent="0.2">
      <c r="A204" s="1"/>
      <c r="B204" s="1"/>
      <c r="C204" s="1"/>
      <c r="F204" s="1"/>
      <c r="H204" s="1"/>
      <c r="K204" s="1"/>
      <c r="M204" s="1"/>
      <c r="O204" s="1"/>
      <c r="Q204" s="1"/>
      <c r="S204" s="1"/>
    </row>
    <row r="205" spans="1:19" ht="15.75" customHeight="1" x14ac:dyDescent="0.2">
      <c r="A205" s="1"/>
      <c r="B205" s="1"/>
      <c r="C205" s="1"/>
      <c r="F205" s="1"/>
      <c r="H205" s="1"/>
      <c r="K205" s="1"/>
      <c r="M205" s="1"/>
      <c r="O205" s="1"/>
      <c r="Q205" s="1"/>
      <c r="S205" s="1"/>
    </row>
    <row r="206" spans="1:19" ht="15.75" customHeight="1" x14ac:dyDescent="0.2"/>
    <row r="207" spans="1:19" ht="15.75" customHeight="1" x14ac:dyDescent="0.2"/>
    <row r="208" spans="1:19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</sheetData>
  <mergeCells count="12">
    <mergeCell ref="A2:A7"/>
    <mergeCell ref="B2:B7"/>
    <mergeCell ref="C2:C7"/>
    <mergeCell ref="D2:D7"/>
    <mergeCell ref="E2:S3"/>
    <mergeCell ref="P4:Q6"/>
    <mergeCell ref="R4:S6"/>
    <mergeCell ref="E4:F6"/>
    <mergeCell ref="G4:H6"/>
    <mergeCell ref="I4:K6"/>
    <mergeCell ref="L4:M6"/>
    <mergeCell ref="N4:O6"/>
  </mergeCells>
  <dataValidations count="3">
    <dataValidation allowBlank="1" showInputMessage="1" showErrorMessage="1" prompt="Внимание! - Введите значение от 0 до 4." sqref="F60"/>
    <dataValidation allowBlank="1" showErrorMessage="1" prompt="Внимание! - Введите значение от 0 до 4." sqref="Q8:Q59 E8:K59 M8:M59 S8:S59 O8:O59"/>
    <dataValidation allowBlank="1" showErrorMessage="1" sqref="R8:R59 P8:P59 N8:N59 L8:L59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66"/>
  <sheetViews>
    <sheetView topLeftCell="A4" zoomScale="64" zoomScaleNormal="64" workbookViewId="0">
      <selection activeCell="A8" sqref="A8:XFD8"/>
    </sheetView>
  </sheetViews>
  <sheetFormatPr defaultColWidth="12.625" defaultRowHeight="15" customHeight="1" x14ac:dyDescent="0.2"/>
  <cols>
    <col min="1" max="1" width="4.5" style="3" customWidth="1"/>
    <col min="2" max="2" width="16.875" style="3" customWidth="1"/>
    <col min="3" max="3" width="23.25" style="3" customWidth="1"/>
    <col min="4" max="4" width="25.75" style="3" customWidth="1"/>
    <col min="5" max="5" width="12.625" style="3"/>
    <col min="6" max="6" width="8.75" style="3" customWidth="1"/>
    <col min="7" max="7" width="12.625" style="3"/>
    <col min="8" max="8" width="10" style="3" customWidth="1"/>
    <col min="9" max="10" width="14.5" style="3" customWidth="1"/>
    <col min="11" max="11" width="9.375" style="3" customWidth="1"/>
    <col min="12" max="14" width="12.625" style="3"/>
    <col min="15" max="15" width="13.625" style="3" customWidth="1"/>
    <col min="16" max="16" width="11.125" style="3" customWidth="1"/>
    <col min="17" max="17" width="12" style="3" customWidth="1"/>
    <col min="18" max="18" width="12.625" style="3"/>
    <col min="19" max="19" width="7.125" style="3" customWidth="1"/>
    <col min="20" max="16384" width="12.625" style="3"/>
  </cols>
  <sheetData>
    <row r="1" spans="1:19" ht="40.5" customHeight="1" x14ac:dyDescent="0.2">
      <c r="A1" s="4" t="s">
        <v>0</v>
      </c>
      <c r="B1" s="5"/>
      <c r="C1" s="5"/>
      <c r="D1" s="6"/>
      <c r="E1" s="7"/>
      <c r="F1" s="8"/>
      <c r="G1" s="7"/>
      <c r="H1" s="8"/>
      <c r="I1" s="7"/>
      <c r="J1" s="9"/>
      <c r="K1" s="8"/>
      <c r="L1" s="7"/>
      <c r="M1" s="8"/>
      <c r="N1" s="10"/>
      <c r="O1" s="8"/>
      <c r="P1" s="10"/>
      <c r="Q1" s="8"/>
      <c r="R1" s="10"/>
      <c r="S1" s="8"/>
    </row>
    <row r="2" spans="1:19" ht="28.5" customHeight="1" x14ac:dyDescent="0.2">
      <c r="A2" s="45" t="s">
        <v>1</v>
      </c>
      <c r="B2" s="54" t="s">
        <v>8</v>
      </c>
      <c r="C2" s="54" t="s">
        <v>9</v>
      </c>
      <c r="D2" s="55" t="s">
        <v>2</v>
      </c>
      <c r="E2" s="58" t="s">
        <v>12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22.5" customHeight="1" x14ac:dyDescent="0.2">
      <c r="A3" s="46"/>
      <c r="B3" s="54"/>
      <c r="C3" s="54"/>
      <c r="D3" s="56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22.5" customHeight="1" x14ac:dyDescent="0.2">
      <c r="A4" s="46"/>
      <c r="B4" s="54"/>
      <c r="C4" s="54"/>
      <c r="D4" s="56"/>
      <c r="E4" s="48" t="s">
        <v>5</v>
      </c>
      <c r="F4" s="49"/>
      <c r="G4" s="48" t="s">
        <v>4</v>
      </c>
      <c r="H4" s="49"/>
      <c r="I4" s="48" t="s">
        <v>3</v>
      </c>
      <c r="J4" s="62"/>
      <c r="K4" s="49"/>
      <c r="L4" s="48" t="s">
        <v>6</v>
      </c>
      <c r="M4" s="49"/>
      <c r="N4" s="48" t="s">
        <v>16</v>
      </c>
      <c r="O4" s="49"/>
      <c r="P4" s="48" t="s">
        <v>11</v>
      </c>
      <c r="Q4" s="49"/>
      <c r="R4" s="48" t="s">
        <v>23</v>
      </c>
      <c r="S4" s="49"/>
    </row>
    <row r="5" spans="1:19" ht="15" customHeight="1" x14ac:dyDescent="0.2">
      <c r="A5" s="46"/>
      <c r="B5" s="54"/>
      <c r="C5" s="54"/>
      <c r="D5" s="56"/>
      <c r="E5" s="50"/>
      <c r="F5" s="51"/>
      <c r="G5" s="50"/>
      <c r="H5" s="51"/>
      <c r="I5" s="50"/>
      <c r="J5" s="63"/>
      <c r="K5" s="51"/>
      <c r="L5" s="50"/>
      <c r="M5" s="51"/>
      <c r="N5" s="50"/>
      <c r="O5" s="51"/>
      <c r="P5" s="50"/>
      <c r="Q5" s="51"/>
      <c r="R5" s="50"/>
      <c r="S5" s="51"/>
    </row>
    <row r="6" spans="1:19" ht="15" customHeight="1" x14ac:dyDescent="0.2">
      <c r="A6" s="46"/>
      <c r="B6" s="54"/>
      <c r="C6" s="54"/>
      <c r="D6" s="56"/>
      <c r="E6" s="52"/>
      <c r="F6" s="53"/>
      <c r="G6" s="52"/>
      <c r="H6" s="53"/>
      <c r="I6" s="52"/>
      <c r="J6" s="64"/>
      <c r="K6" s="53"/>
      <c r="L6" s="52"/>
      <c r="M6" s="53"/>
      <c r="N6" s="52"/>
      <c r="O6" s="53"/>
      <c r="P6" s="52"/>
      <c r="Q6" s="53"/>
      <c r="R6" s="52"/>
      <c r="S6" s="53"/>
    </row>
    <row r="7" spans="1:19" ht="40.5" customHeight="1" x14ac:dyDescent="0.2">
      <c r="A7" s="47"/>
      <c r="B7" s="54"/>
      <c r="C7" s="54"/>
      <c r="D7" s="57"/>
      <c r="E7" s="11" t="s">
        <v>13</v>
      </c>
      <c r="F7" s="5" t="s">
        <v>7</v>
      </c>
      <c r="G7" s="11" t="s">
        <v>13</v>
      </c>
      <c r="H7" s="5" t="s">
        <v>7</v>
      </c>
      <c r="I7" s="12" t="s">
        <v>14</v>
      </c>
      <c r="J7" s="11" t="s">
        <v>13</v>
      </c>
      <c r="K7" s="5" t="s">
        <v>7</v>
      </c>
      <c r="L7" s="11" t="s">
        <v>15</v>
      </c>
      <c r="M7" s="13" t="s">
        <v>7</v>
      </c>
      <c r="N7" s="14" t="s">
        <v>17</v>
      </c>
      <c r="O7" s="5" t="s">
        <v>7</v>
      </c>
      <c r="P7" s="14" t="s">
        <v>15</v>
      </c>
      <c r="Q7" s="5" t="s">
        <v>7</v>
      </c>
      <c r="R7" s="14" t="s">
        <v>19</v>
      </c>
      <c r="S7" s="5" t="s">
        <v>7</v>
      </c>
    </row>
    <row r="8" spans="1:19" ht="27" customHeight="1" x14ac:dyDescent="0.2">
      <c r="A8" s="15">
        <v>1</v>
      </c>
      <c r="B8" s="27" t="s">
        <v>103</v>
      </c>
      <c r="C8" s="27" t="s">
        <v>104</v>
      </c>
      <c r="D8" s="25" t="s">
        <v>24</v>
      </c>
      <c r="E8" s="17">
        <v>6.9</v>
      </c>
      <c r="F8" s="27">
        <f t="shared" ref="F8:F68" si="0">IF(AND(E8&gt;6.9,E8&gt;=7),1,IF(AND(E8&gt;6.7,E8&lt;=6.9),2,IF(AND(E8&gt;6,E8&lt;=6.7),3,IF(AND(E8&gt;3,E8&lt;=6),4,IF(AND(E8&lt;1,E8=0),0,0)))))</f>
        <v>2</v>
      </c>
      <c r="G8" s="17">
        <v>9.6</v>
      </c>
      <c r="H8" s="27">
        <f t="shared" ref="H8:H68" si="1">IF(AND(G8&gt;10.3,G8&gt;=10.4),1,IF(AND(G8&gt;10,G8&lt;=10.3),2,IF(AND(G8&gt;9.2,G8&lt;=10),3,IF(AND(G8&gt;4,G8&lt;=9.2),4,IF(AND(G8&lt;1,G8=0),0,0)))))</f>
        <v>3</v>
      </c>
      <c r="I8" s="43">
        <v>0.3347222222222222</v>
      </c>
      <c r="J8" s="18">
        <f t="shared" ref="J8:J68" si="2">(HOUR(I8)*60+MINUTE(I8))</f>
        <v>482</v>
      </c>
      <c r="K8" s="27">
        <f t="shared" ref="K8:K68" si="3">IF(AND(J8&gt;430,J8&gt;=431),1,IF(AND(J8&gt;400,J8&lt;=430),2,IF(AND(J8&gt;320,J8&lt;=400),3,IF(AND(J8&gt;120,J8&lt;=320),4,IF(AND(J8&lt;1,J8=0),0,0)))))</f>
        <v>1</v>
      </c>
      <c r="L8" s="18">
        <v>125</v>
      </c>
      <c r="M8" s="28">
        <f t="shared" ref="M8:M68" si="4">IF(AND(L8&lt;1,L8&gt;=0),0,IF(AND(L8&lt;110,L8&lt;=109),1,IF(AND(L8&lt;120,L8&gt;=110),2,IF(AND(L8&lt;140,L8&gt;=120),3,IF(AND(L8&lt;200,L8&gt;=140),4,IF(AND(L8&lt;300,L8&gt;=200,),"",""))))))</f>
        <v>3</v>
      </c>
      <c r="N8" s="28">
        <v>25</v>
      </c>
      <c r="O8" s="27">
        <f t="shared" ref="O8:O68" si="5">IF(AND(N8&lt;1,N8&gt;=0),0,IF(AND(N8&lt;21,N8&lt;=20),1,IF(AND(N8&lt;24,N8&gt;=21),2,IF(AND(N8&lt;35,N8&gt;=24),3,IF(AND(N8&lt;60,N8&gt;=35),4,IF(AND(N8&lt;70,N8&gt;=60,),"",""))))))</f>
        <v>3</v>
      </c>
      <c r="P8" s="28">
        <v>-2</v>
      </c>
      <c r="Q8" s="27">
        <f t="shared" ref="Q8:Q68" si="6">IF(ISBLANK(P8),0,IF(AND(P8&gt;-30,P8&lt;=0),1,IF(AND(P8&lt;3,P8&gt;=1),2,IF(AND(P8&lt;7,P8&gt;=3),3,IF(AND(P8&lt;30,P8&gt;=7),4,IF(AND(P8&lt;50,30&gt;=31),"",""))))))</f>
        <v>1</v>
      </c>
      <c r="R8" s="28">
        <v>0</v>
      </c>
      <c r="S8" s="27">
        <f t="shared" ref="S8:S68" si="7">IF(AND(R8&lt;1,R8&gt;=0),0,IF(AND(R8&lt;2,R8&lt;=1),1,IF(AND(R8&lt;3,R8&gt;=2),2,IF(AND(R8&lt;4,R8&gt;=3),3,IF(AND(R8&lt;21,R8&gt;=4),4,IF(AND(R8&lt;50,R8&gt;=21,),"",""))))))</f>
        <v>0</v>
      </c>
    </row>
    <row r="9" spans="1:19" ht="27" customHeight="1" x14ac:dyDescent="0.2">
      <c r="A9" s="15">
        <v>2</v>
      </c>
      <c r="B9" s="27" t="s">
        <v>103</v>
      </c>
      <c r="C9" s="27" t="s">
        <v>104</v>
      </c>
      <c r="D9" s="25" t="s">
        <v>25</v>
      </c>
      <c r="E9" s="17">
        <v>7.2</v>
      </c>
      <c r="F9" s="27">
        <f t="shared" si="0"/>
        <v>1</v>
      </c>
      <c r="G9" s="17">
        <v>10.199999999999999</v>
      </c>
      <c r="H9" s="27">
        <f t="shared" si="1"/>
        <v>2</v>
      </c>
      <c r="I9" s="43">
        <v>0.30208333333333331</v>
      </c>
      <c r="J9" s="18">
        <f t="shared" si="2"/>
        <v>435</v>
      </c>
      <c r="K9" s="27">
        <f t="shared" si="3"/>
        <v>1</v>
      </c>
      <c r="L9" s="18">
        <v>130</v>
      </c>
      <c r="M9" s="28">
        <f t="shared" si="4"/>
        <v>3</v>
      </c>
      <c r="N9" s="28">
        <v>20</v>
      </c>
      <c r="O9" s="27">
        <f t="shared" si="5"/>
        <v>1</v>
      </c>
      <c r="P9" s="28">
        <v>-5</v>
      </c>
      <c r="Q9" s="27">
        <f t="shared" si="6"/>
        <v>1</v>
      </c>
      <c r="R9" s="28">
        <v>0</v>
      </c>
      <c r="S9" s="27">
        <f t="shared" si="7"/>
        <v>0</v>
      </c>
    </row>
    <row r="10" spans="1:19" ht="27" customHeight="1" x14ac:dyDescent="0.2">
      <c r="A10" s="15">
        <v>3</v>
      </c>
      <c r="B10" s="27" t="s">
        <v>103</v>
      </c>
      <c r="C10" s="27" t="s">
        <v>104</v>
      </c>
      <c r="D10" s="25" t="s">
        <v>26</v>
      </c>
      <c r="E10" s="17">
        <v>7.3</v>
      </c>
      <c r="F10" s="27">
        <f t="shared" si="0"/>
        <v>1</v>
      </c>
      <c r="G10" s="17">
        <v>11.8</v>
      </c>
      <c r="H10" s="27">
        <f t="shared" si="1"/>
        <v>1</v>
      </c>
      <c r="I10" s="43">
        <v>0.34236111111111112</v>
      </c>
      <c r="J10" s="18">
        <f t="shared" si="2"/>
        <v>493</v>
      </c>
      <c r="K10" s="27">
        <f t="shared" si="3"/>
        <v>1</v>
      </c>
      <c r="L10" s="18">
        <v>110</v>
      </c>
      <c r="M10" s="28">
        <f t="shared" si="4"/>
        <v>2</v>
      </c>
      <c r="N10" s="28">
        <v>18</v>
      </c>
      <c r="O10" s="27">
        <f t="shared" si="5"/>
        <v>1</v>
      </c>
      <c r="P10" s="28">
        <v>-2</v>
      </c>
      <c r="Q10" s="27">
        <f t="shared" si="6"/>
        <v>1</v>
      </c>
      <c r="R10" s="28">
        <v>2</v>
      </c>
      <c r="S10" s="27">
        <f t="shared" si="7"/>
        <v>2</v>
      </c>
    </row>
    <row r="11" spans="1:19" ht="27" customHeight="1" x14ac:dyDescent="0.2">
      <c r="A11" s="15">
        <v>4</v>
      </c>
      <c r="B11" s="27" t="s">
        <v>103</v>
      </c>
      <c r="C11" s="27" t="s">
        <v>104</v>
      </c>
      <c r="D11" s="25" t="s">
        <v>27</v>
      </c>
      <c r="E11" s="17">
        <v>6.25</v>
      </c>
      <c r="F11" s="27">
        <f t="shared" si="0"/>
        <v>3</v>
      </c>
      <c r="G11" s="17">
        <v>10.5</v>
      </c>
      <c r="H11" s="27">
        <f t="shared" si="1"/>
        <v>1</v>
      </c>
      <c r="I11" s="43">
        <v>0.37847222222222227</v>
      </c>
      <c r="J11" s="18">
        <f t="shared" si="2"/>
        <v>545</v>
      </c>
      <c r="K11" s="27">
        <f t="shared" si="3"/>
        <v>1</v>
      </c>
      <c r="L11" s="18">
        <v>110</v>
      </c>
      <c r="M11" s="28">
        <f t="shared" si="4"/>
        <v>2</v>
      </c>
      <c r="N11" s="28">
        <v>17</v>
      </c>
      <c r="O11" s="27">
        <f t="shared" si="5"/>
        <v>1</v>
      </c>
      <c r="P11" s="28">
        <v>2</v>
      </c>
      <c r="Q11" s="27">
        <f t="shared" si="6"/>
        <v>2</v>
      </c>
      <c r="R11" s="28">
        <v>0</v>
      </c>
      <c r="S11" s="27">
        <f t="shared" si="7"/>
        <v>0</v>
      </c>
    </row>
    <row r="12" spans="1:19" ht="27" customHeight="1" x14ac:dyDescent="0.2">
      <c r="A12" s="15">
        <v>5</v>
      </c>
      <c r="B12" s="27" t="s">
        <v>103</v>
      </c>
      <c r="C12" s="27" t="s">
        <v>104</v>
      </c>
      <c r="D12" s="25" t="s">
        <v>28</v>
      </c>
      <c r="E12" s="17">
        <v>7.6</v>
      </c>
      <c r="F12" s="27">
        <f t="shared" si="0"/>
        <v>1</v>
      </c>
      <c r="G12" s="17">
        <v>10.199999999999999</v>
      </c>
      <c r="H12" s="27">
        <f t="shared" si="1"/>
        <v>2</v>
      </c>
      <c r="I12" s="43">
        <v>0.29236111111111113</v>
      </c>
      <c r="J12" s="18">
        <f t="shared" si="2"/>
        <v>421</v>
      </c>
      <c r="K12" s="27">
        <f t="shared" si="3"/>
        <v>2</v>
      </c>
      <c r="L12" s="18">
        <v>115</v>
      </c>
      <c r="M12" s="28">
        <f t="shared" si="4"/>
        <v>2</v>
      </c>
      <c r="N12" s="28">
        <v>22</v>
      </c>
      <c r="O12" s="27">
        <f t="shared" si="5"/>
        <v>2</v>
      </c>
      <c r="P12" s="28">
        <v>2</v>
      </c>
      <c r="Q12" s="27">
        <f t="shared" si="6"/>
        <v>2</v>
      </c>
      <c r="R12" s="28">
        <v>1</v>
      </c>
      <c r="S12" s="27">
        <f t="shared" si="7"/>
        <v>1</v>
      </c>
    </row>
    <row r="13" spans="1:19" ht="27" customHeight="1" x14ac:dyDescent="0.2">
      <c r="A13" s="15">
        <v>6</v>
      </c>
      <c r="B13" s="27" t="s">
        <v>103</v>
      </c>
      <c r="C13" s="27" t="s">
        <v>104</v>
      </c>
      <c r="D13" s="25" t="s">
        <v>29</v>
      </c>
      <c r="E13" s="17">
        <v>5.8</v>
      </c>
      <c r="F13" s="27">
        <f t="shared" si="0"/>
        <v>4</v>
      </c>
      <c r="G13" s="17">
        <v>9</v>
      </c>
      <c r="H13" s="27">
        <f t="shared" si="1"/>
        <v>4</v>
      </c>
      <c r="I13" s="43">
        <v>0.21875</v>
      </c>
      <c r="J13" s="18">
        <f t="shared" si="2"/>
        <v>315</v>
      </c>
      <c r="K13" s="27">
        <f t="shared" si="3"/>
        <v>4</v>
      </c>
      <c r="L13" s="18">
        <v>135</v>
      </c>
      <c r="M13" s="28">
        <f t="shared" si="4"/>
        <v>3</v>
      </c>
      <c r="N13" s="28">
        <v>24</v>
      </c>
      <c r="O13" s="27">
        <f t="shared" si="5"/>
        <v>3</v>
      </c>
      <c r="P13" s="28">
        <v>3</v>
      </c>
      <c r="Q13" s="27">
        <f t="shared" si="6"/>
        <v>3</v>
      </c>
      <c r="R13" s="28">
        <v>2</v>
      </c>
      <c r="S13" s="27">
        <f t="shared" si="7"/>
        <v>2</v>
      </c>
    </row>
    <row r="14" spans="1:19" ht="27" customHeight="1" x14ac:dyDescent="0.2">
      <c r="A14" s="15">
        <v>7</v>
      </c>
      <c r="B14" s="27" t="s">
        <v>103</v>
      </c>
      <c r="C14" s="27" t="s">
        <v>104</v>
      </c>
      <c r="D14" s="25" t="s">
        <v>106</v>
      </c>
      <c r="E14" s="17">
        <v>5.6</v>
      </c>
      <c r="F14" s="27">
        <f t="shared" si="0"/>
        <v>4</v>
      </c>
      <c r="G14" s="17">
        <v>9.1999999999999993</v>
      </c>
      <c r="H14" s="27">
        <f t="shared" si="1"/>
        <v>4</v>
      </c>
      <c r="I14" s="43">
        <v>0.20972222222222223</v>
      </c>
      <c r="J14" s="18">
        <f t="shared" si="2"/>
        <v>302</v>
      </c>
      <c r="K14" s="27">
        <f t="shared" si="3"/>
        <v>4</v>
      </c>
      <c r="L14" s="18">
        <v>145</v>
      </c>
      <c r="M14" s="28">
        <f t="shared" si="4"/>
        <v>4</v>
      </c>
      <c r="N14" s="28">
        <v>25</v>
      </c>
      <c r="O14" s="27">
        <f t="shared" si="5"/>
        <v>3</v>
      </c>
      <c r="P14" s="28">
        <v>4</v>
      </c>
      <c r="Q14" s="27">
        <f t="shared" si="6"/>
        <v>3</v>
      </c>
      <c r="R14" s="28">
        <v>2</v>
      </c>
      <c r="S14" s="27">
        <f t="shared" si="7"/>
        <v>2</v>
      </c>
    </row>
    <row r="15" spans="1:19" ht="27" customHeight="1" x14ac:dyDescent="0.2">
      <c r="A15" s="15">
        <v>8</v>
      </c>
      <c r="B15" s="27" t="s">
        <v>103</v>
      </c>
      <c r="C15" s="27" t="s">
        <v>104</v>
      </c>
      <c r="D15" s="25" t="s">
        <v>30</v>
      </c>
      <c r="E15" s="17">
        <v>5.9</v>
      </c>
      <c r="F15" s="27">
        <f t="shared" si="0"/>
        <v>4</v>
      </c>
      <c r="G15" s="17">
        <v>9.5</v>
      </c>
      <c r="H15" s="27">
        <f t="shared" si="1"/>
        <v>3</v>
      </c>
      <c r="I15" s="43">
        <v>0.2388888888888889</v>
      </c>
      <c r="J15" s="18">
        <f t="shared" si="2"/>
        <v>344</v>
      </c>
      <c r="K15" s="27">
        <f t="shared" si="3"/>
        <v>3</v>
      </c>
      <c r="L15" s="18">
        <v>135</v>
      </c>
      <c r="M15" s="28">
        <f t="shared" si="4"/>
        <v>3</v>
      </c>
      <c r="N15" s="28">
        <v>22</v>
      </c>
      <c r="O15" s="27">
        <f t="shared" si="5"/>
        <v>2</v>
      </c>
      <c r="P15" s="28">
        <v>-2</v>
      </c>
      <c r="Q15" s="27">
        <f t="shared" si="6"/>
        <v>1</v>
      </c>
      <c r="R15" s="28">
        <v>1</v>
      </c>
      <c r="S15" s="27">
        <f t="shared" si="7"/>
        <v>1</v>
      </c>
    </row>
    <row r="16" spans="1:19" ht="27" customHeight="1" x14ac:dyDescent="0.2">
      <c r="A16" s="15">
        <v>9</v>
      </c>
      <c r="B16" s="27" t="s">
        <v>103</v>
      </c>
      <c r="C16" s="27" t="s">
        <v>104</v>
      </c>
      <c r="D16" s="25" t="s">
        <v>31</v>
      </c>
      <c r="E16" s="17">
        <v>6.2</v>
      </c>
      <c r="F16" s="27">
        <f t="shared" si="0"/>
        <v>3</v>
      </c>
      <c r="G16" s="17">
        <v>9</v>
      </c>
      <c r="H16" s="27">
        <f t="shared" si="1"/>
        <v>4</v>
      </c>
      <c r="I16" s="43">
        <v>0.21249999999999999</v>
      </c>
      <c r="J16" s="18">
        <f t="shared" si="2"/>
        <v>306</v>
      </c>
      <c r="K16" s="27">
        <f t="shared" si="3"/>
        <v>4</v>
      </c>
      <c r="L16" s="18">
        <v>145</v>
      </c>
      <c r="M16" s="28">
        <f t="shared" si="4"/>
        <v>4</v>
      </c>
      <c r="N16" s="28">
        <v>24</v>
      </c>
      <c r="O16" s="27">
        <f t="shared" si="5"/>
        <v>3</v>
      </c>
      <c r="P16" s="28">
        <v>2</v>
      </c>
      <c r="Q16" s="27">
        <f t="shared" si="6"/>
        <v>2</v>
      </c>
      <c r="R16" s="28">
        <v>2</v>
      </c>
      <c r="S16" s="27">
        <f t="shared" si="7"/>
        <v>2</v>
      </c>
    </row>
    <row r="17" spans="1:19" ht="27" customHeight="1" x14ac:dyDescent="0.2">
      <c r="A17" s="15">
        <v>10</v>
      </c>
      <c r="B17" s="27" t="s">
        <v>103</v>
      </c>
      <c r="C17" s="27" t="s">
        <v>104</v>
      </c>
      <c r="D17" s="25" t="s">
        <v>105</v>
      </c>
      <c r="E17" s="17">
        <v>6.9</v>
      </c>
      <c r="F17" s="27">
        <f t="shared" si="0"/>
        <v>2</v>
      </c>
      <c r="G17" s="17">
        <v>10.199999999999999</v>
      </c>
      <c r="H17" s="27">
        <f t="shared" si="1"/>
        <v>2</v>
      </c>
      <c r="I17" s="43">
        <v>0.29375000000000001</v>
      </c>
      <c r="J17" s="18">
        <f t="shared" si="2"/>
        <v>423</v>
      </c>
      <c r="K17" s="27">
        <f t="shared" si="3"/>
        <v>2</v>
      </c>
      <c r="L17" s="18">
        <v>110</v>
      </c>
      <c r="M17" s="28">
        <f t="shared" si="4"/>
        <v>2</v>
      </c>
      <c r="N17" s="28">
        <v>20</v>
      </c>
      <c r="O17" s="27">
        <f t="shared" si="5"/>
        <v>1</v>
      </c>
      <c r="P17" s="28">
        <v>-1</v>
      </c>
      <c r="Q17" s="27">
        <f t="shared" si="6"/>
        <v>1</v>
      </c>
      <c r="R17" s="28">
        <v>5</v>
      </c>
      <c r="S17" s="27">
        <f t="shared" si="7"/>
        <v>4</v>
      </c>
    </row>
    <row r="18" spans="1:19" ht="27" customHeight="1" x14ac:dyDescent="0.2">
      <c r="A18" s="15">
        <v>11</v>
      </c>
      <c r="B18" s="27" t="s">
        <v>103</v>
      </c>
      <c r="C18" s="27" t="s">
        <v>104</v>
      </c>
      <c r="D18" s="25" t="s">
        <v>32</v>
      </c>
      <c r="E18" s="17">
        <v>6.8</v>
      </c>
      <c r="F18" s="27">
        <f t="shared" si="0"/>
        <v>2</v>
      </c>
      <c r="G18" s="17">
        <v>9.8000000000000007</v>
      </c>
      <c r="H18" s="27">
        <f t="shared" si="1"/>
        <v>3</v>
      </c>
      <c r="I18" s="43">
        <v>0.2951388888888889</v>
      </c>
      <c r="J18" s="18">
        <f t="shared" si="2"/>
        <v>425</v>
      </c>
      <c r="K18" s="27">
        <f t="shared" si="3"/>
        <v>2</v>
      </c>
      <c r="L18" s="18">
        <v>125</v>
      </c>
      <c r="M18" s="28">
        <f t="shared" si="4"/>
        <v>3</v>
      </c>
      <c r="N18" s="28">
        <v>22</v>
      </c>
      <c r="O18" s="27">
        <f t="shared" si="5"/>
        <v>2</v>
      </c>
      <c r="P18" s="28">
        <v>2</v>
      </c>
      <c r="Q18" s="27">
        <f t="shared" si="6"/>
        <v>2</v>
      </c>
      <c r="R18" s="28">
        <v>0</v>
      </c>
      <c r="S18" s="27">
        <f t="shared" si="7"/>
        <v>0</v>
      </c>
    </row>
    <row r="19" spans="1:19" ht="27" customHeight="1" x14ac:dyDescent="0.2">
      <c r="A19" s="15">
        <v>12</v>
      </c>
      <c r="B19" s="27" t="s">
        <v>103</v>
      </c>
      <c r="C19" s="27" t="s">
        <v>104</v>
      </c>
      <c r="D19" s="25" t="s">
        <v>33</v>
      </c>
      <c r="E19" s="17">
        <v>6</v>
      </c>
      <c r="F19" s="27">
        <f t="shared" si="0"/>
        <v>4</v>
      </c>
      <c r="G19" s="17">
        <v>9.5</v>
      </c>
      <c r="H19" s="27">
        <f t="shared" si="1"/>
        <v>3</v>
      </c>
      <c r="I19" s="43">
        <v>0.26041666666666669</v>
      </c>
      <c r="J19" s="18">
        <f t="shared" si="2"/>
        <v>375</v>
      </c>
      <c r="K19" s="27">
        <f t="shared" si="3"/>
        <v>3</v>
      </c>
      <c r="L19" s="18">
        <v>130</v>
      </c>
      <c r="M19" s="28">
        <f t="shared" si="4"/>
        <v>3</v>
      </c>
      <c r="N19" s="28">
        <v>28</v>
      </c>
      <c r="O19" s="27">
        <f t="shared" si="5"/>
        <v>3</v>
      </c>
      <c r="P19" s="28">
        <v>4</v>
      </c>
      <c r="Q19" s="27">
        <f t="shared" si="6"/>
        <v>3</v>
      </c>
      <c r="R19" s="28">
        <v>0</v>
      </c>
      <c r="S19" s="27">
        <f t="shared" si="7"/>
        <v>0</v>
      </c>
    </row>
    <row r="20" spans="1:19" ht="27" customHeight="1" x14ac:dyDescent="0.2">
      <c r="A20" s="15">
        <v>13</v>
      </c>
      <c r="B20" s="27" t="s">
        <v>103</v>
      </c>
      <c r="C20" s="27" t="s">
        <v>104</v>
      </c>
      <c r="D20" s="25" t="s">
        <v>34</v>
      </c>
      <c r="E20" s="17">
        <v>6.4</v>
      </c>
      <c r="F20" s="27">
        <f t="shared" si="0"/>
        <v>3</v>
      </c>
      <c r="G20" s="17">
        <v>10.4</v>
      </c>
      <c r="H20" s="27">
        <f t="shared" si="1"/>
        <v>1</v>
      </c>
      <c r="I20" s="43">
        <v>0.29583333333333334</v>
      </c>
      <c r="J20" s="18">
        <f t="shared" si="2"/>
        <v>426</v>
      </c>
      <c r="K20" s="27">
        <f t="shared" si="3"/>
        <v>2</v>
      </c>
      <c r="L20" s="18">
        <v>130</v>
      </c>
      <c r="M20" s="28">
        <f t="shared" si="4"/>
        <v>3</v>
      </c>
      <c r="N20" s="28">
        <v>23</v>
      </c>
      <c r="O20" s="27">
        <f t="shared" si="5"/>
        <v>2</v>
      </c>
      <c r="P20" s="28">
        <v>-3</v>
      </c>
      <c r="Q20" s="27">
        <f t="shared" si="6"/>
        <v>1</v>
      </c>
      <c r="R20" s="28">
        <v>0</v>
      </c>
      <c r="S20" s="27">
        <f t="shared" si="7"/>
        <v>0</v>
      </c>
    </row>
    <row r="21" spans="1:19" ht="27" customHeight="1" x14ac:dyDescent="0.2">
      <c r="A21" s="15">
        <v>14</v>
      </c>
      <c r="B21" s="27" t="s">
        <v>103</v>
      </c>
      <c r="C21" s="27" t="s">
        <v>104</v>
      </c>
      <c r="D21" s="25" t="s">
        <v>35</v>
      </c>
      <c r="E21" s="17">
        <v>7.1</v>
      </c>
      <c r="F21" s="27">
        <f t="shared" si="0"/>
        <v>1</v>
      </c>
      <c r="G21" s="17">
        <v>10.3</v>
      </c>
      <c r="H21" s="27">
        <f t="shared" si="1"/>
        <v>2</v>
      </c>
      <c r="I21" s="43">
        <v>0.30208333333333331</v>
      </c>
      <c r="J21" s="18">
        <f t="shared" si="2"/>
        <v>435</v>
      </c>
      <c r="K21" s="27">
        <f t="shared" si="3"/>
        <v>1</v>
      </c>
      <c r="L21" s="18">
        <v>125</v>
      </c>
      <c r="M21" s="28">
        <f t="shared" si="4"/>
        <v>3</v>
      </c>
      <c r="N21" s="28">
        <v>24</v>
      </c>
      <c r="O21" s="27">
        <f t="shared" si="5"/>
        <v>3</v>
      </c>
      <c r="P21" s="28">
        <v>0</v>
      </c>
      <c r="Q21" s="27">
        <f t="shared" si="6"/>
        <v>1</v>
      </c>
      <c r="R21" s="28">
        <v>0</v>
      </c>
      <c r="S21" s="27">
        <f t="shared" si="7"/>
        <v>0</v>
      </c>
    </row>
    <row r="22" spans="1:19" ht="27" customHeight="1" x14ac:dyDescent="0.2">
      <c r="A22" s="15">
        <v>15</v>
      </c>
      <c r="B22" s="27" t="s">
        <v>103</v>
      </c>
      <c r="C22" s="27" t="s">
        <v>104</v>
      </c>
      <c r="D22" s="25" t="s">
        <v>36</v>
      </c>
      <c r="E22" s="17">
        <v>5.8</v>
      </c>
      <c r="F22" s="27">
        <f t="shared" si="0"/>
        <v>4</v>
      </c>
      <c r="G22" s="17">
        <v>9</v>
      </c>
      <c r="H22" s="27">
        <f t="shared" si="1"/>
        <v>4</v>
      </c>
      <c r="I22" s="43">
        <v>0.30902777777777779</v>
      </c>
      <c r="J22" s="18">
        <f t="shared" si="2"/>
        <v>445</v>
      </c>
      <c r="K22" s="27">
        <f t="shared" si="3"/>
        <v>1</v>
      </c>
      <c r="L22" s="18">
        <v>150</v>
      </c>
      <c r="M22" s="28">
        <f t="shared" si="4"/>
        <v>4</v>
      </c>
      <c r="N22" s="28">
        <v>35</v>
      </c>
      <c r="O22" s="27">
        <f t="shared" si="5"/>
        <v>4</v>
      </c>
      <c r="P22" s="28">
        <v>5</v>
      </c>
      <c r="Q22" s="27">
        <f t="shared" si="6"/>
        <v>3</v>
      </c>
      <c r="R22" s="28">
        <v>6</v>
      </c>
      <c r="S22" s="27">
        <f t="shared" si="7"/>
        <v>4</v>
      </c>
    </row>
    <row r="23" spans="1:19" ht="27" customHeight="1" x14ac:dyDescent="0.2">
      <c r="A23" s="15">
        <v>16</v>
      </c>
      <c r="B23" s="27" t="s">
        <v>103</v>
      </c>
      <c r="C23" s="27" t="s">
        <v>104</v>
      </c>
      <c r="D23" s="25" t="s">
        <v>37</v>
      </c>
      <c r="E23" s="17">
        <v>5.9</v>
      </c>
      <c r="F23" s="27">
        <f t="shared" si="0"/>
        <v>4</v>
      </c>
      <c r="G23" s="17">
        <v>8.9</v>
      </c>
      <c r="H23" s="27">
        <f t="shared" si="1"/>
        <v>4</v>
      </c>
      <c r="I23" s="43">
        <v>0.24652777777777779</v>
      </c>
      <c r="J23" s="18">
        <f t="shared" si="2"/>
        <v>355</v>
      </c>
      <c r="K23" s="27">
        <f t="shared" si="3"/>
        <v>3</v>
      </c>
      <c r="L23" s="18">
        <v>145</v>
      </c>
      <c r="M23" s="28">
        <f t="shared" si="4"/>
        <v>4</v>
      </c>
      <c r="N23" s="28">
        <v>18</v>
      </c>
      <c r="O23" s="27">
        <f t="shared" si="5"/>
        <v>1</v>
      </c>
      <c r="P23" s="28">
        <v>3</v>
      </c>
      <c r="Q23" s="27">
        <f t="shared" si="6"/>
        <v>3</v>
      </c>
      <c r="R23" s="28">
        <v>5</v>
      </c>
      <c r="S23" s="27">
        <f t="shared" si="7"/>
        <v>4</v>
      </c>
    </row>
    <row r="24" spans="1:19" ht="27" customHeight="1" x14ac:dyDescent="0.2">
      <c r="A24" s="15">
        <v>17</v>
      </c>
      <c r="B24" s="27" t="s">
        <v>103</v>
      </c>
      <c r="C24" s="27" t="s">
        <v>104</v>
      </c>
      <c r="D24" s="25" t="s">
        <v>38</v>
      </c>
      <c r="E24" s="17">
        <v>7.1</v>
      </c>
      <c r="F24" s="27">
        <f t="shared" si="0"/>
        <v>1</v>
      </c>
      <c r="G24" s="17">
        <v>10.199999999999999</v>
      </c>
      <c r="H24" s="27">
        <f t="shared" si="1"/>
        <v>2</v>
      </c>
      <c r="I24" s="43">
        <v>0.34375</v>
      </c>
      <c r="J24" s="18">
        <f t="shared" si="2"/>
        <v>495</v>
      </c>
      <c r="K24" s="27">
        <f t="shared" si="3"/>
        <v>1</v>
      </c>
      <c r="L24" s="18">
        <v>140</v>
      </c>
      <c r="M24" s="28">
        <f t="shared" si="4"/>
        <v>4</v>
      </c>
      <c r="N24" s="28">
        <v>19</v>
      </c>
      <c r="O24" s="27">
        <f t="shared" si="5"/>
        <v>1</v>
      </c>
      <c r="P24" s="28">
        <v>1</v>
      </c>
      <c r="Q24" s="27">
        <f t="shared" si="6"/>
        <v>2</v>
      </c>
      <c r="R24" s="28">
        <v>0</v>
      </c>
      <c r="S24" s="27">
        <f t="shared" si="7"/>
        <v>0</v>
      </c>
    </row>
    <row r="25" spans="1:19" ht="27" customHeight="1" x14ac:dyDescent="0.2">
      <c r="A25" s="15">
        <v>18</v>
      </c>
      <c r="B25" s="27" t="s">
        <v>103</v>
      </c>
      <c r="C25" s="27" t="s">
        <v>104</v>
      </c>
      <c r="D25" s="25" t="s">
        <v>39</v>
      </c>
      <c r="E25" s="17">
        <v>7.9</v>
      </c>
      <c r="F25" s="27">
        <f t="shared" si="0"/>
        <v>1</v>
      </c>
      <c r="G25" s="17">
        <v>9.5</v>
      </c>
      <c r="H25" s="27">
        <f t="shared" si="1"/>
        <v>3</v>
      </c>
      <c r="I25" s="43">
        <v>0.21041666666666667</v>
      </c>
      <c r="J25" s="18">
        <f t="shared" si="2"/>
        <v>303</v>
      </c>
      <c r="K25" s="27">
        <f t="shared" si="3"/>
        <v>4</v>
      </c>
      <c r="L25" s="18">
        <v>120</v>
      </c>
      <c r="M25" s="28">
        <f t="shared" si="4"/>
        <v>3</v>
      </c>
      <c r="N25" s="28">
        <v>15</v>
      </c>
      <c r="O25" s="27">
        <f t="shared" si="5"/>
        <v>1</v>
      </c>
      <c r="P25" s="28">
        <v>-2</v>
      </c>
      <c r="Q25" s="27">
        <f t="shared" si="6"/>
        <v>1</v>
      </c>
      <c r="R25" s="28">
        <v>4</v>
      </c>
      <c r="S25" s="27">
        <f t="shared" si="7"/>
        <v>4</v>
      </c>
    </row>
    <row r="26" spans="1:19" ht="27" customHeight="1" x14ac:dyDescent="0.2">
      <c r="A26" s="15">
        <v>19</v>
      </c>
      <c r="B26" s="27" t="s">
        <v>103</v>
      </c>
      <c r="C26" s="27" t="s">
        <v>104</v>
      </c>
      <c r="D26" s="25" t="s">
        <v>40</v>
      </c>
      <c r="E26" s="17">
        <v>5.9</v>
      </c>
      <c r="F26" s="27">
        <f t="shared" si="0"/>
        <v>4</v>
      </c>
      <c r="G26" s="17">
        <v>8.6</v>
      </c>
      <c r="H26" s="27">
        <f t="shared" si="1"/>
        <v>4</v>
      </c>
      <c r="I26" s="43">
        <v>0.21111111111111111</v>
      </c>
      <c r="J26" s="18">
        <f t="shared" si="2"/>
        <v>304</v>
      </c>
      <c r="K26" s="27">
        <f t="shared" si="3"/>
        <v>4</v>
      </c>
      <c r="L26" s="18">
        <v>165</v>
      </c>
      <c r="M26" s="28">
        <f t="shared" si="4"/>
        <v>4</v>
      </c>
      <c r="N26" s="28">
        <v>35</v>
      </c>
      <c r="O26" s="27">
        <f t="shared" si="5"/>
        <v>4</v>
      </c>
      <c r="P26" s="28">
        <v>5</v>
      </c>
      <c r="Q26" s="27">
        <f t="shared" si="6"/>
        <v>3</v>
      </c>
      <c r="R26" s="28">
        <v>6</v>
      </c>
      <c r="S26" s="27">
        <f t="shared" si="7"/>
        <v>4</v>
      </c>
    </row>
    <row r="27" spans="1:19" ht="27" customHeight="1" x14ac:dyDescent="0.2">
      <c r="A27" s="15">
        <v>20</v>
      </c>
      <c r="B27" s="27" t="s">
        <v>103</v>
      </c>
      <c r="C27" s="27" t="s">
        <v>104</v>
      </c>
      <c r="D27" s="25" t="s">
        <v>41</v>
      </c>
      <c r="E27" s="17">
        <v>6.2</v>
      </c>
      <c r="F27" s="27">
        <f t="shared" si="0"/>
        <v>3</v>
      </c>
      <c r="G27" s="17">
        <v>9.5</v>
      </c>
      <c r="H27" s="27">
        <f t="shared" si="1"/>
        <v>3</v>
      </c>
      <c r="I27" s="43">
        <v>0.2673611111111111</v>
      </c>
      <c r="J27" s="18">
        <f t="shared" si="2"/>
        <v>385</v>
      </c>
      <c r="K27" s="27">
        <f t="shared" si="3"/>
        <v>3</v>
      </c>
      <c r="L27" s="18">
        <v>125</v>
      </c>
      <c r="M27" s="28">
        <f t="shared" si="4"/>
        <v>3</v>
      </c>
      <c r="N27" s="28">
        <v>25</v>
      </c>
      <c r="O27" s="27">
        <f t="shared" si="5"/>
        <v>3</v>
      </c>
      <c r="P27" s="28">
        <v>1</v>
      </c>
      <c r="Q27" s="27">
        <f t="shared" si="6"/>
        <v>2</v>
      </c>
      <c r="R27" s="28">
        <v>2</v>
      </c>
      <c r="S27" s="27">
        <f t="shared" si="7"/>
        <v>2</v>
      </c>
    </row>
    <row r="28" spans="1:19" ht="27" customHeight="1" x14ac:dyDescent="0.2">
      <c r="A28" s="15">
        <v>21</v>
      </c>
      <c r="B28" s="27" t="s">
        <v>103</v>
      </c>
      <c r="C28" s="27" t="s">
        <v>104</v>
      </c>
      <c r="D28" s="25" t="s">
        <v>42</v>
      </c>
      <c r="E28" s="17">
        <v>5.8</v>
      </c>
      <c r="F28" s="27">
        <f t="shared" si="0"/>
        <v>4</v>
      </c>
      <c r="G28" s="17">
        <v>9.6</v>
      </c>
      <c r="H28" s="27">
        <f t="shared" si="1"/>
        <v>3</v>
      </c>
      <c r="I28" s="43">
        <v>0.22777777777777777</v>
      </c>
      <c r="J28" s="18">
        <f t="shared" si="2"/>
        <v>328</v>
      </c>
      <c r="K28" s="27">
        <f t="shared" si="3"/>
        <v>3</v>
      </c>
      <c r="L28" s="18">
        <v>160</v>
      </c>
      <c r="M28" s="28">
        <f t="shared" si="4"/>
        <v>4</v>
      </c>
      <c r="N28" s="28">
        <v>24</v>
      </c>
      <c r="O28" s="27">
        <f t="shared" si="5"/>
        <v>3</v>
      </c>
      <c r="P28" s="28">
        <v>3</v>
      </c>
      <c r="Q28" s="27">
        <f t="shared" si="6"/>
        <v>3</v>
      </c>
      <c r="R28" s="28">
        <v>4</v>
      </c>
      <c r="S28" s="27">
        <f t="shared" si="7"/>
        <v>4</v>
      </c>
    </row>
    <row r="29" spans="1:19" ht="27" customHeight="1" x14ac:dyDescent="0.2">
      <c r="A29" s="15">
        <v>22</v>
      </c>
      <c r="B29" s="27" t="s">
        <v>103</v>
      </c>
      <c r="C29" s="27" t="s">
        <v>104</v>
      </c>
      <c r="D29" s="25" t="s">
        <v>43</v>
      </c>
      <c r="E29" s="17">
        <v>7.2</v>
      </c>
      <c r="F29" s="27">
        <f t="shared" si="0"/>
        <v>1</v>
      </c>
      <c r="G29" s="17">
        <v>9.6999999999999993</v>
      </c>
      <c r="H29" s="27">
        <f t="shared" si="1"/>
        <v>3</v>
      </c>
      <c r="I29" s="43">
        <v>0.26041666666666669</v>
      </c>
      <c r="J29" s="18">
        <f t="shared" si="2"/>
        <v>375</v>
      </c>
      <c r="K29" s="27">
        <f t="shared" si="3"/>
        <v>3</v>
      </c>
      <c r="L29" s="18">
        <v>125</v>
      </c>
      <c r="M29" s="28">
        <f t="shared" si="4"/>
        <v>3</v>
      </c>
      <c r="N29" s="28">
        <v>22</v>
      </c>
      <c r="O29" s="27">
        <f t="shared" si="5"/>
        <v>2</v>
      </c>
      <c r="P29" s="28">
        <v>-5</v>
      </c>
      <c r="Q29" s="27">
        <f t="shared" si="6"/>
        <v>1</v>
      </c>
      <c r="R29" s="28">
        <v>0</v>
      </c>
      <c r="S29" s="27">
        <f t="shared" si="7"/>
        <v>0</v>
      </c>
    </row>
    <row r="30" spans="1:19" ht="27" customHeight="1" x14ac:dyDescent="0.2">
      <c r="A30" s="15">
        <v>23</v>
      </c>
      <c r="B30" s="27" t="s">
        <v>103</v>
      </c>
      <c r="C30" s="27" t="s">
        <v>104</v>
      </c>
      <c r="D30" s="25" t="s">
        <v>44</v>
      </c>
      <c r="E30" s="17">
        <v>9.1999999999999993</v>
      </c>
      <c r="F30" s="27">
        <f t="shared" si="0"/>
        <v>1</v>
      </c>
      <c r="G30" s="17">
        <v>11.2</v>
      </c>
      <c r="H30" s="27">
        <f t="shared" si="1"/>
        <v>1</v>
      </c>
      <c r="I30" s="43">
        <v>0.34583333333333338</v>
      </c>
      <c r="J30" s="18">
        <f t="shared" si="2"/>
        <v>498</v>
      </c>
      <c r="K30" s="27">
        <f t="shared" si="3"/>
        <v>1</v>
      </c>
      <c r="L30" s="18">
        <v>100</v>
      </c>
      <c r="M30" s="28">
        <f t="shared" si="4"/>
        <v>1</v>
      </c>
      <c r="N30" s="28">
        <v>19</v>
      </c>
      <c r="O30" s="27">
        <f t="shared" si="5"/>
        <v>1</v>
      </c>
      <c r="P30" s="28">
        <v>-9</v>
      </c>
      <c r="Q30" s="27">
        <f t="shared" si="6"/>
        <v>1</v>
      </c>
      <c r="R30" s="28">
        <v>0</v>
      </c>
      <c r="S30" s="27">
        <f t="shared" si="7"/>
        <v>0</v>
      </c>
    </row>
    <row r="31" spans="1:19" ht="27" customHeight="1" x14ac:dyDescent="0.2">
      <c r="A31" s="15">
        <v>24</v>
      </c>
      <c r="B31" s="27" t="s">
        <v>103</v>
      </c>
      <c r="C31" s="27" t="s">
        <v>104</v>
      </c>
      <c r="D31" s="25" t="s">
        <v>45</v>
      </c>
      <c r="E31" s="17">
        <v>8.3000000000000007</v>
      </c>
      <c r="F31" s="27">
        <f t="shared" si="0"/>
        <v>1</v>
      </c>
      <c r="G31" s="17">
        <v>10.4</v>
      </c>
      <c r="H31" s="27">
        <f t="shared" si="1"/>
        <v>1</v>
      </c>
      <c r="I31" s="43">
        <v>0.28125</v>
      </c>
      <c r="J31" s="18">
        <f t="shared" si="2"/>
        <v>405</v>
      </c>
      <c r="K31" s="27">
        <f t="shared" si="3"/>
        <v>2</v>
      </c>
      <c r="L31" s="18">
        <v>130</v>
      </c>
      <c r="M31" s="28">
        <f t="shared" si="4"/>
        <v>3</v>
      </c>
      <c r="N31" s="28">
        <v>28</v>
      </c>
      <c r="O31" s="27">
        <f t="shared" si="5"/>
        <v>3</v>
      </c>
      <c r="P31" s="28">
        <v>2</v>
      </c>
      <c r="Q31" s="27">
        <f t="shared" si="6"/>
        <v>2</v>
      </c>
      <c r="R31" s="28">
        <v>1</v>
      </c>
      <c r="S31" s="27">
        <f t="shared" si="7"/>
        <v>1</v>
      </c>
    </row>
    <row r="32" spans="1:19" ht="27" customHeight="1" x14ac:dyDescent="0.2">
      <c r="A32" s="15">
        <v>25</v>
      </c>
      <c r="B32" s="27" t="s">
        <v>103</v>
      </c>
      <c r="C32" s="27" t="s">
        <v>104</v>
      </c>
      <c r="D32" s="25" t="s">
        <v>46</v>
      </c>
      <c r="E32" s="17">
        <v>6.5</v>
      </c>
      <c r="F32" s="27">
        <f t="shared" si="0"/>
        <v>3</v>
      </c>
      <c r="G32" s="17">
        <v>9.25</v>
      </c>
      <c r="H32" s="27">
        <f t="shared" si="1"/>
        <v>3</v>
      </c>
      <c r="I32" s="43">
        <v>0.30555555555555552</v>
      </c>
      <c r="J32" s="18">
        <f t="shared" si="2"/>
        <v>440</v>
      </c>
      <c r="K32" s="27">
        <f t="shared" si="3"/>
        <v>1</v>
      </c>
      <c r="L32" s="18">
        <v>120</v>
      </c>
      <c r="M32" s="28">
        <f t="shared" si="4"/>
        <v>3</v>
      </c>
      <c r="N32" s="28">
        <v>8</v>
      </c>
      <c r="O32" s="27">
        <f t="shared" si="5"/>
        <v>1</v>
      </c>
      <c r="P32" s="28">
        <v>1</v>
      </c>
      <c r="Q32" s="27">
        <f t="shared" si="6"/>
        <v>2</v>
      </c>
      <c r="R32" s="28">
        <v>0</v>
      </c>
      <c r="S32" s="27">
        <f t="shared" si="7"/>
        <v>0</v>
      </c>
    </row>
    <row r="33" spans="1:19" ht="27" customHeight="1" x14ac:dyDescent="0.2">
      <c r="A33" s="15">
        <v>26</v>
      </c>
      <c r="B33" s="27" t="s">
        <v>103</v>
      </c>
      <c r="C33" s="27" t="s">
        <v>104</v>
      </c>
      <c r="D33" s="25" t="s">
        <v>47</v>
      </c>
      <c r="E33" s="17">
        <v>6.4</v>
      </c>
      <c r="F33" s="27">
        <f t="shared" si="0"/>
        <v>3</v>
      </c>
      <c r="G33" s="17">
        <v>9.6999999999999993</v>
      </c>
      <c r="H33" s="27">
        <f t="shared" si="1"/>
        <v>3</v>
      </c>
      <c r="I33" s="43">
        <v>0.29236111111111113</v>
      </c>
      <c r="J33" s="18">
        <f t="shared" si="2"/>
        <v>421</v>
      </c>
      <c r="K33" s="27">
        <f t="shared" si="3"/>
        <v>2</v>
      </c>
      <c r="L33" s="18">
        <v>110</v>
      </c>
      <c r="M33" s="28">
        <f t="shared" si="4"/>
        <v>2</v>
      </c>
      <c r="N33" s="28">
        <v>22</v>
      </c>
      <c r="O33" s="27">
        <f t="shared" si="5"/>
        <v>2</v>
      </c>
      <c r="P33" s="28">
        <v>3</v>
      </c>
      <c r="Q33" s="27">
        <f t="shared" si="6"/>
        <v>3</v>
      </c>
      <c r="R33" s="28">
        <v>0</v>
      </c>
      <c r="S33" s="27">
        <f t="shared" si="7"/>
        <v>0</v>
      </c>
    </row>
    <row r="34" spans="1:19" ht="27" customHeight="1" x14ac:dyDescent="0.2">
      <c r="A34" s="15">
        <v>27</v>
      </c>
      <c r="B34" s="27" t="s">
        <v>103</v>
      </c>
      <c r="C34" s="27" t="s">
        <v>104</v>
      </c>
      <c r="D34" s="25" t="s">
        <v>48</v>
      </c>
      <c r="E34" s="17">
        <v>5.8</v>
      </c>
      <c r="F34" s="27">
        <f t="shared" si="0"/>
        <v>4</v>
      </c>
      <c r="G34" s="17">
        <v>8.6</v>
      </c>
      <c r="H34" s="27">
        <f t="shared" si="1"/>
        <v>4</v>
      </c>
      <c r="I34" s="43">
        <v>0.22569444444444445</v>
      </c>
      <c r="J34" s="18">
        <f t="shared" si="2"/>
        <v>325</v>
      </c>
      <c r="K34" s="27">
        <f t="shared" si="3"/>
        <v>3</v>
      </c>
      <c r="L34" s="18">
        <v>140</v>
      </c>
      <c r="M34" s="28">
        <f t="shared" si="4"/>
        <v>4</v>
      </c>
      <c r="N34" s="28">
        <v>30</v>
      </c>
      <c r="O34" s="27">
        <f t="shared" si="5"/>
        <v>3</v>
      </c>
      <c r="P34" s="28">
        <v>2</v>
      </c>
      <c r="Q34" s="27">
        <f t="shared" si="6"/>
        <v>2</v>
      </c>
      <c r="R34" s="28">
        <v>2</v>
      </c>
      <c r="S34" s="27">
        <f t="shared" si="7"/>
        <v>2</v>
      </c>
    </row>
    <row r="35" spans="1:19" ht="27" customHeight="1" x14ac:dyDescent="0.2">
      <c r="A35" s="15">
        <v>28</v>
      </c>
      <c r="B35" s="27" t="s">
        <v>103</v>
      </c>
      <c r="C35" s="27" t="s">
        <v>104</v>
      </c>
      <c r="D35" s="25" t="s">
        <v>49</v>
      </c>
      <c r="E35" s="17">
        <v>5.6</v>
      </c>
      <c r="F35" s="27">
        <f t="shared" si="0"/>
        <v>4</v>
      </c>
      <c r="G35" s="17">
        <v>8.4</v>
      </c>
      <c r="H35" s="27">
        <f t="shared" si="1"/>
        <v>4</v>
      </c>
      <c r="I35" s="43">
        <v>0.22847222222222222</v>
      </c>
      <c r="J35" s="18">
        <f t="shared" si="2"/>
        <v>329</v>
      </c>
      <c r="K35" s="27">
        <f t="shared" si="3"/>
        <v>3</v>
      </c>
      <c r="L35" s="18">
        <v>140</v>
      </c>
      <c r="M35" s="28">
        <f t="shared" si="4"/>
        <v>4</v>
      </c>
      <c r="N35" s="28">
        <v>17</v>
      </c>
      <c r="O35" s="27">
        <f t="shared" si="5"/>
        <v>1</v>
      </c>
      <c r="P35" s="28">
        <v>2</v>
      </c>
      <c r="Q35" s="27">
        <f t="shared" si="6"/>
        <v>2</v>
      </c>
      <c r="R35" s="28">
        <v>5</v>
      </c>
      <c r="S35" s="27">
        <f t="shared" si="7"/>
        <v>4</v>
      </c>
    </row>
    <row r="36" spans="1:19" ht="27" customHeight="1" x14ac:dyDescent="0.2">
      <c r="A36" s="15">
        <v>29</v>
      </c>
      <c r="B36" s="27" t="s">
        <v>103</v>
      </c>
      <c r="C36" s="27" t="s">
        <v>104</v>
      </c>
      <c r="D36" s="25" t="s">
        <v>50</v>
      </c>
      <c r="E36" s="17">
        <v>6.2</v>
      </c>
      <c r="F36" s="27">
        <f t="shared" si="0"/>
        <v>3</v>
      </c>
      <c r="G36" s="17">
        <v>8.6</v>
      </c>
      <c r="H36" s="27">
        <f t="shared" si="1"/>
        <v>4</v>
      </c>
      <c r="I36" s="43">
        <v>0.22569444444444445</v>
      </c>
      <c r="J36" s="18">
        <f t="shared" si="2"/>
        <v>325</v>
      </c>
      <c r="K36" s="27">
        <f t="shared" si="3"/>
        <v>3</v>
      </c>
      <c r="L36" s="18">
        <v>140</v>
      </c>
      <c r="M36" s="28">
        <f t="shared" si="4"/>
        <v>4</v>
      </c>
      <c r="N36" s="28">
        <v>19</v>
      </c>
      <c r="O36" s="27">
        <f t="shared" si="5"/>
        <v>1</v>
      </c>
      <c r="P36" s="28">
        <v>-1</v>
      </c>
      <c r="Q36" s="27">
        <f t="shared" si="6"/>
        <v>1</v>
      </c>
      <c r="R36" s="28">
        <v>3</v>
      </c>
      <c r="S36" s="27">
        <f t="shared" si="7"/>
        <v>3</v>
      </c>
    </row>
    <row r="37" spans="1:19" ht="27" customHeight="1" x14ac:dyDescent="0.2">
      <c r="A37" s="15">
        <v>30</v>
      </c>
      <c r="B37" s="27" t="s">
        <v>103</v>
      </c>
      <c r="C37" s="27" t="s">
        <v>104</v>
      </c>
      <c r="D37" s="25" t="s">
        <v>51</v>
      </c>
      <c r="E37" s="17">
        <v>7.9</v>
      </c>
      <c r="F37" s="27">
        <f t="shared" si="0"/>
        <v>1</v>
      </c>
      <c r="G37" s="17">
        <v>10.4</v>
      </c>
      <c r="H37" s="27">
        <f t="shared" si="1"/>
        <v>1</v>
      </c>
      <c r="I37" s="43">
        <v>0.25555555555555559</v>
      </c>
      <c r="J37" s="18">
        <f t="shared" si="2"/>
        <v>368</v>
      </c>
      <c r="K37" s="27">
        <f t="shared" si="3"/>
        <v>3</v>
      </c>
      <c r="L37" s="18">
        <v>110</v>
      </c>
      <c r="M37" s="28">
        <f t="shared" si="4"/>
        <v>2</v>
      </c>
      <c r="N37" s="28">
        <v>23</v>
      </c>
      <c r="O37" s="27">
        <f t="shared" si="5"/>
        <v>2</v>
      </c>
      <c r="P37" s="28">
        <v>-5</v>
      </c>
      <c r="Q37" s="27">
        <f t="shared" si="6"/>
        <v>1</v>
      </c>
      <c r="R37" s="28">
        <v>0</v>
      </c>
      <c r="S37" s="27">
        <f t="shared" si="7"/>
        <v>0</v>
      </c>
    </row>
    <row r="38" spans="1:19" ht="27" customHeight="1" x14ac:dyDescent="0.2">
      <c r="A38" s="15">
        <v>31</v>
      </c>
      <c r="B38" s="27" t="s">
        <v>103</v>
      </c>
      <c r="C38" s="27" t="s">
        <v>104</v>
      </c>
      <c r="D38" s="25" t="s">
        <v>52</v>
      </c>
      <c r="E38" s="17">
        <v>6.3</v>
      </c>
      <c r="F38" s="27">
        <f t="shared" si="0"/>
        <v>3</v>
      </c>
      <c r="G38" s="17">
        <v>8.9</v>
      </c>
      <c r="H38" s="27">
        <f t="shared" si="1"/>
        <v>4</v>
      </c>
      <c r="I38" s="43">
        <v>0.26041666666666669</v>
      </c>
      <c r="J38" s="18">
        <f t="shared" si="2"/>
        <v>375</v>
      </c>
      <c r="K38" s="27">
        <f t="shared" si="3"/>
        <v>3</v>
      </c>
      <c r="L38" s="18">
        <v>140</v>
      </c>
      <c r="M38" s="28">
        <f t="shared" si="4"/>
        <v>4</v>
      </c>
      <c r="N38" s="28">
        <v>21</v>
      </c>
      <c r="O38" s="27">
        <f t="shared" si="5"/>
        <v>2</v>
      </c>
      <c r="P38" s="28">
        <v>-4</v>
      </c>
      <c r="Q38" s="27">
        <f t="shared" si="6"/>
        <v>1</v>
      </c>
      <c r="R38" s="28">
        <v>1</v>
      </c>
      <c r="S38" s="27">
        <f t="shared" si="7"/>
        <v>1</v>
      </c>
    </row>
    <row r="39" spans="1:19" ht="27" customHeight="1" x14ac:dyDescent="0.2">
      <c r="A39" s="15">
        <v>32</v>
      </c>
      <c r="B39" s="27" t="s">
        <v>103</v>
      </c>
      <c r="C39" s="27" t="s">
        <v>104</v>
      </c>
      <c r="D39" s="25" t="s">
        <v>53</v>
      </c>
      <c r="E39" s="17">
        <v>6.9</v>
      </c>
      <c r="F39" s="27">
        <f t="shared" si="0"/>
        <v>2</v>
      </c>
      <c r="G39" s="17">
        <v>9.6999999999999993</v>
      </c>
      <c r="H39" s="27">
        <f t="shared" si="1"/>
        <v>3</v>
      </c>
      <c r="I39" s="43">
        <v>0.25347222222222221</v>
      </c>
      <c r="J39" s="18">
        <f t="shared" si="2"/>
        <v>365</v>
      </c>
      <c r="K39" s="27">
        <f t="shared" si="3"/>
        <v>3</v>
      </c>
      <c r="L39" s="18">
        <v>110</v>
      </c>
      <c r="M39" s="28">
        <f t="shared" si="4"/>
        <v>2</v>
      </c>
      <c r="N39" s="28">
        <v>23</v>
      </c>
      <c r="O39" s="27">
        <f t="shared" si="5"/>
        <v>2</v>
      </c>
      <c r="P39" s="28">
        <v>1</v>
      </c>
      <c r="Q39" s="27">
        <f t="shared" si="6"/>
        <v>2</v>
      </c>
      <c r="R39" s="28">
        <v>0</v>
      </c>
      <c r="S39" s="27">
        <f t="shared" si="7"/>
        <v>0</v>
      </c>
    </row>
    <row r="40" spans="1:19" ht="27" customHeight="1" x14ac:dyDescent="0.2">
      <c r="A40" s="15">
        <v>33</v>
      </c>
      <c r="B40" s="27" t="s">
        <v>103</v>
      </c>
      <c r="C40" s="27" t="s">
        <v>104</v>
      </c>
      <c r="D40" s="25" t="s">
        <v>54</v>
      </c>
      <c r="E40" s="17">
        <v>7.2</v>
      </c>
      <c r="F40" s="27">
        <f t="shared" si="0"/>
        <v>1</v>
      </c>
      <c r="G40" s="17">
        <v>10.199999999999999</v>
      </c>
      <c r="H40" s="27">
        <f t="shared" si="1"/>
        <v>2</v>
      </c>
      <c r="I40" s="43">
        <v>0.29166666666666669</v>
      </c>
      <c r="J40" s="18">
        <f t="shared" si="2"/>
        <v>420</v>
      </c>
      <c r="K40" s="27">
        <f t="shared" si="3"/>
        <v>2</v>
      </c>
      <c r="L40" s="18">
        <v>120</v>
      </c>
      <c r="M40" s="28">
        <f t="shared" si="4"/>
        <v>3</v>
      </c>
      <c r="N40" s="28">
        <v>23</v>
      </c>
      <c r="O40" s="27">
        <f t="shared" si="5"/>
        <v>2</v>
      </c>
      <c r="P40" s="28">
        <v>2</v>
      </c>
      <c r="Q40" s="27">
        <f t="shared" si="6"/>
        <v>2</v>
      </c>
      <c r="R40" s="28">
        <v>0</v>
      </c>
      <c r="S40" s="27">
        <f t="shared" si="7"/>
        <v>0</v>
      </c>
    </row>
    <row r="41" spans="1:19" ht="27" customHeight="1" x14ac:dyDescent="0.2">
      <c r="A41" s="15">
        <v>34</v>
      </c>
      <c r="B41" s="27" t="s">
        <v>103</v>
      </c>
      <c r="C41" s="27" t="s">
        <v>104</v>
      </c>
      <c r="D41" s="25" t="s">
        <v>55</v>
      </c>
      <c r="E41" s="17">
        <v>7.5</v>
      </c>
      <c r="F41" s="27">
        <f t="shared" si="0"/>
        <v>1</v>
      </c>
      <c r="G41" s="17">
        <v>9.8000000000000007</v>
      </c>
      <c r="H41" s="27">
        <f t="shared" si="1"/>
        <v>3</v>
      </c>
      <c r="I41" s="43">
        <v>0.29930555555555555</v>
      </c>
      <c r="J41" s="18">
        <f t="shared" si="2"/>
        <v>431</v>
      </c>
      <c r="K41" s="27">
        <f t="shared" si="3"/>
        <v>1</v>
      </c>
      <c r="L41" s="18">
        <v>115</v>
      </c>
      <c r="M41" s="28">
        <f t="shared" si="4"/>
        <v>2</v>
      </c>
      <c r="N41" s="28">
        <v>22</v>
      </c>
      <c r="O41" s="27">
        <f t="shared" si="5"/>
        <v>2</v>
      </c>
      <c r="P41" s="28">
        <v>-4</v>
      </c>
      <c r="Q41" s="27">
        <f t="shared" si="6"/>
        <v>1</v>
      </c>
      <c r="R41" s="28">
        <v>0</v>
      </c>
      <c r="S41" s="27">
        <f t="shared" si="7"/>
        <v>0</v>
      </c>
    </row>
    <row r="42" spans="1:19" ht="27" customHeight="1" x14ac:dyDescent="0.2">
      <c r="A42" s="15">
        <v>35</v>
      </c>
      <c r="B42" s="27" t="s">
        <v>103</v>
      </c>
      <c r="C42" s="27" t="s">
        <v>104</v>
      </c>
      <c r="D42" s="25" t="s">
        <v>56</v>
      </c>
      <c r="E42" s="17">
        <v>6.8</v>
      </c>
      <c r="F42" s="27">
        <f t="shared" si="0"/>
        <v>2</v>
      </c>
      <c r="G42" s="17">
        <v>10.7</v>
      </c>
      <c r="H42" s="27">
        <f t="shared" si="1"/>
        <v>1</v>
      </c>
      <c r="I42" s="43">
        <v>0.26041666666666669</v>
      </c>
      <c r="J42" s="18">
        <f t="shared" si="2"/>
        <v>375</v>
      </c>
      <c r="K42" s="27">
        <f t="shared" si="3"/>
        <v>3</v>
      </c>
      <c r="L42" s="18">
        <v>130</v>
      </c>
      <c r="M42" s="28">
        <f t="shared" si="4"/>
        <v>3</v>
      </c>
      <c r="N42" s="28">
        <v>24</v>
      </c>
      <c r="O42" s="27">
        <f t="shared" si="5"/>
        <v>3</v>
      </c>
      <c r="P42" s="28">
        <v>2</v>
      </c>
      <c r="Q42" s="27">
        <f t="shared" si="6"/>
        <v>2</v>
      </c>
      <c r="R42" s="28">
        <v>0</v>
      </c>
      <c r="S42" s="27">
        <f t="shared" si="7"/>
        <v>0</v>
      </c>
    </row>
    <row r="43" spans="1:19" ht="27" customHeight="1" x14ac:dyDescent="0.2">
      <c r="A43" s="15">
        <v>36</v>
      </c>
      <c r="B43" s="27" t="s">
        <v>103</v>
      </c>
      <c r="C43" s="27" t="s">
        <v>104</v>
      </c>
      <c r="D43" s="25" t="s">
        <v>57</v>
      </c>
      <c r="E43" s="17">
        <v>6.2</v>
      </c>
      <c r="F43" s="27">
        <f t="shared" si="0"/>
        <v>3</v>
      </c>
      <c r="G43" s="17">
        <v>10.5</v>
      </c>
      <c r="H43" s="27">
        <f t="shared" si="1"/>
        <v>1</v>
      </c>
      <c r="I43" s="43">
        <v>0.25694444444444448</v>
      </c>
      <c r="J43" s="18">
        <f t="shared" si="2"/>
        <v>370</v>
      </c>
      <c r="K43" s="27">
        <f t="shared" si="3"/>
        <v>3</v>
      </c>
      <c r="L43" s="18">
        <v>123</v>
      </c>
      <c r="M43" s="28">
        <f t="shared" si="4"/>
        <v>3</v>
      </c>
      <c r="N43" s="28">
        <v>25</v>
      </c>
      <c r="O43" s="27">
        <f t="shared" si="5"/>
        <v>3</v>
      </c>
      <c r="P43" s="28">
        <v>4</v>
      </c>
      <c r="Q43" s="27">
        <f t="shared" si="6"/>
        <v>3</v>
      </c>
      <c r="R43" s="28">
        <v>1</v>
      </c>
      <c r="S43" s="27">
        <f t="shared" si="7"/>
        <v>1</v>
      </c>
    </row>
    <row r="44" spans="1:19" ht="27" customHeight="1" x14ac:dyDescent="0.2">
      <c r="A44" s="15">
        <v>37</v>
      </c>
      <c r="B44" s="27" t="s">
        <v>103</v>
      </c>
      <c r="C44" s="27" t="s">
        <v>104</v>
      </c>
      <c r="D44" s="25" t="s">
        <v>58</v>
      </c>
      <c r="E44" s="17">
        <v>6.3</v>
      </c>
      <c r="F44" s="27">
        <f t="shared" si="0"/>
        <v>3</v>
      </c>
      <c r="G44" s="17">
        <v>9.9</v>
      </c>
      <c r="H44" s="27">
        <f t="shared" si="1"/>
        <v>3</v>
      </c>
      <c r="I44" s="43">
        <v>0.22916666666666666</v>
      </c>
      <c r="J44" s="18">
        <f t="shared" si="2"/>
        <v>330</v>
      </c>
      <c r="K44" s="27">
        <f t="shared" si="3"/>
        <v>3</v>
      </c>
      <c r="L44" s="18">
        <v>125</v>
      </c>
      <c r="M44" s="28">
        <f t="shared" si="4"/>
        <v>3</v>
      </c>
      <c r="N44" s="28">
        <v>28</v>
      </c>
      <c r="O44" s="27">
        <f t="shared" si="5"/>
        <v>3</v>
      </c>
      <c r="P44" s="28">
        <v>-2</v>
      </c>
      <c r="Q44" s="27">
        <f t="shared" si="6"/>
        <v>1</v>
      </c>
      <c r="R44" s="28">
        <v>1</v>
      </c>
      <c r="S44" s="27">
        <f t="shared" si="7"/>
        <v>1</v>
      </c>
    </row>
    <row r="45" spans="1:19" ht="27" customHeight="1" x14ac:dyDescent="0.2">
      <c r="A45" s="15">
        <v>38</v>
      </c>
      <c r="B45" s="27" t="s">
        <v>103</v>
      </c>
      <c r="C45" s="27" t="s">
        <v>104</v>
      </c>
      <c r="D45" s="25" t="s">
        <v>59</v>
      </c>
      <c r="E45" s="17">
        <v>6.9</v>
      </c>
      <c r="F45" s="27">
        <f t="shared" si="0"/>
        <v>2</v>
      </c>
      <c r="G45" s="17">
        <v>10.5</v>
      </c>
      <c r="H45" s="27">
        <f t="shared" si="1"/>
        <v>1</v>
      </c>
      <c r="I45" s="43">
        <v>0.22569444444444445</v>
      </c>
      <c r="J45" s="18">
        <f t="shared" si="2"/>
        <v>325</v>
      </c>
      <c r="K45" s="27">
        <f t="shared" si="3"/>
        <v>3</v>
      </c>
      <c r="L45" s="18">
        <v>125</v>
      </c>
      <c r="M45" s="28">
        <f t="shared" si="4"/>
        <v>3</v>
      </c>
      <c r="N45" s="28">
        <v>28</v>
      </c>
      <c r="O45" s="27">
        <f t="shared" si="5"/>
        <v>3</v>
      </c>
      <c r="P45" s="28">
        <v>-2</v>
      </c>
      <c r="Q45" s="27">
        <f t="shared" si="6"/>
        <v>1</v>
      </c>
      <c r="R45" s="28">
        <v>1</v>
      </c>
      <c r="S45" s="27">
        <f t="shared" si="7"/>
        <v>1</v>
      </c>
    </row>
    <row r="46" spans="1:19" ht="27" customHeight="1" x14ac:dyDescent="0.2">
      <c r="A46" s="15">
        <v>39</v>
      </c>
      <c r="B46" s="27" t="s">
        <v>103</v>
      </c>
      <c r="C46" s="27" t="s">
        <v>104</v>
      </c>
      <c r="D46" s="25" t="s">
        <v>60</v>
      </c>
      <c r="E46" s="17">
        <v>5.9</v>
      </c>
      <c r="F46" s="27">
        <f t="shared" si="0"/>
        <v>4</v>
      </c>
      <c r="G46" s="17">
        <v>9.5</v>
      </c>
      <c r="H46" s="27">
        <f t="shared" si="1"/>
        <v>3</v>
      </c>
      <c r="I46" s="43">
        <v>0.26041666666666669</v>
      </c>
      <c r="J46" s="18">
        <f t="shared" si="2"/>
        <v>375</v>
      </c>
      <c r="K46" s="27">
        <f t="shared" si="3"/>
        <v>3</v>
      </c>
      <c r="L46" s="18">
        <v>140</v>
      </c>
      <c r="M46" s="28">
        <f t="shared" si="4"/>
        <v>4</v>
      </c>
      <c r="N46" s="28">
        <v>28</v>
      </c>
      <c r="O46" s="27">
        <f t="shared" si="5"/>
        <v>3</v>
      </c>
      <c r="P46" s="28">
        <v>1</v>
      </c>
      <c r="Q46" s="27">
        <f t="shared" si="6"/>
        <v>2</v>
      </c>
      <c r="R46" s="28">
        <v>2</v>
      </c>
      <c r="S46" s="27">
        <f t="shared" si="7"/>
        <v>2</v>
      </c>
    </row>
    <row r="47" spans="1:19" ht="27" customHeight="1" x14ac:dyDescent="0.2">
      <c r="A47" s="15">
        <v>40</v>
      </c>
      <c r="B47" s="27" t="s">
        <v>103</v>
      </c>
      <c r="C47" s="27" t="s">
        <v>104</v>
      </c>
      <c r="D47" s="25" t="s">
        <v>61</v>
      </c>
      <c r="E47" s="17">
        <v>6.2</v>
      </c>
      <c r="F47" s="27">
        <f t="shared" si="0"/>
        <v>3</v>
      </c>
      <c r="G47" s="17">
        <v>9.8000000000000007</v>
      </c>
      <c r="H47" s="27">
        <f t="shared" si="1"/>
        <v>3</v>
      </c>
      <c r="I47" s="43">
        <v>0.25069444444444444</v>
      </c>
      <c r="J47" s="18">
        <f t="shared" si="2"/>
        <v>361</v>
      </c>
      <c r="K47" s="27">
        <f t="shared" si="3"/>
        <v>3</v>
      </c>
      <c r="L47" s="18">
        <v>125</v>
      </c>
      <c r="M47" s="28">
        <f t="shared" si="4"/>
        <v>3</v>
      </c>
      <c r="N47" s="28">
        <v>26</v>
      </c>
      <c r="O47" s="27">
        <f t="shared" si="5"/>
        <v>3</v>
      </c>
      <c r="P47" s="28">
        <v>2</v>
      </c>
      <c r="Q47" s="27">
        <f t="shared" si="6"/>
        <v>2</v>
      </c>
      <c r="R47" s="28">
        <v>2</v>
      </c>
      <c r="S47" s="27">
        <f t="shared" si="7"/>
        <v>2</v>
      </c>
    </row>
    <row r="48" spans="1:19" ht="27" customHeight="1" x14ac:dyDescent="0.2">
      <c r="A48" s="15">
        <v>41</v>
      </c>
      <c r="B48" s="27" t="s">
        <v>103</v>
      </c>
      <c r="C48" s="27" t="s">
        <v>104</v>
      </c>
      <c r="D48" s="25" t="s">
        <v>62</v>
      </c>
      <c r="E48" s="17">
        <v>7</v>
      </c>
      <c r="F48" s="27">
        <f t="shared" si="0"/>
        <v>1</v>
      </c>
      <c r="G48" s="17">
        <v>10.6</v>
      </c>
      <c r="H48" s="27">
        <f t="shared" si="1"/>
        <v>1</v>
      </c>
      <c r="I48" s="43">
        <v>0.30208333333333331</v>
      </c>
      <c r="J48" s="18">
        <f t="shared" si="2"/>
        <v>435</v>
      </c>
      <c r="K48" s="27">
        <f t="shared" si="3"/>
        <v>1</v>
      </c>
      <c r="L48" s="18">
        <v>130</v>
      </c>
      <c r="M48" s="28">
        <f t="shared" si="4"/>
        <v>3</v>
      </c>
      <c r="N48" s="28">
        <v>22</v>
      </c>
      <c r="O48" s="27">
        <f t="shared" si="5"/>
        <v>2</v>
      </c>
      <c r="P48" s="28">
        <v>-4</v>
      </c>
      <c r="Q48" s="27">
        <f t="shared" si="6"/>
        <v>1</v>
      </c>
      <c r="R48" s="28">
        <v>0</v>
      </c>
      <c r="S48" s="27">
        <f t="shared" si="7"/>
        <v>0</v>
      </c>
    </row>
    <row r="49" spans="1:19" ht="27" customHeight="1" x14ac:dyDescent="0.2">
      <c r="A49" s="15">
        <v>42</v>
      </c>
      <c r="B49" s="27" t="s">
        <v>103</v>
      </c>
      <c r="C49" s="27" t="s">
        <v>104</v>
      </c>
      <c r="D49" s="25" t="s">
        <v>63</v>
      </c>
      <c r="E49" s="17">
        <v>6.2</v>
      </c>
      <c r="F49" s="27">
        <f t="shared" si="0"/>
        <v>3</v>
      </c>
      <c r="G49" s="17">
        <v>10.4</v>
      </c>
      <c r="H49" s="27">
        <f t="shared" si="1"/>
        <v>1</v>
      </c>
      <c r="I49" s="43">
        <v>0.26666666666666666</v>
      </c>
      <c r="J49" s="18">
        <f t="shared" si="2"/>
        <v>384</v>
      </c>
      <c r="K49" s="27">
        <f t="shared" si="3"/>
        <v>3</v>
      </c>
      <c r="L49" s="18">
        <v>132</v>
      </c>
      <c r="M49" s="28">
        <f t="shared" si="4"/>
        <v>3</v>
      </c>
      <c r="N49" s="28">
        <v>28</v>
      </c>
      <c r="O49" s="27">
        <f t="shared" si="5"/>
        <v>3</v>
      </c>
      <c r="P49" s="28">
        <v>3</v>
      </c>
      <c r="Q49" s="27">
        <f t="shared" si="6"/>
        <v>3</v>
      </c>
      <c r="R49" s="28">
        <v>0</v>
      </c>
      <c r="S49" s="27">
        <f t="shared" si="7"/>
        <v>0</v>
      </c>
    </row>
    <row r="50" spans="1:19" ht="27" customHeight="1" x14ac:dyDescent="0.2">
      <c r="A50" s="15">
        <v>43</v>
      </c>
      <c r="B50" s="27" t="s">
        <v>103</v>
      </c>
      <c r="C50" s="27" t="s">
        <v>104</v>
      </c>
      <c r="D50" s="25" t="s">
        <v>64</v>
      </c>
      <c r="E50" s="17">
        <v>6.8</v>
      </c>
      <c r="F50" s="27">
        <f t="shared" si="0"/>
        <v>2</v>
      </c>
      <c r="G50" s="17">
        <v>10.9</v>
      </c>
      <c r="H50" s="27">
        <f t="shared" si="1"/>
        <v>1</v>
      </c>
      <c r="I50" s="43">
        <v>0.26250000000000001</v>
      </c>
      <c r="J50" s="18">
        <f t="shared" si="2"/>
        <v>378</v>
      </c>
      <c r="K50" s="27">
        <f t="shared" si="3"/>
        <v>3</v>
      </c>
      <c r="L50" s="18">
        <v>130</v>
      </c>
      <c r="M50" s="28">
        <f t="shared" si="4"/>
        <v>3</v>
      </c>
      <c r="N50" s="28">
        <v>29</v>
      </c>
      <c r="O50" s="27">
        <f t="shared" si="5"/>
        <v>3</v>
      </c>
      <c r="P50" s="28">
        <v>-4</v>
      </c>
      <c r="Q50" s="27">
        <f t="shared" si="6"/>
        <v>1</v>
      </c>
      <c r="R50" s="28">
        <v>0</v>
      </c>
      <c r="S50" s="27">
        <f t="shared" si="7"/>
        <v>0</v>
      </c>
    </row>
    <row r="51" spans="1:19" ht="27" customHeight="1" x14ac:dyDescent="0.2">
      <c r="A51" s="15">
        <v>44</v>
      </c>
      <c r="B51" s="27" t="s">
        <v>103</v>
      </c>
      <c r="C51" s="27" t="s">
        <v>104</v>
      </c>
      <c r="D51" s="25" t="s">
        <v>65</v>
      </c>
      <c r="E51" s="17">
        <v>5.9</v>
      </c>
      <c r="F51" s="27">
        <f t="shared" si="0"/>
        <v>4</v>
      </c>
      <c r="G51" s="17">
        <v>9.8000000000000007</v>
      </c>
      <c r="H51" s="27">
        <f t="shared" si="1"/>
        <v>3</v>
      </c>
      <c r="I51" s="43">
        <v>0.23958333333333334</v>
      </c>
      <c r="J51" s="18">
        <f t="shared" si="2"/>
        <v>345</v>
      </c>
      <c r="K51" s="27">
        <f t="shared" si="3"/>
        <v>3</v>
      </c>
      <c r="L51" s="18">
        <v>125</v>
      </c>
      <c r="M51" s="28">
        <f t="shared" si="4"/>
        <v>3</v>
      </c>
      <c r="N51" s="28">
        <v>33</v>
      </c>
      <c r="O51" s="27">
        <f t="shared" si="5"/>
        <v>3</v>
      </c>
      <c r="P51" s="28">
        <v>2</v>
      </c>
      <c r="Q51" s="27">
        <f t="shared" si="6"/>
        <v>2</v>
      </c>
      <c r="R51" s="28">
        <v>2</v>
      </c>
      <c r="S51" s="27">
        <f t="shared" si="7"/>
        <v>2</v>
      </c>
    </row>
    <row r="52" spans="1:19" ht="27" customHeight="1" x14ac:dyDescent="0.2">
      <c r="A52" s="15">
        <v>46</v>
      </c>
      <c r="B52" s="27" t="s">
        <v>103</v>
      </c>
      <c r="C52" s="27" t="s">
        <v>104</v>
      </c>
      <c r="D52" s="25" t="s">
        <v>209</v>
      </c>
      <c r="E52" s="17">
        <v>6.8</v>
      </c>
      <c r="F52" s="27">
        <f t="shared" ref="F52:F63" si="8">IF(AND(E52&gt;6.9,E52&gt;=7),1,IF(AND(E52&gt;6.7,E52&lt;=6.9),2,IF(AND(E52&gt;6,E52&lt;=6.7),3,IF(AND(E52&gt;3,E52&lt;=6),4,IF(AND(E52&lt;1,E52=0),0,0)))))</f>
        <v>2</v>
      </c>
      <c r="G52" s="17">
        <v>10.1</v>
      </c>
      <c r="H52" s="27">
        <f t="shared" ref="H52:H63" si="9">IF(AND(G52&gt;10.3,G52&gt;=10.4),1,IF(AND(G52&gt;10,G52&lt;=10.3),2,IF(AND(G52&gt;9.2,G52&lt;=10),3,IF(AND(G52&gt;4,G52&lt;=9.2),4,IF(AND(G52&lt;1,G52=0),0,0)))))</f>
        <v>2</v>
      </c>
      <c r="I52" s="43">
        <v>0.26805555555555555</v>
      </c>
      <c r="J52" s="44">
        <f t="shared" ref="J52:J63" si="10">(HOUR(I52)*60+MINUTE(I52))</f>
        <v>386</v>
      </c>
      <c r="K52" s="27">
        <f t="shared" ref="K52:K63" si="11">IF(AND(J52&gt;430,J52&gt;=431),1,IF(AND(J52&gt;400,J52&lt;=430),2,IF(AND(J52&gt;320,J52&lt;=400),3,IF(AND(J52&gt;120,J52&lt;=320),4,IF(AND(J52&lt;1,J52=0),0,0)))))</f>
        <v>3</v>
      </c>
      <c r="L52" s="44">
        <v>118</v>
      </c>
      <c r="M52" s="28">
        <f t="shared" ref="M52:M63" si="12">IF(AND(L52&lt;1,L52&gt;=0),0,IF(AND(L52&lt;110,L52&lt;=109),1,IF(AND(L52&lt;120,L52&gt;=110),2,IF(AND(L52&lt;140,L52&gt;=120),3,IF(AND(L52&lt;200,L52&gt;=140),4,IF(AND(L52&lt;300,L52&gt;=200,),"",""))))))</f>
        <v>2</v>
      </c>
      <c r="N52" s="28">
        <v>17</v>
      </c>
      <c r="O52" s="27">
        <f t="shared" ref="O52:O63" si="13">IF(AND(N52&lt;1,N52&gt;=0),0,IF(AND(N52&lt;21,N52&lt;=20),1,IF(AND(N52&lt;24,N52&gt;=21),2,IF(AND(N52&lt;35,N52&gt;=24),3,IF(AND(N52&lt;60,N52&gt;=35),4,IF(AND(N52&lt;70,N52&gt;=60,),"",""))))))</f>
        <v>1</v>
      </c>
      <c r="P52" s="28">
        <v>-2</v>
      </c>
      <c r="Q52" s="27">
        <f t="shared" ref="Q52:Q63" si="14">IF(ISBLANK(P52),0,IF(AND(P52&gt;-30,P52&lt;=0),1,IF(AND(P52&lt;3,P52&gt;=1),2,IF(AND(P52&lt;7,P52&gt;=3),3,IF(AND(P52&lt;30,P52&gt;=7),4,IF(AND(P52&lt;50,30&gt;=31),"",""))))))</f>
        <v>1</v>
      </c>
      <c r="R52" s="28">
        <v>3</v>
      </c>
      <c r="S52" s="27">
        <f t="shared" ref="S52:S63" si="15">IF(AND(R52&lt;1,R52&gt;=0),0,IF(AND(R52&lt;2,R52&lt;=1),1,IF(AND(R52&lt;3,R52&gt;=2),2,IF(AND(R52&lt;4,R52&gt;=3),3,IF(AND(R52&lt;21,R52&gt;=4),4,IF(AND(R52&lt;50,R52&gt;=21,),"",""))))))</f>
        <v>3</v>
      </c>
    </row>
    <row r="53" spans="1:19" ht="27" customHeight="1" x14ac:dyDescent="0.2">
      <c r="A53" s="15">
        <v>47</v>
      </c>
      <c r="B53" s="27" t="s">
        <v>103</v>
      </c>
      <c r="C53" s="27" t="s">
        <v>104</v>
      </c>
      <c r="D53" s="25" t="s">
        <v>210</v>
      </c>
      <c r="E53" s="17">
        <v>6.9</v>
      </c>
      <c r="F53" s="27">
        <f t="shared" si="8"/>
        <v>2</v>
      </c>
      <c r="G53" s="17">
        <v>10.6</v>
      </c>
      <c r="H53" s="27">
        <f t="shared" si="9"/>
        <v>1</v>
      </c>
      <c r="I53" s="43">
        <v>0.3215277777777778</v>
      </c>
      <c r="J53" s="44">
        <f t="shared" si="10"/>
        <v>463</v>
      </c>
      <c r="K53" s="27">
        <f t="shared" si="11"/>
        <v>1</v>
      </c>
      <c r="L53" s="44">
        <v>122</v>
      </c>
      <c r="M53" s="28">
        <f t="shared" si="12"/>
        <v>3</v>
      </c>
      <c r="N53" s="28">
        <v>15</v>
      </c>
      <c r="O53" s="27">
        <f t="shared" si="13"/>
        <v>1</v>
      </c>
      <c r="P53" s="28">
        <v>0</v>
      </c>
      <c r="Q53" s="27">
        <f t="shared" si="14"/>
        <v>1</v>
      </c>
      <c r="R53" s="28">
        <v>4</v>
      </c>
      <c r="S53" s="27">
        <f t="shared" si="15"/>
        <v>4</v>
      </c>
    </row>
    <row r="54" spans="1:19" ht="27" customHeight="1" x14ac:dyDescent="0.2">
      <c r="A54" s="15">
        <v>48</v>
      </c>
      <c r="B54" s="27" t="s">
        <v>103</v>
      </c>
      <c r="C54" s="27" t="s">
        <v>104</v>
      </c>
      <c r="D54" s="25" t="s">
        <v>211</v>
      </c>
      <c r="E54" s="17">
        <v>7.1</v>
      </c>
      <c r="F54" s="27">
        <f t="shared" si="8"/>
        <v>1</v>
      </c>
      <c r="G54" s="17">
        <v>9.9</v>
      </c>
      <c r="H54" s="27">
        <f t="shared" si="9"/>
        <v>3</v>
      </c>
      <c r="I54" s="43">
        <v>0.25277777777777777</v>
      </c>
      <c r="J54" s="44">
        <f t="shared" si="10"/>
        <v>364</v>
      </c>
      <c r="K54" s="27">
        <f t="shared" si="11"/>
        <v>3</v>
      </c>
      <c r="L54" s="44">
        <v>132</v>
      </c>
      <c r="M54" s="28">
        <f t="shared" si="12"/>
        <v>3</v>
      </c>
      <c r="N54" s="28">
        <v>17</v>
      </c>
      <c r="O54" s="27">
        <f t="shared" si="13"/>
        <v>1</v>
      </c>
      <c r="P54" s="28">
        <v>-2</v>
      </c>
      <c r="Q54" s="27">
        <f t="shared" si="14"/>
        <v>1</v>
      </c>
      <c r="R54" s="28">
        <v>2</v>
      </c>
      <c r="S54" s="27">
        <f t="shared" si="15"/>
        <v>2</v>
      </c>
    </row>
    <row r="55" spans="1:19" ht="27" customHeight="1" x14ac:dyDescent="0.2">
      <c r="A55" s="15">
        <v>49</v>
      </c>
      <c r="B55" s="27" t="s">
        <v>103</v>
      </c>
      <c r="C55" s="27" t="s">
        <v>104</v>
      </c>
      <c r="D55" s="25" t="s">
        <v>212</v>
      </c>
      <c r="E55" s="17">
        <v>6.6</v>
      </c>
      <c r="F55" s="27">
        <f t="shared" si="8"/>
        <v>3</v>
      </c>
      <c r="G55" s="17">
        <v>9.9</v>
      </c>
      <c r="H55" s="27">
        <f t="shared" si="9"/>
        <v>3</v>
      </c>
      <c r="I55" s="43">
        <v>0.29722222222222222</v>
      </c>
      <c r="J55" s="44">
        <f t="shared" si="10"/>
        <v>428</v>
      </c>
      <c r="K55" s="27">
        <f t="shared" si="11"/>
        <v>2</v>
      </c>
      <c r="L55" s="44">
        <v>122</v>
      </c>
      <c r="M55" s="28">
        <f t="shared" si="12"/>
        <v>3</v>
      </c>
      <c r="N55" s="28">
        <v>19</v>
      </c>
      <c r="O55" s="27">
        <f t="shared" si="13"/>
        <v>1</v>
      </c>
      <c r="P55" s="28">
        <v>0</v>
      </c>
      <c r="Q55" s="27">
        <f t="shared" si="14"/>
        <v>1</v>
      </c>
      <c r="R55" s="28">
        <v>3</v>
      </c>
      <c r="S55" s="27">
        <f t="shared" si="15"/>
        <v>3</v>
      </c>
    </row>
    <row r="56" spans="1:19" ht="27" customHeight="1" x14ac:dyDescent="0.2">
      <c r="A56" s="15">
        <v>50</v>
      </c>
      <c r="B56" s="27" t="s">
        <v>103</v>
      </c>
      <c r="C56" s="27" t="s">
        <v>104</v>
      </c>
      <c r="D56" s="26" t="s">
        <v>213</v>
      </c>
      <c r="E56" s="19">
        <v>6.8</v>
      </c>
      <c r="F56" s="29">
        <f t="shared" si="8"/>
        <v>2</v>
      </c>
      <c r="G56" s="19" t="s">
        <v>214</v>
      </c>
      <c r="H56" s="29">
        <f t="shared" si="9"/>
        <v>1</v>
      </c>
      <c r="I56" s="70">
        <v>0.29722222222222222</v>
      </c>
      <c r="J56" s="20">
        <f t="shared" si="10"/>
        <v>428</v>
      </c>
      <c r="K56" s="29">
        <f t="shared" si="11"/>
        <v>2</v>
      </c>
      <c r="L56" s="20">
        <v>113</v>
      </c>
      <c r="M56" s="30">
        <f t="shared" si="12"/>
        <v>2</v>
      </c>
      <c r="N56" s="30">
        <v>18</v>
      </c>
      <c r="O56" s="29">
        <f t="shared" si="13"/>
        <v>1</v>
      </c>
      <c r="P56" s="30">
        <v>2</v>
      </c>
      <c r="Q56" s="29">
        <f t="shared" si="14"/>
        <v>2</v>
      </c>
      <c r="R56" s="30">
        <v>2</v>
      </c>
      <c r="S56" s="29">
        <f t="shared" si="15"/>
        <v>2</v>
      </c>
    </row>
    <row r="57" spans="1:19" ht="27" customHeight="1" x14ac:dyDescent="0.2">
      <c r="A57" s="15">
        <v>50</v>
      </c>
      <c r="B57" s="27" t="s">
        <v>103</v>
      </c>
      <c r="C57" s="27" t="s">
        <v>104</v>
      </c>
      <c r="D57" s="26" t="s">
        <v>215</v>
      </c>
      <c r="E57" s="19">
        <v>7</v>
      </c>
      <c r="F57" s="29">
        <f t="shared" si="8"/>
        <v>1</v>
      </c>
      <c r="G57" s="19">
        <v>10.5</v>
      </c>
      <c r="H57" s="29">
        <f t="shared" si="9"/>
        <v>1</v>
      </c>
      <c r="I57" s="70">
        <v>0.28125</v>
      </c>
      <c r="J57" s="20">
        <f t="shared" si="10"/>
        <v>405</v>
      </c>
      <c r="K57" s="29">
        <f t="shared" si="11"/>
        <v>2</v>
      </c>
      <c r="L57" s="20">
        <v>123</v>
      </c>
      <c r="M57" s="30">
        <f t="shared" si="12"/>
        <v>3</v>
      </c>
      <c r="N57" s="30">
        <v>18</v>
      </c>
      <c r="O57" s="29">
        <f t="shared" si="13"/>
        <v>1</v>
      </c>
      <c r="P57" s="30">
        <v>0</v>
      </c>
      <c r="Q57" s="29">
        <f t="shared" si="14"/>
        <v>1</v>
      </c>
      <c r="R57" s="30">
        <v>1</v>
      </c>
      <c r="S57" s="29">
        <f t="shared" si="15"/>
        <v>1</v>
      </c>
    </row>
    <row r="58" spans="1:19" ht="27" customHeight="1" x14ac:dyDescent="0.2">
      <c r="A58" s="15">
        <v>46</v>
      </c>
      <c r="B58" s="27" t="s">
        <v>103</v>
      </c>
      <c r="C58" s="27" t="s">
        <v>104</v>
      </c>
      <c r="D58" s="25" t="s">
        <v>216</v>
      </c>
      <c r="E58" s="17">
        <v>7.1</v>
      </c>
      <c r="F58" s="27">
        <f t="shared" si="8"/>
        <v>1</v>
      </c>
      <c r="G58" s="17">
        <v>10.199999999999999</v>
      </c>
      <c r="H58" s="27">
        <f t="shared" si="9"/>
        <v>2</v>
      </c>
      <c r="I58" s="43">
        <v>0.25208333333333333</v>
      </c>
      <c r="J58" s="44">
        <f t="shared" si="10"/>
        <v>363</v>
      </c>
      <c r="K58" s="27">
        <f t="shared" si="11"/>
        <v>3</v>
      </c>
      <c r="L58" s="44">
        <v>116</v>
      </c>
      <c r="M58" s="28">
        <f t="shared" si="12"/>
        <v>2</v>
      </c>
      <c r="N58" s="28">
        <v>14</v>
      </c>
      <c r="O58" s="27">
        <f t="shared" si="13"/>
        <v>1</v>
      </c>
      <c r="P58" s="28">
        <v>2</v>
      </c>
      <c r="Q58" s="27">
        <f t="shared" si="14"/>
        <v>2</v>
      </c>
      <c r="R58" s="28">
        <v>2</v>
      </c>
      <c r="S58" s="27">
        <f t="shared" si="15"/>
        <v>2</v>
      </c>
    </row>
    <row r="59" spans="1:19" ht="27" customHeight="1" x14ac:dyDescent="0.2">
      <c r="A59" s="15">
        <v>47</v>
      </c>
      <c r="B59" s="27" t="s">
        <v>103</v>
      </c>
      <c r="C59" s="27" t="s">
        <v>104</v>
      </c>
      <c r="D59" s="25" t="s">
        <v>217</v>
      </c>
      <c r="E59" s="17">
        <v>6.6</v>
      </c>
      <c r="F59" s="27">
        <f t="shared" si="8"/>
        <v>3</v>
      </c>
      <c r="G59" s="17">
        <v>9.9</v>
      </c>
      <c r="H59" s="27">
        <f t="shared" si="9"/>
        <v>3</v>
      </c>
      <c r="I59" s="43">
        <v>0.28888888888888892</v>
      </c>
      <c r="J59" s="44">
        <f t="shared" si="10"/>
        <v>416</v>
      </c>
      <c r="K59" s="27">
        <f t="shared" si="11"/>
        <v>2</v>
      </c>
      <c r="L59" s="44">
        <v>120</v>
      </c>
      <c r="M59" s="28">
        <f t="shared" si="12"/>
        <v>3</v>
      </c>
      <c r="N59" s="28">
        <v>18</v>
      </c>
      <c r="O59" s="27">
        <f t="shared" si="13"/>
        <v>1</v>
      </c>
      <c r="P59" s="28">
        <v>2</v>
      </c>
      <c r="Q59" s="27">
        <f t="shared" si="14"/>
        <v>2</v>
      </c>
      <c r="R59" s="28">
        <v>2</v>
      </c>
      <c r="S59" s="27">
        <f t="shared" si="15"/>
        <v>2</v>
      </c>
    </row>
    <row r="60" spans="1:19" ht="27" customHeight="1" x14ac:dyDescent="0.2">
      <c r="A60" s="15">
        <v>48</v>
      </c>
      <c r="B60" s="27" t="s">
        <v>103</v>
      </c>
      <c r="C60" s="27" t="s">
        <v>104</v>
      </c>
      <c r="D60" s="25" t="s">
        <v>218</v>
      </c>
      <c r="E60" s="17">
        <v>7.1</v>
      </c>
      <c r="F60" s="27">
        <f t="shared" si="8"/>
        <v>1</v>
      </c>
      <c r="G60" s="17">
        <v>9.8000000000000007</v>
      </c>
      <c r="H60" s="27">
        <f t="shared" si="9"/>
        <v>3</v>
      </c>
      <c r="I60" s="43">
        <v>0.29444444444444445</v>
      </c>
      <c r="J60" s="44">
        <f t="shared" si="10"/>
        <v>424</v>
      </c>
      <c r="K60" s="27">
        <f t="shared" si="11"/>
        <v>2</v>
      </c>
      <c r="L60" s="44">
        <v>120</v>
      </c>
      <c r="M60" s="28">
        <f t="shared" si="12"/>
        <v>3</v>
      </c>
      <c r="N60" s="28">
        <v>15</v>
      </c>
      <c r="O60" s="27">
        <f t="shared" si="13"/>
        <v>1</v>
      </c>
      <c r="P60" s="28">
        <v>0</v>
      </c>
      <c r="Q60" s="27">
        <f t="shared" si="14"/>
        <v>1</v>
      </c>
      <c r="R60" s="28">
        <v>1</v>
      </c>
      <c r="S60" s="27">
        <f t="shared" si="15"/>
        <v>1</v>
      </c>
    </row>
    <row r="61" spans="1:19" ht="27" customHeight="1" x14ac:dyDescent="0.2">
      <c r="A61" s="15">
        <v>49</v>
      </c>
      <c r="B61" s="27" t="s">
        <v>103</v>
      </c>
      <c r="C61" s="27" t="s">
        <v>104</v>
      </c>
      <c r="D61" s="25" t="s">
        <v>219</v>
      </c>
      <c r="E61" s="17">
        <v>7.9</v>
      </c>
      <c r="F61" s="27">
        <f t="shared" si="8"/>
        <v>1</v>
      </c>
      <c r="G61" s="17">
        <v>11</v>
      </c>
      <c r="H61" s="27">
        <f t="shared" si="9"/>
        <v>1</v>
      </c>
      <c r="I61" s="43">
        <v>0.33402777777777781</v>
      </c>
      <c r="J61" s="44">
        <f t="shared" si="10"/>
        <v>481</v>
      </c>
      <c r="K61" s="27">
        <f t="shared" si="11"/>
        <v>1</v>
      </c>
      <c r="L61" s="44">
        <v>111</v>
      </c>
      <c r="M61" s="28">
        <f t="shared" si="12"/>
        <v>2</v>
      </c>
      <c r="N61" s="28">
        <v>17</v>
      </c>
      <c r="O61" s="27">
        <v>1</v>
      </c>
      <c r="P61" s="28">
        <v>-2</v>
      </c>
      <c r="Q61" s="27">
        <f t="shared" si="14"/>
        <v>1</v>
      </c>
      <c r="R61" s="28">
        <v>0</v>
      </c>
      <c r="S61" s="27">
        <f t="shared" si="15"/>
        <v>0</v>
      </c>
    </row>
    <row r="62" spans="1:19" ht="27" customHeight="1" x14ac:dyDescent="0.2">
      <c r="A62" s="15">
        <v>50</v>
      </c>
      <c r="B62" s="27" t="s">
        <v>103</v>
      </c>
      <c r="C62" s="27" t="s">
        <v>104</v>
      </c>
      <c r="D62" s="26" t="s">
        <v>220</v>
      </c>
      <c r="E62" s="19">
        <v>7.4</v>
      </c>
      <c r="F62" s="29">
        <f t="shared" si="8"/>
        <v>1</v>
      </c>
      <c r="G62" s="19">
        <v>10.7</v>
      </c>
      <c r="H62" s="29">
        <f t="shared" si="9"/>
        <v>1</v>
      </c>
      <c r="I62" s="70">
        <v>0.30763888888888891</v>
      </c>
      <c r="J62" s="20">
        <f t="shared" si="10"/>
        <v>443</v>
      </c>
      <c r="K62" s="29">
        <f t="shared" si="11"/>
        <v>1</v>
      </c>
      <c r="L62" s="20">
        <v>120</v>
      </c>
      <c r="M62" s="30">
        <f t="shared" si="12"/>
        <v>3</v>
      </c>
      <c r="N62" s="30">
        <v>16</v>
      </c>
      <c r="O62" s="29">
        <f t="shared" si="13"/>
        <v>1</v>
      </c>
      <c r="P62" s="30">
        <v>-2</v>
      </c>
      <c r="Q62" s="29">
        <f t="shared" si="14"/>
        <v>1</v>
      </c>
      <c r="R62" s="30">
        <v>2</v>
      </c>
      <c r="S62" s="29">
        <f t="shared" si="15"/>
        <v>2</v>
      </c>
    </row>
    <row r="63" spans="1:19" ht="27" customHeight="1" x14ac:dyDescent="0.2">
      <c r="A63" s="15">
        <v>50</v>
      </c>
      <c r="B63" s="27" t="s">
        <v>103</v>
      </c>
      <c r="C63" s="27" t="s">
        <v>104</v>
      </c>
      <c r="D63" s="26" t="s">
        <v>221</v>
      </c>
      <c r="E63" s="19">
        <v>8.4</v>
      </c>
      <c r="F63" s="29">
        <f t="shared" si="8"/>
        <v>1</v>
      </c>
      <c r="G63" s="19">
        <v>10.7</v>
      </c>
      <c r="H63" s="29">
        <f t="shared" si="9"/>
        <v>1</v>
      </c>
      <c r="I63" s="70">
        <v>0.32222222222222224</v>
      </c>
      <c r="J63" s="20">
        <f t="shared" si="10"/>
        <v>464</v>
      </c>
      <c r="K63" s="29">
        <f t="shared" si="11"/>
        <v>1</v>
      </c>
      <c r="L63" s="20">
        <v>115</v>
      </c>
      <c r="M63" s="30">
        <f t="shared" si="12"/>
        <v>2</v>
      </c>
      <c r="N63" s="30">
        <v>14</v>
      </c>
      <c r="O63" s="29">
        <f t="shared" si="13"/>
        <v>1</v>
      </c>
      <c r="P63" s="30">
        <v>0</v>
      </c>
      <c r="Q63" s="29">
        <f t="shared" si="14"/>
        <v>1</v>
      </c>
      <c r="R63" s="30">
        <v>2</v>
      </c>
      <c r="S63" s="29">
        <f t="shared" si="15"/>
        <v>2</v>
      </c>
    </row>
    <row r="64" spans="1:19" ht="27" customHeight="1" x14ac:dyDescent="0.2">
      <c r="A64" s="15">
        <v>46</v>
      </c>
      <c r="B64" s="27" t="s">
        <v>103</v>
      </c>
      <c r="C64" s="27" t="s">
        <v>104</v>
      </c>
      <c r="D64" s="25" t="s">
        <v>222</v>
      </c>
      <c r="E64" s="17">
        <v>8.6</v>
      </c>
      <c r="F64" s="27">
        <f t="shared" si="0"/>
        <v>1</v>
      </c>
      <c r="G64" s="17">
        <v>11</v>
      </c>
      <c r="H64" s="27">
        <f t="shared" si="1"/>
        <v>1</v>
      </c>
      <c r="I64" s="43">
        <v>0.32569444444444445</v>
      </c>
      <c r="J64" s="44">
        <f t="shared" si="2"/>
        <v>469</v>
      </c>
      <c r="K64" s="27">
        <f t="shared" si="3"/>
        <v>1</v>
      </c>
      <c r="L64" s="44">
        <v>118</v>
      </c>
      <c r="M64" s="28">
        <f t="shared" si="4"/>
        <v>2</v>
      </c>
      <c r="N64" s="28">
        <v>19</v>
      </c>
      <c r="O64" s="27">
        <f t="shared" si="5"/>
        <v>1</v>
      </c>
      <c r="P64" s="28">
        <v>-1</v>
      </c>
      <c r="Q64" s="27">
        <f t="shared" si="6"/>
        <v>1</v>
      </c>
      <c r="R64" s="28">
        <v>1</v>
      </c>
      <c r="S64" s="27">
        <f t="shared" si="7"/>
        <v>1</v>
      </c>
    </row>
    <row r="65" spans="1:19" ht="27" customHeight="1" x14ac:dyDescent="0.2">
      <c r="A65" s="15">
        <v>47</v>
      </c>
      <c r="B65" s="27" t="s">
        <v>103</v>
      </c>
      <c r="C65" s="27" t="s">
        <v>104</v>
      </c>
      <c r="D65" s="25" t="s">
        <v>223</v>
      </c>
      <c r="E65" s="17">
        <v>8.6</v>
      </c>
      <c r="F65" s="27">
        <f t="shared" si="0"/>
        <v>1</v>
      </c>
      <c r="G65" s="17">
        <v>11.3</v>
      </c>
      <c r="H65" s="27">
        <f t="shared" si="1"/>
        <v>1</v>
      </c>
      <c r="I65" s="43">
        <v>0.33402777777777781</v>
      </c>
      <c r="J65" s="44">
        <f t="shared" si="2"/>
        <v>481</v>
      </c>
      <c r="K65" s="27">
        <f t="shared" si="3"/>
        <v>1</v>
      </c>
      <c r="L65" s="44">
        <v>111</v>
      </c>
      <c r="M65" s="28">
        <f t="shared" si="4"/>
        <v>2</v>
      </c>
      <c r="N65" s="28">
        <v>13</v>
      </c>
      <c r="O65" s="27">
        <f t="shared" si="5"/>
        <v>1</v>
      </c>
      <c r="P65" s="28">
        <v>3</v>
      </c>
      <c r="Q65" s="27">
        <f t="shared" si="6"/>
        <v>3</v>
      </c>
      <c r="R65" s="28">
        <v>3</v>
      </c>
      <c r="S65" s="27">
        <f t="shared" si="7"/>
        <v>3</v>
      </c>
    </row>
    <row r="66" spans="1:19" ht="27" customHeight="1" x14ac:dyDescent="0.2">
      <c r="A66" s="15">
        <v>48</v>
      </c>
      <c r="B66" s="27" t="s">
        <v>103</v>
      </c>
      <c r="C66" s="27" t="s">
        <v>104</v>
      </c>
      <c r="D66" s="25" t="s">
        <v>224</v>
      </c>
      <c r="E66" s="17">
        <v>8.6999999999999993</v>
      </c>
      <c r="F66" s="27">
        <f t="shared" si="0"/>
        <v>1</v>
      </c>
      <c r="G66" s="17">
        <v>10.5</v>
      </c>
      <c r="H66" s="27">
        <f t="shared" si="1"/>
        <v>1</v>
      </c>
      <c r="I66" s="43">
        <v>0.3347222222222222</v>
      </c>
      <c r="J66" s="44">
        <f t="shared" si="2"/>
        <v>482</v>
      </c>
      <c r="K66" s="27">
        <f t="shared" si="3"/>
        <v>1</v>
      </c>
      <c r="L66" s="44">
        <v>113</v>
      </c>
      <c r="M66" s="28">
        <f t="shared" si="4"/>
        <v>2</v>
      </c>
      <c r="N66" s="28">
        <v>17</v>
      </c>
      <c r="O66" s="27">
        <f t="shared" si="5"/>
        <v>1</v>
      </c>
      <c r="P66" s="28">
        <v>2</v>
      </c>
      <c r="Q66" s="27">
        <f t="shared" si="6"/>
        <v>2</v>
      </c>
      <c r="R66" s="28">
        <v>2</v>
      </c>
      <c r="S66" s="27">
        <f t="shared" si="7"/>
        <v>2</v>
      </c>
    </row>
    <row r="67" spans="1:19" ht="27" customHeight="1" x14ac:dyDescent="0.2">
      <c r="A67" s="15">
        <v>49</v>
      </c>
      <c r="B67" s="27" t="s">
        <v>103</v>
      </c>
      <c r="C67" s="27" t="s">
        <v>104</v>
      </c>
      <c r="D67" s="25" t="s">
        <v>225</v>
      </c>
      <c r="E67" s="17">
        <v>7.9</v>
      </c>
      <c r="F67" s="27">
        <f t="shared" si="0"/>
        <v>1</v>
      </c>
      <c r="G67" s="17">
        <v>10.1</v>
      </c>
      <c r="H67" s="27">
        <f t="shared" si="1"/>
        <v>2</v>
      </c>
      <c r="I67" s="43">
        <v>0.29097222222222224</v>
      </c>
      <c r="J67" s="44">
        <f t="shared" si="2"/>
        <v>419</v>
      </c>
      <c r="K67" s="27">
        <f t="shared" si="3"/>
        <v>2</v>
      </c>
      <c r="L67" s="44">
        <v>116</v>
      </c>
      <c r="M67" s="28">
        <f t="shared" si="4"/>
        <v>2</v>
      </c>
      <c r="N67" s="28">
        <v>16</v>
      </c>
      <c r="O67" s="27">
        <f t="shared" si="5"/>
        <v>1</v>
      </c>
      <c r="P67" s="28">
        <v>-1</v>
      </c>
      <c r="Q67" s="27">
        <f t="shared" si="6"/>
        <v>1</v>
      </c>
      <c r="R67" s="28">
        <v>1</v>
      </c>
      <c r="S67" s="27">
        <f t="shared" si="7"/>
        <v>1</v>
      </c>
    </row>
    <row r="68" spans="1:19" ht="27" customHeight="1" x14ac:dyDescent="0.2">
      <c r="A68" s="15">
        <v>50</v>
      </c>
      <c r="B68" s="27" t="s">
        <v>103</v>
      </c>
      <c r="C68" s="27" t="s">
        <v>104</v>
      </c>
      <c r="D68" s="26" t="s">
        <v>226</v>
      </c>
      <c r="E68" s="19">
        <v>8</v>
      </c>
      <c r="F68" s="29">
        <f t="shared" si="0"/>
        <v>1</v>
      </c>
      <c r="G68" s="19">
        <v>9.5</v>
      </c>
      <c r="H68" s="29">
        <f t="shared" si="1"/>
        <v>3</v>
      </c>
      <c r="I68" s="70">
        <v>0.29097222222222224</v>
      </c>
      <c r="J68" s="20">
        <f t="shared" si="2"/>
        <v>419</v>
      </c>
      <c r="K68" s="29">
        <f t="shared" si="3"/>
        <v>2</v>
      </c>
      <c r="L68" s="20">
        <v>117</v>
      </c>
      <c r="M68" s="30">
        <f t="shared" si="4"/>
        <v>2</v>
      </c>
      <c r="N68" s="30">
        <v>18</v>
      </c>
      <c r="O68" s="29">
        <f t="shared" si="5"/>
        <v>1</v>
      </c>
      <c r="P68" s="30">
        <v>0</v>
      </c>
      <c r="Q68" s="29">
        <f t="shared" si="6"/>
        <v>1</v>
      </c>
      <c r="R68" s="30">
        <v>2</v>
      </c>
      <c r="S68" s="29">
        <f t="shared" si="7"/>
        <v>2</v>
      </c>
    </row>
    <row r="69" spans="1:19" ht="27" customHeight="1" x14ac:dyDescent="0.2">
      <c r="A69" s="15">
        <v>50</v>
      </c>
      <c r="B69" s="27" t="s">
        <v>103</v>
      </c>
      <c r="C69" s="27" t="s">
        <v>104</v>
      </c>
      <c r="D69" s="26" t="s">
        <v>227</v>
      </c>
      <c r="E69" s="19" t="s">
        <v>184</v>
      </c>
      <c r="F69" s="29">
        <f t="shared" ref="F69" si="16">IF(AND(E69&gt;6.9,E69&gt;=7),1,IF(AND(E69&gt;6.7,E69&lt;=6.9),2,IF(AND(E69&gt;6,E69&lt;=6.7),3,IF(AND(E69&gt;3,E69&lt;=6),4,IF(AND(E69&lt;1,E69=0),0,0)))))</f>
        <v>1</v>
      </c>
      <c r="G69" s="19">
        <v>10</v>
      </c>
      <c r="H69" s="29">
        <f t="shared" ref="H69" si="17">IF(AND(G69&gt;10.3,G69&gt;=10.4),1,IF(AND(G69&gt;10,G69&lt;=10.3),2,IF(AND(G69&gt;9.2,G69&lt;=10),3,IF(AND(G69&gt;4,G69&lt;=9.2),4,IF(AND(G69&lt;1,G69=0),0,0)))))</f>
        <v>3</v>
      </c>
      <c r="I69" s="70">
        <v>0.30694444444444441</v>
      </c>
      <c r="J69" s="20">
        <f t="shared" ref="J69" si="18">(HOUR(I69)*60+MINUTE(I69))</f>
        <v>442</v>
      </c>
      <c r="K69" s="29">
        <f t="shared" ref="K69" si="19">IF(AND(J69&gt;430,J69&gt;=431),1,IF(AND(J69&gt;400,J69&lt;=430),2,IF(AND(J69&gt;320,J69&lt;=400),3,IF(AND(J69&gt;120,J69&lt;=320),4,IF(AND(J69&lt;1,J69=0),0,0)))))</f>
        <v>1</v>
      </c>
      <c r="L69" s="20">
        <v>112</v>
      </c>
      <c r="M69" s="30">
        <f t="shared" ref="M69" si="20">IF(AND(L69&lt;1,L69&gt;=0),0,IF(AND(L69&lt;110,L69&lt;=109),1,IF(AND(L69&lt;120,L69&gt;=110),2,IF(AND(L69&lt;140,L69&gt;=120),3,IF(AND(L69&lt;200,L69&gt;=140),4,IF(AND(L69&lt;300,L69&gt;=200,),"",""))))))</f>
        <v>2</v>
      </c>
      <c r="N69" s="30">
        <v>13</v>
      </c>
      <c r="O69" s="29">
        <f t="shared" ref="O69" si="21">IF(AND(N69&lt;1,N69&gt;=0),0,IF(AND(N69&lt;21,N69&lt;=20),1,IF(AND(N69&lt;24,N69&gt;=21),2,IF(AND(N69&lt;35,N69&gt;=24),3,IF(AND(N69&lt;60,N69&gt;=35),4,IF(AND(N69&lt;70,N69&gt;=60,),"",""))))))</f>
        <v>1</v>
      </c>
      <c r="P69" s="30">
        <v>-2</v>
      </c>
      <c r="Q69" s="29">
        <f t="shared" ref="Q69" si="22">IF(ISBLANK(P69),0,IF(AND(P69&gt;-30,P69&lt;=0),1,IF(AND(P69&lt;3,P69&gt;=1),2,IF(AND(P69&lt;7,P69&gt;=3),3,IF(AND(P69&lt;30,P69&gt;=7),4,IF(AND(P69&lt;50,30&gt;=31),"",""))))))</f>
        <v>1</v>
      </c>
      <c r="R69" s="30">
        <v>1</v>
      </c>
      <c r="S69" s="29">
        <f t="shared" ref="S69" si="23">IF(AND(R69&lt;1,R69&gt;=0),0,IF(AND(R69&lt;2,R69&lt;=1),1,IF(AND(R69&lt;3,R69&gt;=2),2,IF(AND(R69&lt;4,R69&gt;=3),3,IF(AND(R69&lt;21,R69&gt;=4),4,IF(AND(R69&lt;50,R69&gt;=21,),"",""))))))</f>
        <v>1</v>
      </c>
    </row>
    <row r="70" spans="1:19" ht="27" customHeight="1" x14ac:dyDescent="0.2">
      <c r="A70" s="15">
        <v>46</v>
      </c>
      <c r="B70" s="27" t="s">
        <v>103</v>
      </c>
      <c r="C70" s="27" t="s">
        <v>104</v>
      </c>
      <c r="D70" s="25" t="s">
        <v>228</v>
      </c>
      <c r="E70" s="17">
        <v>8.6999999999999993</v>
      </c>
      <c r="F70" s="27">
        <f t="shared" ref="F70:F73" si="24">IF(AND(E70&gt;6.9,E70&gt;=7),1,IF(AND(E70&gt;6.7,E70&lt;=6.9),2,IF(AND(E70&gt;6,E70&lt;=6.7),3,IF(AND(E70&gt;3,E70&lt;=6),4,IF(AND(E70&lt;1,E70=0),0,0)))))</f>
        <v>1</v>
      </c>
      <c r="G70" s="17">
        <v>9.9</v>
      </c>
      <c r="H70" s="27">
        <f t="shared" ref="H70:H73" si="25">IF(AND(G70&gt;10.3,G70&gt;=10.4),1,IF(AND(G70&gt;10,G70&lt;=10.3),2,IF(AND(G70&gt;9.2,G70&lt;=10),3,IF(AND(G70&gt;4,G70&lt;=9.2),4,IF(AND(G70&lt;1,G70=0),0,0)))))</f>
        <v>3</v>
      </c>
      <c r="I70" s="43">
        <v>0.29305555555555557</v>
      </c>
      <c r="J70" s="44">
        <f t="shared" ref="J70:J73" si="26">(HOUR(I70)*60+MINUTE(I70))</f>
        <v>422</v>
      </c>
      <c r="K70" s="27">
        <f t="shared" ref="K70:K73" si="27">IF(AND(J70&gt;430,J70&gt;=431),1,IF(AND(J70&gt;400,J70&lt;=430),2,IF(AND(J70&gt;320,J70&lt;=400),3,IF(AND(J70&gt;120,J70&lt;=320),4,IF(AND(J70&lt;1,J70=0),0,0)))))</f>
        <v>2</v>
      </c>
      <c r="L70" s="44">
        <v>114</v>
      </c>
      <c r="M70" s="28">
        <f t="shared" ref="M70:M73" si="28">IF(AND(L70&lt;1,L70&gt;=0),0,IF(AND(L70&lt;110,L70&lt;=109),1,IF(AND(L70&lt;120,L70&gt;=110),2,IF(AND(L70&lt;140,L70&gt;=120),3,IF(AND(L70&lt;200,L70&gt;=140),4,IF(AND(L70&lt;300,L70&gt;=200,),"",""))))))</f>
        <v>2</v>
      </c>
      <c r="N70" s="28">
        <v>16</v>
      </c>
      <c r="O70" s="27">
        <f t="shared" ref="O70:O73" si="29">IF(AND(N70&lt;1,N70&gt;=0),0,IF(AND(N70&lt;21,N70&lt;=20),1,IF(AND(N70&lt;24,N70&gt;=21),2,IF(AND(N70&lt;35,N70&gt;=24),3,IF(AND(N70&lt;60,N70&gt;=35),4,IF(AND(N70&lt;70,N70&gt;=60,),"",""))))))</f>
        <v>1</v>
      </c>
      <c r="P70" s="28">
        <v>3</v>
      </c>
      <c r="Q70" s="27">
        <f t="shared" ref="Q70:Q73" si="30">IF(ISBLANK(P70),0,IF(AND(P70&gt;-30,P70&lt;=0),1,IF(AND(P70&lt;3,P70&gt;=1),2,IF(AND(P70&lt;7,P70&gt;=3),3,IF(AND(P70&lt;30,P70&gt;=7),4,IF(AND(P70&lt;50,30&gt;=31),"",""))))))</f>
        <v>3</v>
      </c>
      <c r="R70" s="28">
        <v>2</v>
      </c>
      <c r="S70" s="27">
        <f t="shared" ref="S70:S73" si="31">IF(AND(R70&lt;1,R70&gt;=0),0,IF(AND(R70&lt;2,R70&lt;=1),1,IF(AND(R70&lt;3,R70&gt;=2),2,IF(AND(R70&lt;4,R70&gt;=3),3,IF(AND(R70&lt;21,R70&gt;=4),4,IF(AND(R70&lt;50,R70&gt;=21,),"",""))))))</f>
        <v>2</v>
      </c>
    </row>
    <row r="71" spans="1:19" ht="27" customHeight="1" x14ac:dyDescent="0.2">
      <c r="A71" s="15">
        <v>47</v>
      </c>
      <c r="B71" s="27" t="s">
        <v>103</v>
      </c>
      <c r="C71" s="27" t="s">
        <v>104</v>
      </c>
      <c r="D71" s="25" t="s">
        <v>229</v>
      </c>
      <c r="E71" s="17">
        <v>7.8</v>
      </c>
      <c r="F71" s="27">
        <f t="shared" si="24"/>
        <v>1</v>
      </c>
      <c r="G71" s="17">
        <v>10.6</v>
      </c>
      <c r="H71" s="27">
        <f t="shared" si="25"/>
        <v>1</v>
      </c>
      <c r="I71" s="43">
        <v>0.30694444444444441</v>
      </c>
      <c r="J71" s="44">
        <f t="shared" si="26"/>
        <v>442</v>
      </c>
      <c r="K71" s="27">
        <f t="shared" si="27"/>
        <v>1</v>
      </c>
      <c r="L71" s="44">
        <v>111</v>
      </c>
      <c r="M71" s="28">
        <f t="shared" si="28"/>
        <v>2</v>
      </c>
      <c r="N71" s="28">
        <v>17</v>
      </c>
      <c r="O71" s="27">
        <f t="shared" si="29"/>
        <v>1</v>
      </c>
      <c r="P71" s="28">
        <v>2</v>
      </c>
      <c r="Q71" s="27">
        <f t="shared" si="30"/>
        <v>2</v>
      </c>
      <c r="R71" s="28">
        <v>1</v>
      </c>
      <c r="S71" s="27">
        <f t="shared" si="31"/>
        <v>1</v>
      </c>
    </row>
    <row r="72" spans="1:19" ht="27" customHeight="1" x14ac:dyDescent="0.2">
      <c r="A72" s="15">
        <v>48</v>
      </c>
      <c r="B72" s="27" t="s">
        <v>103</v>
      </c>
      <c r="C72" s="27" t="s">
        <v>104</v>
      </c>
      <c r="D72" s="25" t="s">
        <v>230</v>
      </c>
      <c r="E72" s="17">
        <v>8.8000000000000007</v>
      </c>
      <c r="F72" s="27">
        <f t="shared" si="24"/>
        <v>1</v>
      </c>
      <c r="G72" s="17">
        <v>10.1</v>
      </c>
      <c r="H72" s="27">
        <f t="shared" si="25"/>
        <v>2</v>
      </c>
      <c r="I72" s="43">
        <v>0.30763888888888891</v>
      </c>
      <c r="J72" s="44">
        <f t="shared" si="26"/>
        <v>443</v>
      </c>
      <c r="K72" s="27">
        <f t="shared" si="27"/>
        <v>1</v>
      </c>
      <c r="L72" s="44">
        <v>113</v>
      </c>
      <c r="M72" s="28">
        <f t="shared" si="28"/>
        <v>2</v>
      </c>
      <c r="N72" s="28">
        <v>18</v>
      </c>
      <c r="O72" s="27">
        <f t="shared" si="29"/>
        <v>1</v>
      </c>
      <c r="P72" s="28">
        <v>1</v>
      </c>
      <c r="Q72" s="27">
        <f t="shared" si="30"/>
        <v>2</v>
      </c>
      <c r="R72" s="28">
        <v>1</v>
      </c>
      <c r="S72" s="27">
        <f t="shared" si="31"/>
        <v>1</v>
      </c>
    </row>
    <row r="73" spans="1:19" ht="27" customHeight="1" x14ac:dyDescent="0.2">
      <c r="A73" s="15">
        <v>49</v>
      </c>
      <c r="B73" s="27" t="s">
        <v>103</v>
      </c>
      <c r="C73" s="27" t="s">
        <v>104</v>
      </c>
      <c r="D73" s="25" t="s">
        <v>239</v>
      </c>
      <c r="E73" s="17">
        <v>8.8000000000000007</v>
      </c>
      <c r="F73" s="27">
        <f t="shared" si="24"/>
        <v>1</v>
      </c>
      <c r="G73" s="17">
        <v>10.3</v>
      </c>
      <c r="H73" s="27">
        <f t="shared" si="25"/>
        <v>2</v>
      </c>
      <c r="I73" s="43">
        <v>0.32291666666666669</v>
      </c>
      <c r="J73" s="44">
        <f t="shared" si="26"/>
        <v>465</v>
      </c>
      <c r="K73" s="27">
        <f t="shared" si="27"/>
        <v>1</v>
      </c>
      <c r="L73" s="44">
        <v>118</v>
      </c>
      <c r="M73" s="28">
        <f t="shared" si="28"/>
        <v>2</v>
      </c>
      <c r="N73" s="28">
        <v>17</v>
      </c>
      <c r="O73" s="27">
        <f t="shared" si="29"/>
        <v>1</v>
      </c>
      <c r="P73" s="28">
        <v>1</v>
      </c>
      <c r="Q73" s="27">
        <f t="shared" si="30"/>
        <v>2</v>
      </c>
      <c r="R73" s="28">
        <v>1</v>
      </c>
      <c r="S73" s="27">
        <f t="shared" si="31"/>
        <v>1</v>
      </c>
    </row>
    <row r="74" spans="1:19" ht="15.75" customHeight="1" x14ac:dyDescent="0.2">
      <c r="A74" s="31"/>
      <c r="B74" s="31"/>
      <c r="C74" s="31"/>
      <c r="D74" s="32"/>
      <c r="E74" s="33">
        <f>AVERAGE(E8:E73)</f>
        <v>6.9746153846153858</v>
      </c>
      <c r="F74" s="31"/>
      <c r="G74" s="33">
        <f>AVERAGE(G8:G73)</f>
        <v>9.9776923076923048</v>
      </c>
      <c r="H74" s="31"/>
      <c r="I74" s="32">
        <f>AVERAGE(I8:I73)</f>
        <v>0.28036616161616162</v>
      </c>
      <c r="J74" s="32">
        <f>AVERAGE(J8:J73)</f>
        <v>403.72727272727275</v>
      </c>
      <c r="K74" s="31"/>
      <c r="L74" s="32">
        <f>AVERAGE(L8:L73)</f>
        <v>124.77272727272727</v>
      </c>
      <c r="M74" s="31"/>
      <c r="N74" s="32">
        <f>AVERAGE(N8:N73)</f>
        <v>21.136363636363637</v>
      </c>
      <c r="O74" s="31"/>
      <c r="P74" s="32">
        <f>AVERAGE(P8:P73)</f>
        <v>0.19696969696969696</v>
      </c>
      <c r="Q74" s="31"/>
      <c r="R74" s="32">
        <f>AVERAGE(R8:R73)</f>
        <v>1.5454545454545454</v>
      </c>
      <c r="S74" s="31"/>
    </row>
    <row r="75" spans="1:19" ht="15.75" customHeight="1" x14ac:dyDescent="0.2">
      <c r="A75" s="1"/>
      <c r="B75" s="1"/>
      <c r="C75" s="1"/>
      <c r="F75" s="1"/>
      <c r="H75" s="1"/>
      <c r="K75" s="1"/>
      <c r="M75" s="1"/>
      <c r="O75" s="1"/>
      <c r="Q75" s="1"/>
      <c r="S75" s="1"/>
    </row>
    <row r="76" spans="1:19" ht="15.75" customHeight="1" x14ac:dyDescent="0.2">
      <c r="A76" s="1"/>
      <c r="B76" s="1"/>
      <c r="C76" s="1"/>
      <c r="F76" s="1"/>
      <c r="H76" s="1"/>
      <c r="K76" s="1"/>
      <c r="M76" s="1"/>
      <c r="O76" s="1"/>
      <c r="Q76" s="1"/>
      <c r="S76" s="1"/>
    </row>
    <row r="77" spans="1:19" ht="15.75" customHeight="1" x14ac:dyDescent="0.2">
      <c r="A77" s="1"/>
      <c r="B77" s="1"/>
      <c r="C77" s="1"/>
      <c r="F77" s="1"/>
      <c r="H77" s="1"/>
      <c r="K77" s="1"/>
      <c r="M77" s="1"/>
      <c r="O77" s="1"/>
      <c r="Q77" s="1"/>
      <c r="S77" s="1"/>
    </row>
    <row r="78" spans="1:19" ht="15.75" customHeight="1" x14ac:dyDescent="0.2">
      <c r="A78" s="1"/>
      <c r="B78" s="1"/>
      <c r="C78" s="1"/>
      <c r="F78" s="1"/>
      <c r="H78" s="1"/>
      <c r="K78" s="1"/>
      <c r="M78" s="1"/>
      <c r="O78" s="1"/>
      <c r="Q78" s="1"/>
      <c r="S78" s="1"/>
    </row>
    <row r="79" spans="1:19" ht="15.75" customHeight="1" x14ac:dyDescent="0.2">
      <c r="A79" s="1"/>
      <c r="B79" s="1"/>
      <c r="C79" s="1"/>
      <c r="F79" s="1"/>
      <c r="H79" s="1"/>
      <c r="K79" s="1"/>
      <c r="M79" s="1"/>
      <c r="O79" s="1"/>
      <c r="Q79" s="1"/>
      <c r="S79" s="1"/>
    </row>
    <row r="80" spans="1:19" ht="15.75" customHeight="1" x14ac:dyDescent="0.2">
      <c r="A80" s="1"/>
      <c r="B80" s="1"/>
      <c r="C80" s="1"/>
      <c r="F80" s="1"/>
      <c r="H80" s="1"/>
      <c r="K80" s="1"/>
      <c r="M80" s="1"/>
      <c r="O80" s="1"/>
      <c r="Q80" s="1"/>
      <c r="S80" s="1"/>
    </row>
    <row r="81" spans="1:19" ht="15.75" customHeight="1" x14ac:dyDescent="0.2">
      <c r="A81" s="1"/>
      <c r="B81" s="1"/>
      <c r="C81" s="1"/>
      <c r="F81" s="1"/>
      <c r="H81" s="1"/>
      <c r="K81" s="1"/>
      <c r="M81" s="1"/>
      <c r="O81" s="1"/>
      <c r="Q81" s="1"/>
      <c r="S81" s="1"/>
    </row>
    <row r="82" spans="1:19" ht="15.75" customHeight="1" x14ac:dyDescent="0.2">
      <c r="A82" s="1"/>
      <c r="B82" s="1"/>
      <c r="C82" s="1"/>
      <c r="F82" s="1"/>
      <c r="H82" s="1"/>
      <c r="K82" s="1"/>
      <c r="M82" s="1"/>
      <c r="O82" s="1"/>
      <c r="Q82" s="1"/>
      <c r="S82" s="1"/>
    </row>
    <row r="83" spans="1:19" ht="15.75" customHeight="1" x14ac:dyDescent="0.2">
      <c r="A83" s="1"/>
      <c r="B83" s="1"/>
      <c r="C83" s="1"/>
      <c r="F83" s="1"/>
      <c r="H83" s="1"/>
      <c r="K83" s="1"/>
      <c r="M83" s="1"/>
      <c r="O83" s="1"/>
      <c r="Q83" s="1"/>
      <c r="S83" s="1"/>
    </row>
    <row r="84" spans="1:19" ht="15.75" customHeight="1" x14ac:dyDescent="0.2">
      <c r="A84" s="1"/>
      <c r="B84" s="1"/>
      <c r="C84" s="1"/>
      <c r="F84" s="1"/>
      <c r="H84" s="1"/>
      <c r="K84" s="1"/>
      <c r="M84" s="1"/>
      <c r="O84" s="1"/>
      <c r="Q84" s="1"/>
      <c r="S84" s="1"/>
    </row>
    <row r="85" spans="1:19" ht="15.75" customHeight="1" x14ac:dyDescent="0.2">
      <c r="A85" s="1"/>
      <c r="B85" s="1"/>
      <c r="C85" s="1"/>
      <c r="F85" s="1"/>
      <c r="H85" s="1"/>
      <c r="K85" s="1"/>
      <c r="M85" s="1"/>
      <c r="O85" s="1"/>
      <c r="Q85" s="1"/>
      <c r="S85" s="1"/>
    </row>
    <row r="86" spans="1:19" ht="15.75" customHeight="1" x14ac:dyDescent="0.2">
      <c r="A86" s="1"/>
      <c r="B86" s="1"/>
      <c r="C86" s="1"/>
      <c r="F86" s="1"/>
      <c r="H86" s="1"/>
      <c r="K86" s="1"/>
      <c r="M86" s="1"/>
      <c r="O86" s="1"/>
      <c r="Q86" s="1"/>
      <c r="S86" s="1"/>
    </row>
    <row r="87" spans="1:19" ht="15.75" customHeight="1" x14ac:dyDescent="0.2">
      <c r="A87" s="1"/>
      <c r="B87" s="1"/>
      <c r="C87" s="1"/>
      <c r="F87" s="1"/>
      <c r="H87" s="1"/>
      <c r="K87" s="1"/>
      <c r="M87" s="1"/>
      <c r="O87" s="1"/>
      <c r="Q87" s="1"/>
      <c r="S87" s="1"/>
    </row>
    <row r="88" spans="1:19" ht="15.75" customHeight="1" x14ac:dyDescent="0.2">
      <c r="A88" s="1"/>
      <c r="B88" s="1"/>
      <c r="C88" s="1"/>
      <c r="F88" s="1"/>
      <c r="H88" s="1"/>
      <c r="K88" s="1"/>
      <c r="M88" s="1"/>
      <c r="O88" s="1"/>
      <c r="Q88" s="1"/>
      <c r="S88" s="1"/>
    </row>
    <row r="89" spans="1:19" ht="15.75" customHeight="1" x14ac:dyDescent="0.2">
      <c r="A89" s="1"/>
      <c r="B89" s="1"/>
      <c r="C89" s="1"/>
      <c r="F89" s="1"/>
      <c r="H89" s="1"/>
      <c r="K89" s="1"/>
      <c r="M89" s="1"/>
      <c r="O89" s="1"/>
      <c r="Q89" s="1"/>
      <c r="S89" s="1"/>
    </row>
    <row r="90" spans="1:19" ht="15.75" customHeight="1" x14ac:dyDescent="0.2">
      <c r="A90" s="1"/>
      <c r="B90" s="1"/>
      <c r="C90" s="1"/>
      <c r="F90" s="1"/>
      <c r="H90" s="1"/>
      <c r="K90" s="1"/>
      <c r="M90" s="1"/>
      <c r="O90" s="1"/>
      <c r="Q90" s="1"/>
      <c r="S90" s="1"/>
    </row>
    <row r="91" spans="1:19" ht="15.75" customHeight="1" x14ac:dyDescent="0.2">
      <c r="A91" s="1"/>
      <c r="B91" s="1"/>
      <c r="C91" s="1"/>
      <c r="F91" s="1"/>
      <c r="H91" s="1"/>
      <c r="K91" s="1"/>
      <c r="M91" s="1"/>
      <c r="O91" s="1"/>
      <c r="Q91" s="1"/>
      <c r="S91" s="1"/>
    </row>
    <row r="92" spans="1:19" ht="15.75" customHeight="1" x14ac:dyDescent="0.2">
      <c r="A92" s="1"/>
      <c r="B92" s="1"/>
      <c r="C92" s="1"/>
      <c r="F92" s="1"/>
      <c r="H92" s="1"/>
      <c r="K92" s="1"/>
      <c r="M92" s="1"/>
      <c r="O92" s="1"/>
      <c r="Q92" s="1"/>
      <c r="S92" s="1"/>
    </row>
    <row r="93" spans="1:19" ht="15.75" customHeight="1" x14ac:dyDescent="0.2">
      <c r="A93" s="1"/>
      <c r="B93" s="1"/>
      <c r="C93" s="1"/>
      <c r="F93" s="1"/>
      <c r="H93" s="1"/>
      <c r="K93" s="1"/>
      <c r="M93" s="1"/>
      <c r="O93" s="1"/>
      <c r="Q93" s="1"/>
      <c r="S93" s="1"/>
    </row>
    <row r="94" spans="1:19" ht="15.75" customHeight="1" x14ac:dyDescent="0.2">
      <c r="A94" s="1"/>
      <c r="B94" s="1"/>
      <c r="C94" s="1"/>
      <c r="F94" s="1"/>
      <c r="H94" s="1"/>
      <c r="K94" s="1"/>
      <c r="M94" s="1"/>
      <c r="O94" s="1"/>
      <c r="Q94" s="1"/>
      <c r="S94" s="1"/>
    </row>
    <row r="95" spans="1:19" ht="15.75" customHeight="1" x14ac:dyDescent="0.2">
      <c r="A95" s="1"/>
      <c r="B95" s="1"/>
      <c r="C95" s="1"/>
      <c r="F95" s="1"/>
      <c r="H95" s="1"/>
      <c r="K95" s="1"/>
      <c r="M95" s="1"/>
      <c r="O95" s="1"/>
      <c r="Q95" s="1"/>
      <c r="S95" s="1"/>
    </row>
    <row r="96" spans="1:19" ht="15.75" customHeight="1" x14ac:dyDescent="0.2">
      <c r="A96" s="1"/>
      <c r="B96" s="1"/>
      <c r="C96" s="1"/>
      <c r="F96" s="1"/>
      <c r="H96" s="1"/>
      <c r="K96" s="1"/>
      <c r="M96" s="1"/>
      <c r="O96" s="1"/>
      <c r="Q96" s="1"/>
      <c r="S96" s="1"/>
    </row>
    <row r="97" spans="1:19" ht="15.75" customHeight="1" x14ac:dyDescent="0.2">
      <c r="A97" s="1"/>
      <c r="B97" s="1"/>
      <c r="C97" s="1"/>
      <c r="F97" s="1"/>
      <c r="H97" s="1"/>
      <c r="K97" s="1"/>
      <c r="M97" s="1"/>
      <c r="O97" s="1"/>
      <c r="Q97" s="1"/>
      <c r="S97" s="1"/>
    </row>
    <row r="98" spans="1:19" ht="15.75" customHeight="1" x14ac:dyDescent="0.2">
      <c r="A98" s="1"/>
      <c r="B98" s="1"/>
      <c r="C98" s="1"/>
      <c r="F98" s="1"/>
      <c r="H98" s="1"/>
      <c r="K98" s="1"/>
      <c r="M98" s="1"/>
      <c r="O98" s="1"/>
      <c r="Q98" s="1"/>
      <c r="S98" s="1"/>
    </row>
    <row r="99" spans="1:19" ht="15.75" customHeight="1" x14ac:dyDescent="0.2">
      <c r="A99" s="1"/>
      <c r="B99" s="1"/>
      <c r="C99" s="1"/>
      <c r="F99" s="1"/>
      <c r="H99" s="1"/>
      <c r="K99" s="1"/>
      <c r="M99" s="1"/>
      <c r="O99" s="1"/>
      <c r="Q99" s="1"/>
      <c r="S99" s="1"/>
    </row>
    <row r="100" spans="1:19" ht="15.75" customHeight="1" x14ac:dyDescent="0.2">
      <c r="A100" s="1"/>
      <c r="B100" s="1"/>
      <c r="C100" s="1"/>
      <c r="F100" s="1"/>
      <c r="H100" s="1"/>
      <c r="K100" s="1"/>
      <c r="M100" s="1"/>
      <c r="O100" s="1"/>
      <c r="Q100" s="1"/>
      <c r="S100" s="1"/>
    </row>
    <row r="101" spans="1:19" ht="15.75" customHeight="1" x14ac:dyDescent="0.2">
      <c r="A101" s="1"/>
      <c r="B101" s="1"/>
      <c r="C101" s="1"/>
      <c r="F101" s="1"/>
      <c r="H101" s="1"/>
      <c r="K101" s="1"/>
      <c r="M101" s="1"/>
      <c r="O101" s="1"/>
      <c r="Q101" s="1"/>
      <c r="S101" s="1"/>
    </row>
    <row r="102" spans="1:19" ht="15.75" customHeight="1" x14ac:dyDescent="0.2">
      <c r="A102" s="1"/>
      <c r="B102" s="1"/>
      <c r="C102" s="1"/>
      <c r="F102" s="1"/>
      <c r="H102" s="1"/>
      <c r="K102" s="1"/>
      <c r="M102" s="1"/>
      <c r="O102" s="1"/>
      <c r="Q102" s="1"/>
      <c r="S102" s="1"/>
    </row>
    <row r="103" spans="1:19" ht="15.75" customHeight="1" x14ac:dyDescent="0.2">
      <c r="A103" s="1"/>
      <c r="B103" s="1"/>
      <c r="C103" s="1"/>
      <c r="F103" s="1"/>
      <c r="H103" s="1"/>
      <c r="K103" s="1"/>
      <c r="M103" s="1"/>
      <c r="O103" s="1"/>
      <c r="Q103" s="1"/>
      <c r="S103" s="1"/>
    </row>
    <row r="104" spans="1:19" ht="15.75" customHeight="1" x14ac:dyDescent="0.2">
      <c r="A104" s="1"/>
      <c r="B104" s="1"/>
      <c r="C104" s="1"/>
      <c r="F104" s="1"/>
      <c r="H104" s="1"/>
      <c r="K104" s="1"/>
      <c r="M104" s="1"/>
      <c r="O104" s="1"/>
      <c r="Q104" s="1"/>
      <c r="S104" s="1"/>
    </row>
    <row r="105" spans="1:19" ht="15.75" customHeight="1" x14ac:dyDescent="0.2">
      <c r="A105" s="1"/>
      <c r="B105" s="1"/>
      <c r="C105" s="1"/>
      <c r="F105" s="1"/>
      <c r="H105" s="1"/>
      <c r="K105" s="1"/>
      <c r="M105" s="1"/>
      <c r="O105" s="1"/>
      <c r="Q105" s="1"/>
      <c r="S105" s="1"/>
    </row>
    <row r="106" spans="1:19" ht="15.75" customHeight="1" x14ac:dyDescent="0.2">
      <c r="A106" s="1"/>
      <c r="B106" s="1"/>
      <c r="C106" s="1"/>
      <c r="F106" s="1"/>
      <c r="H106" s="1"/>
      <c r="K106" s="1"/>
      <c r="M106" s="1"/>
      <c r="O106" s="1"/>
      <c r="Q106" s="1"/>
      <c r="S106" s="1"/>
    </row>
    <row r="107" spans="1:19" ht="15.75" customHeight="1" x14ac:dyDescent="0.2">
      <c r="A107" s="1"/>
      <c r="B107" s="1"/>
      <c r="C107" s="1"/>
      <c r="F107" s="1"/>
      <c r="H107" s="1"/>
      <c r="K107" s="1"/>
      <c r="M107" s="1"/>
      <c r="O107" s="1"/>
      <c r="Q107" s="1"/>
      <c r="S107" s="1"/>
    </row>
    <row r="108" spans="1:19" ht="15.75" customHeight="1" x14ac:dyDescent="0.2">
      <c r="A108" s="1"/>
      <c r="B108" s="1"/>
      <c r="C108" s="1"/>
      <c r="F108" s="1"/>
      <c r="H108" s="1"/>
      <c r="K108" s="1"/>
      <c r="M108" s="1"/>
      <c r="O108" s="1"/>
      <c r="Q108" s="1"/>
      <c r="S108" s="1"/>
    </row>
    <row r="109" spans="1:19" ht="15.75" customHeight="1" x14ac:dyDescent="0.2">
      <c r="A109" s="1"/>
      <c r="B109" s="1"/>
      <c r="C109" s="1"/>
      <c r="F109" s="1"/>
      <c r="H109" s="1"/>
      <c r="K109" s="1"/>
      <c r="M109" s="1"/>
      <c r="O109" s="1"/>
      <c r="Q109" s="1"/>
      <c r="S109" s="1"/>
    </row>
    <row r="110" spans="1:19" ht="15.75" customHeight="1" x14ac:dyDescent="0.2">
      <c r="A110" s="1"/>
      <c r="B110" s="1"/>
      <c r="C110" s="1"/>
      <c r="F110" s="1"/>
      <c r="H110" s="1"/>
      <c r="K110" s="1"/>
      <c r="M110" s="1"/>
      <c r="O110" s="1"/>
      <c r="Q110" s="1"/>
      <c r="S110" s="1"/>
    </row>
    <row r="111" spans="1:19" ht="15.75" customHeight="1" x14ac:dyDescent="0.2">
      <c r="A111" s="1"/>
      <c r="B111" s="1"/>
      <c r="C111" s="1"/>
      <c r="F111" s="1"/>
      <c r="H111" s="1"/>
      <c r="K111" s="1"/>
      <c r="M111" s="1"/>
      <c r="O111" s="1"/>
      <c r="Q111" s="1"/>
      <c r="S111" s="1"/>
    </row>
    <row r="112" spans="1:19" ht="15.75" customHeight="1" x14ac:dyDescent="0.2">
      <c r="A112" s="1"/>
      <c r="B112" s="1"/>
      <c r="C112" s="1"/>
      <c r="F112" s="1"/>
      <c r="H112" s="1"/>
      <c r="K112" s="1"/>
      <c r="M112" s="1"/>
      <c r="O112" s="1"/>
      <c r="Q112" s="1"/>
      <c r="S112" s="1"/>
    </row>
    <row r="113" spans="1:19" ht="15.75" customHeight="1" x14ac:dyDescent="0.2">
      <c r="A113" s="1"/>
      <c r="B113" s="1"/>
      <c r="C113" s="1"/>
      <c r="F113" s="1"/>
      <c r="H113" s="1"/>
      <c r="K113" s="1"/>
      <c r="M113" s="1"/>
      <c r="O113" s="1"/>
      <c r="Q113" s="1"/>
      <c r="S113" s="1"/>
    </row>
    <row r="114" spans="1:19" ht="15.75" customHeight="1" x14ac:dyDescent="0.2">
      <c r="A114" s="1"/>
      <c r="B114" s="1"/>
      <c r="C114" s="1"/>
      <c r="F114" s="1"/>
      <c r="H114" s="1"/>
      <c r="K114" s="1"/>
      <c r="M114" s="1"/>
      <c r="O114" s="1"/>
      <c r="Q114" s="1"/>
      <c r="S114" s="1"/>
    </row>
    <row r="115" spans="1:19" ht="15.75" customHeight="1" x14ac:dyDescent="0.2">
      <c r="A115" s="1"/>
      <c r="B115" s="1"/>
      <c r="C115" s="1"/>
      <c r="F115" s="1"/>
      <c r="H115" s="1"/>
      <c r="K115" s="1"/>
      <c r="M115" s="1"/>
      <c r="O115" s="1"/>
      <c r="Q115" s="1"/>
      <c r="S115" s="1"/>
    </row>
    <row r="116" spans="1:19" ht="15.75" customHeight="1" x14ac:dyDescent="0.2">
      <c r="A116" s="1"/>
      <c r="B116" s="1"/>
      <c r="C116" s="1"/>
      <c r="F116" s="1"/>
      <c r="H116" s="1"/>
      <c r="K116" s="1"/>
      <c r="M116" s="1"/>
      <c r="O116" s="1"/>
      <c r="Q116" s="1"/>
      <c r="S116" s="1"/>
    </row>
    <row r="117" spans="1:19" ht="15.75" customHeight="1" x14ac:dyDescent="0.2">
      <c r="A117" s="1"/>
      <c r="B117" s="1"/>
      <c r="C117" s="1"/>
      <c r="F117" s="1"/>
      <c r="H117" s="1"/>
      <c r="K117" s="1"/>
      <c r="M117" s="1"/>
      <c r="O117" s="1"/>
      <c r="Q117" s="1"/>
      <c r="S117" s="1"/>
    </row>
    <row r="118" spans="1:19" ht="15.75" customHeight="1" x14ac:dyDescent="0.2">
      <c r="A118" s="1"/>
      <c r="B118" s="1"/>
      <c r="C118" s="1"/>
      <c r="F118" s="1"/>
      <c r="H118" s="1"/>
      <c r="K118" s="1"/>
      <c r="M118" s="1"/>
      <c r="O118" s="1"/>
      <c r="Q118" s="1"/>
      <c r="S118" s="1"/>
    </row>
    <row r="119" spans="1:19" ht="15.75" customHeight="1" x14ac:dyDescent="0.2">
      <c r="A119" s="1"/>
      <c r="B119" s="1"/>
      <c r="C119" s="1"/>
      <c r="F119" s="1"/>
      <c r="H119" s="1"/>
      <c r="K119" s="1"/>
      <c r="M119" s="1"/>
      <c r="O119" s="1"/>
      <c r="Q119" s="1"/>
      <c r="S119" s="1"/>
    </row>
    <row r="120" spans="1:19" ht="15.75" customHeight="1" x14ac:dyDescent="0.2">
      <c r="A120" s="1"/>
      <c r="B120" s="1"/>
      <c r="C120" s="1"/>
      <c r="F120" s="1"/>
      <c r="H120" s="1"/>
      <c r="K120" s="1"/>
      <c r="M120" s="1"/>
      <c r="O120" s="1"/>
      <c r="Q120" s="1"/>
      <c r="S120" s="1"/>
    </row>
    <row r="121" spans="1:19" ht="15.75" customHeight="1" x14ac:dyDescent="0.2">
      <c r="A121" s="1"/>
      <c r="B121" s="1"/>
      <c r="C121" s="1"/>
      <c r="F121" s="1"/>
      <c r="H121" s="1"/>
      <c r="K121" s="1"/>
      <c r="M121" s="1"/>
      <c r="O121" s="1"/>
      <c r="Q121" s="1"/>
      <c r="S121" s="1"/>
    </row>
    <row r="122" spans="1:19" ht="15.75" customHeight="1" x14ac:dyDescent="0.2">
      <c r="A122" s="1"/>
      <c r="B122" s="1"/>
      <c r="C122" s="1"/>
      <c r="F122" s="1"/>
      <c r="H122" s="1"/>
      <c r="K122" s="1"/>
      <c r="M122" s="1"/>
      <c r="O122" s="1"/>
      <c r="Q122" s="1"/>
      <c r="S122" s="1"/>
    </row>
    <row r="123" spans="1:19" ht="15.75" customHeight="1" x14ac:dyDescent="0.2">
      <c r="A123" s="1"/>
      <c r="B123" s="1"/>
      <c r="C123" s="1"/>
      <c r="F123" s="1"/>
      <c r="H123" s="1"/>
      <c r="K123" s="1"/>
      <c r="M123" s="1"/>
      <c r="O123" s="1"/>
      <c r="Q123" s="1"/>
      <c r="S123" s="1"/>
    </row>
    <row r="124" spans="1:19" ht="15.75" customHeight="1" x14ac:dyDescent="0.2">
      <c r="A124" s="1"/>
      <c r="B124" s="1"/>
      <c r="C124" s="1"/>
      <c r="F124" s="1"/>
      <c r="H124" s="1"/>
      <c r="K124" s="1"/>
      <c r="M124" s="1"/>
      <c r="O124" s="1"/>
      <c r="Q124" s="1"/>
      <c r="S124" s="1"/>
    </row>
    <row r="125" spans="1:19" ht="15.75" customHeight="1" x14ac:dyDescent="0.2">
      <c r="A125" s="1"/>
      <c r="B125" s="1"/>
      <c r="C125" s="1"/>
      <c r="F125" s="1"/>
      <c r="H125" s="1"/>
      <c r="K125" s="1"/>
      <c r="M125" s="1"/>
      <c r="O125" s="1"/>
      <c r="Q125" s="1"/>
      <c r="S125" s="1"/>
    </row>
    <row r="126" spans="1:19" ht="15.75" customHeight="1" x14ac:dyDescent="0.2">
      <c r="A126" s="1"/>
      <c r="B126" s="1"/>
      <c r="C126" s="1"/>
      <c r="F126" s="1"/>
      <c r="H126" s="1"/>
      <c r="K126" s="1"/>
      <c r="M126" s="1"/>
      <c r="O126" s="1"/>
      <c r="Q126" s="1"/>
      <c r="S126" s="1"/>
    </row>
    <row r="127" spans="1:19" ht="15.75" customHeight="1" x14ac:dyDescent="0.2">
      <c r="A127" s="1"/>
      <c r="B127" s="1"/>
      <c r="C127" s="1"/>
      <c r="F127" s="1"/>
      <c r="H127" s="1"/>
      <c r="K127" s="1"/>
      <c r="M127" s="1"/>
      <c r="O127" s="1"/>
      <c r="Q127" s="1"/>
      <c r="S127" s="1"/>
    </row>
    <row r="128" spans="1:19" ht="15.75" customHeight="1" x14ac:dyDescent="0.2">
      <c r="A128" s="1"/>
      <c r="B128" s="1"/>
      <c r="C128" s="1"/>
      <c r="F128" s="1"/>
      <c r="H128" s="1"/>
      <c r="K128" s="1"/>
      <c r="M128" s="1"/>
      <c r="O128" s="1"/>
      <c r="Q128" s="1"/>
      <c r="S128" s="1"/>
    </row>
    <row r="129" spans="1:19" ht="15.75" customHeight="1" x14ac:dyDescent="0.2">
      <c r="A129" s="1"/>
      <c r="B129" s="1"/>
      <c r="C129" s="1"/>
      <c r="F129" s="1"/>
      <c r="H129" s="1"/>
      <c r="K129" s="1"/>
      <c r="M129" s="1"/>
      <c r="O129" s="1"/>
      <c r="Q129" s="1"/>
      <c r="S129" s="1"/>
    </row>
    <row r="130" spans="1:19" ht="15.75" customHeight="1" x14ac:dyDescent="0.2">
      <c r="A130" s="1"/>
      <c r="B130" s="1"/>
      <c r="C130" s="1"/>
      <c r="F130" s="1"/>
      <c r="H130" s="1"/>
      <c r="K130" s="1"/>
      <c r="M130" s="1"/>
      <c r="O130" s="1"/>
      <c r="Q130" s="1"/>
      <c r="S130" s="1"/>
    </row>
    <row r="131" spans="1:19" ht="15.75" customHeight="1" x14ac:dyDescent="0.2">
      <c r="A131" s="1"/>
      <c r="B131" s="1"/>
      <c r="C131" s="1"/>
      <c r="F131" s="1"/>
      <c r="H131" s="1"/>
      <c r="K131" s="1"/>
      <c r="M131" s="1"/>
      <c r="O131" s="1"/>
      <c r="Q131" s="1"/>
      <c r="S131" s="1"/>
    </row>
    <row r="132" spans="1:19" ht="15.75" customHeight="1" x14ac:dyDescent="0.2">
      <c r="A132" s="1"/>
      <c r="B132" s="1"/>
      <c r="C132" s="1"/>
      <c r="F132" s="1"/>
      <c r="H132" s="1"/>
      <c r="K132" s="1"/>
      <c r="M132" s="1"/>
      <c r="O132" s="1"/>
      <c r="Q132" s="1"/>
      <c r="S132" s="1"/>
    </row>
    <row r="133" spans="1:19" ht="15.75" customHeight="1" x14ac:dyDescent="0.2">
      <c r="A133" s="1"/>
      <c r="B133" s="1"/>
      <c r="C133" s="1"/>
      <c r="F133" s="1"/>
      <c r="H133" s="1"/>
      <c r="K133" s="1"/>
      <c r="M133" s="1"/>
      <c r="O133" s="1"/>
      <c r="Q133" s="1"/>
      <c r="S133" s="1"/>
    </row>
    <row r="134" spans="1:19" ht="15.75" customHeight="1" x14ac:dyDescent="0.2">
      <c r="A134" s="1"/>
      <c r="B134" s="1"/>
      <c r="C134" s="1"/>
      <c r="F134" s="1"/>
      <c r="H134" s="1"/>
      <c r="K134" s="1"/>
      <c r="M134" s="1"/>
      <c r="O134" s="1"/>
      <c r="Q134" s="1"/>
      <c r="S134" s="1"/>
    </row>
    <row r="135" spans="1:19" ht="15.75" customHeight="1" x14ac:dyDescent="0.2">
      <c r="A135" s="1"/>
      <c r="B135" s="1"/>
      <c r="C135" s="1"/>
      <c r="F135" s="1"/>
      <c r="H135" s="1"/>
      <c r="K135" s="1"/>
      <c r="M135" s="1"/>
      <c r="O135" s="1"/>
      <c r="Q135" s="1"/>
      <c r="S135" s="1"/>
    </row>
    <row r="136" spans="1:19" ht="15.75" customHeight="1" x14ac:dyDescent="0.2">
      <c r="A136" s="1"/>
      <c r="B136" s="1"/>
      <c r="C136" s="1"/>
      <c r="F136" s="1"/>
      <c r="H136" s="1"/>
      <c r="K136" s="1"/>
      <c r="M136" s="1"/>
      <c r="O136" s="1"/>
      <c r="Q136" s="1"/>
      <c r="S136" s="1"/>
    </row>
    <row r="137" spans="1:19" ht="15.75" customHeight="1" x14ac:dyDescent="0.2">
      <c r="A137" s="1"/>
      <c r="B137" s="1"/>
      <c r="C137" s="1"/>
      <c r="F137" s="1"/>
      <c r="H137" s="1"/>
      <c r="K137" s="1"/>
      <c r="M137" s="1"/>
      <c r="O137" s="1"/>
      <c r="Q137" s="1"/>
      <c r="S137" s="1"/>
    </row>
    <row r="138" spans="1:19" ht="15.75" customHeight="1" x14ac:dyDescent="0.2">
      <c r="A138" s="1"/>
      <c r="B138" s="1"/>
      <c r="C138" s="1"/>
      <c r="F138" s="1"/>
      <c r="H138" s="1"/>
      <c r="K138" s="1"/>
      <c r="M138" s="1"/>
      <c r="O138" s="1"/>
      <c r="Q138" s="1"/>
      <c r="S138" s="1"/>
    </row>
    <row r="139" spans="1:19" ht="15.75" customHeight="1" x14ac:dyDescent="0.2">
      <c r="A139" s="1"/>
      <c r="B139" s="1"/>
      <c r="C139" s="1"/>
      <c r="F139" s="1"/>
      <c r="H139" s="1"/>
      <c r="K139" s="1"/>
      <c r="M139" s="1"/>
      <c r="O139" s="1"/>
      <c r="Q139" s="1"/>
      <c r="S139" s="1"/>
    </row>
    <row r="140" spans="1:19" ht="15.75" customHeight="1" x14ac:dyDescent="0.2">
      <c r="A140" s="1"/>
      <c r="B140" s="1"/>
      <c r="C140" s="1"/>
      <c r="F140" s="1"/>
      <c r="H140" s="1"/>
      <c r="K140" s="1"/>
      <c r="M140" s="1"/>
      <c r="O140" s="1"/>
      <c r="Q140" s="1"/>
      <c r="S140" s="1"/>
    </row>
    <row r="141" spans="1:19" ht="15.75" customHeight="1" x14ac:dyDescent="0.2">
      <c r="A141" s="1"/>
      <c r="B141" s="1"/>
      <c r="C141" s="1"/>
      <c r="F141" s="1"/>
      <c r="H141" s="1"/>
      <c r="K141" s="1"/>
      <c r="M141" s="1"/>
      <c r="O141" s="1"/>
      <c r="Q141" s="1"/>
      <c r="S141" s="1"/>
    </row>
    <row r="142" spans="1:19" ht="15.75" customHeight="1" x14ac:dyDescent="0.2">
      <c r="A142" s="1"/>
      <c r="B142" s="1"/>
      <c r="C142" s="1"/>
      <c r="F142" s="1"/>
      <c r="H142" s="1"/>
      <c r="K142" s="1"/>
      <c r="M142" s="1"/>
      <c r="O142" s="1"/>
      <c r="Q142" s="1"/>
      <c r="S142" s="1"/>
    </row>
    <row r="143" spans="1:19" ht="15.75" customHeight="1" x14ac:dyDescent="0.2">
      <c r="A143" s="1"/>
      <c r="B143" s="1"/>
      <c r="C143" s="1"/>
      <c r="F143" s="1"/>
      <c r="H143" s="1"/>
      <c r="K143" s="1"/>
      <c r="M143" s="1"/>
      <c r="O143" s="1"/>
      <c r="Q143" s="1"/>
      <c r="S143" s="1"/>
    </row>
    <row r="144" spans="1:19" ht="15.75" customHeight="1" x14ac:dyDescent="0.2">
      <c r="A144" s="1"/>
      <c r="B144" s="1"/>
      <c r="C144" s="1"/>
      <c r="F144" s="1"/>
      <c r="H144" s="1"/>
      <c r="K144" s="1"/>
      <c r="M144" s="1"/>
      <c r="O144" s="1"/>
      <c r="Q144" s="1"/>
      <c r="S144" s="1"/>
    </row>
    <row r="145" spans="1:19" ht="15.75" customHeight="1" x14ac:dyDescent="0.2">
      <c r="A145" s="1"/>
      <c r="B145" s="1"/>
      <c r="C145" s="1"/>
      <c r="F145" s="1"/>
      <c r="H145" s="1"/>
      <c r="K145" s="1"/>
      <c r="M145" s="1"/>
      <c r="O145" s="1"/>
      <c r="Q145" s="1"/>
      <c r="S145" s="1"/>
    </row>
    <row r="146" spans="1:19" ht="15.75" customHeight="1" x14ac:dyDescent="0.2">
      <c r="A146" s="1"/>
      <c r="B146" s="1"/>
      <c r="C146" s="1"/>
      <c r="F146" s="1"/>
      <c r="H146" s="1"/>
      <c r="K146" s="1"/>
      <c r="M146" s="1"/>
      <c r="O146" s="1"/>
      <c r="Q146" s="1"/>
      <c r="S146" s="1"/>
    </row>
    <row r="147" spans="1:19" ht="15.75" customHeight="1" x14ac:dyDescent="0.2">
      <c r="A147" s="1"/>
      <c r="B147" s="1"/>
      <c r="C147" s="1"/>
      <c r="F147" s="1"/>
      <c r="H147" s="1"/>
      <c r="K147" s="1"/>
      <c r="M147" s="1"/>
      <c r="O147" s="1"/>
      <c r="Q147" s="1"/>
      <c r="S147" s="1"/>
    </row>
    <row r="148" spans="1:19" ht="15.75" customHeight="1" x14ac:dyDescent="0.2">
      <c r="A148" s="1"/>
      <c r="B148" s="1"/>
      <c r="C148" s="1"/>
      <c r="F148" s="1"/>
      <c r="H148" s="1"/>
      <c r="K148" s="1"/>
      <c r="M148" s="1"/>
      <c r="O148" s="1"/>
      <c r="Q148" s="1"/>
      <c r="S148" s="1"/>
    </row>
    <row r="149" spans="1:19" ht="15.75" customHeight="1" x14ac:dyDescent="0.2">
      <c r="A149" s="1"/>
      <c r="B149" s="1"/>
      <c r="C149" s="1"/>
      <c r="F149" s="1"/>
      <c r="H149" s="1"/>
      <c r="K149" s="1"/>
      <c r="M149" s="1"/>
      <c r="O149" s="1"/>
      <c r="Q149" s="1"/>
      <c r="S149" s="1"/>
    </row>
    <row r="150" spans="1:19" ht="15.75" customHeight="1" x14ac:dyDescent="0.2">
      <c r="A150" s="1"/>
      <c r="B150" s="1"/>
      <c r="C150" s="1"/>
      <c r="F150" s="1"/>
      <c r="H150" s="1"/>
      <c r="K150" s="1"/>
      <c r="M150" s="1"/>
      <c r="O150" s="1"/>
      <c r="Q150" s="1"/>
      <c r="S150" s="1"/>
    </row>
    <row r="151" spans="1:19" ht="15.75" customHeight="1" x14ac:dyDescent="0.2">
      <c r="A151" s="1"/>
      <c r="B151" s="1"/>
      <c r="C151" s="1"/>
      <c r="F151" s="1"/>
      <c r="H151" s="1"/>
      <c r="K151" s="1"/>
      <c r="M151" s="1"/>
      <c r="O151" s="1"/>
      <c r="Q151" s="1"/>
      <c r="S151" s="1"/>
    </row>
    <row r="152" spans="1:19" ht="15.75" customHeight="1" x14ac:dyDescent="0.2">
      <c r="A152" s="1"/>
      <c r="B152" s="1"/>
      <c r="C152" s="1"/>
      <c r="F152" s="1"/>
      <c r="H152" s="1"/>
      <c r="K152" s="1"/>
      <c r="M152" s="1"/>
      <c r="O152" s="1"/>
      <c r="Q152" s="1"/>
      <c r="S152" s="1"/>
    </row>
    <row r="153" spans="1:19" ht="15.75" customHeight="1" x14ac:dyDescent="0.2">
      <c r="A153" s="1"/>
      <c r="B153" s="1"/>
      <c r="C153" s="1"/>
      <c r="F153" s="1"/>
      <c r="H153" s="1"/>
      <c r="K153" s="1"/>
      <c r="M153" s="1"/>
      <c r="O153" s="1"/>
      <c r="Q153" s="1"/>
      <c r="S153" s="1"/>
    </row>
    <row r="154" spans="1:19" ht="15.75" customHeight="1" x14ac:dyDescent="0.2">
      <c r="A154" s="1"/>
      <c r="B154" s="1"/>
      <c r="C154" s="1"/>
      <c r="F154" s="1"/>
      <c r="H154" s="1"/>
      <c r="K154" s="1"/>
      <c r="M154" s="1"/>
      <c r="O154" s="1"/>
      <c r="Q154" s="1"/>
      <c r="S154" s="1"/>
    </row>
    <row r="155" spans="1:19" ht="15.75" customHeight="1" x14ac:dyDescent="0.2">
      <c r="A155" s="1"/>
      <c r="B155" s="1"/>
      <c r="C155" s="1"/>
      <c r="F155" s="1"/>
      <c r="H155" s="1"/>
      <c r="K155" s="1"/>
      <c r="M155" s="1"/>
      <c r="O155" s="1"/>
      <c r="Q155" s="1"/>
      <c r="S155" s="1"/>
    </row>
    <row r="156" spans="1:19" ht="15.75" customHeight="1" x14ac:dyDescent="0.2">
      <c r="A156" s="1"/>
      <c r="B156" s="1"/>
      <c r="C156" s="1"/>
      <c r="F156" s="1"/>
      <c r="H156" s="1"/>
      <c r="K156" s="1"/>
      <c r="M156" s="1"/>
      <c r="O156" s="1"/>
      <c r="Q156" s="1"/>
      <c r="S156" s="1"/>
    </row>
    <row r="157" spans="1:19" ht="15.75" customHeight="1" x14ac:dyDescent="0.2">
      <c r="A157" s="1"/>
      <c r="B157" s="1"/>
      <c r="C157" s="1"/>
      <c r="F157" s="1"/>
      <c r="H157" s="1"/>
      <c r="K157" s="1"/>
      <c r="M157" s="1"/>
      <c r="O157" s="1"/>
      <c r="Q157" s="1"/>
      <c r="S157" s="1"/>
    </row>
    <row r="158" spans="1:19" ht="15.75" customHeight="1" x14ac:dyDescent="0.2">
      <c r="A158" s="1"/>
      <c r="B158" s="1"/>
      <c r="C158" s="1"/>
      <c r="F158" s="1"/>
      <c r="H158" s="1"/>
      <c r="K158" s="1"/>
      <c r="M158" s="1"/>
      <c r="O158" s="1"/>
      <c r="Q158" s="1"/>
      <c r="S158" s="1"/>
    </row>
    <row r="159" spans="1:19" ht="15.75" customHeight="1" x14ac:dyDescent="0.2">
      <c r="A159" s="1"/>
      <c r="B159" s="1"/>
      <c r="C159" s="1"/>
      <c r="F159" s="1"/>
      <c r="H159" s="1"/>
      <c r="K159" s="1"/>
      <c r="M159" s="1"/>
      <c r="O159" s="1"/>
      <c r="Q159" s="1"/>
      <c r="S159" s="1"/>
    </row>
    <row r="160" spans="1:19" ht="15.75" customHeight="1" x14ac:dyDescent="0.2">
      <c r="A160" s="1"/>
      <c r="B160" s="1"/>
      <c r="C160" s="1"/>
      <c r="F160" s="1"/>
      <c r="H160" s="1"/>
      <c r="K160" s="1"/>
      <c r="M160" s="1"/>
      <c r="O160" s="1"/>
      <c r="Q160" s="1"/>
      <c r="S160" s="1"/>
    </row>
    <row r="161" spans="1:19" ht="15.75" customHeight="1" x14ac:dyDescent="0.2">
      <c r="A161" s="1"/>
      <c r="B161" s="1"/>
      <c r="C161" s="1"/>
      <c r="F161" s="1"/>
      <c r="H161" s="1"/>
      <c r="K161" s="1"/>
      <c r="M161" s="1"/>
      <c r="O161" s="1"/>
      <c r="Q161" s="1"/>
      <c r="S161" s="1"/>
    </row>
    <row r="162" spans="1:19" ht="15.75" customHeight="1" x14ac:dyDescent="0.2">
      <c r="A162" s="1"/>
      <c r="B162" s="1"/>
      <c r="C162" s="1"/>
      <c r="F162" s="1"/>
      <c r="H162" s="1"/>
      <c r="K162" s="1"/>
      <c r="M162" s="1"/>
      <c r="O162" s="1"/>
      <c r="Q162" s="1"/>
      <c r="S162" s="1"/>
    </row>
    <row r="163" spans="1:19" ht="15.75" customHeight="1" x14ac:dyDescent="0.2">
      <c r="A163" s="1"/>
      <c r="B163" s="1"/>
      <c r="C163" s="1"/>
      <c r="F163" s="1"/>
      <c r="H163" s="1"/>
      <c r="K163" s="1"/>
      <c r="M163" s="1"/>
      <c r="O163" s="1"/>
      <c r="Q163" s="1"/>
      <c r="S163" s="1"/>
    </row>
    <row r="164" spans="1:19" ht="15.75" customHeight="1" x14ac:dyDescent="0.2">
      <c r="A164" s="1"/>
      <c r="B164" s="1"/>
      <c r="C164" s="1"/>
      <c r="F164" s="1"/>
      <c r="H164" s="1"/>
      <c r="K164" s="1"/>
      <c r="M164" s="1"/>
      <c r="O164" s="1"/>
      <c r="Q164" s="1"/>
      <c r="S164" s="1"/>
    </row>
    <row r="165" spans="1:19" ht="15.75" customHeight="1" x14ac:dyDescent="0.2">
      <c r="A165" s="1"/>
      <c r="B165" s="1"/>
      <c r="C165" s="1"/>
      <c r="F165" s="1"/>
      <c r="H165" s="1"/>
      <c r="K165" s="1"/>
      <c r="M165" s="1"/>
      <c r="O165" s="1"/>
      <c r="Q165" s="1"/>
      <c r="S165" s="1"/>
    </row>
    <row r="166" spans="1:19" ht="15.75" customHeight="1" x14ac:dyDescent="0.2">
      <c r="A166" s="1"/>
      <c r="B166" s="1"/>
      <c r="C166" s="1"/>
      <c r="F166" s="1"/>
      <c r="H166" s="1"/>
      <c r="K166" s="1"/>
      <c r="M166" s="1"/>
      <c r="O166" s="1"/>
      <c r="Q166" s="1"/>
      <c r="S166" s="1"/>
    </row>
    <row r="167" spans="1:19" ht="15.75" customHeight="1" x14ac:dyDescent="0.2">
      <c r="A167" s="1"/>
      <c r="B167" s="1"/>
      <c r="C167" s="1"/>
      <c r="F167" s="1"/>
      <c r="H167" s="1"/>
      <c r="K167" s="1"/>
      <c r="M167" s="1"/>
      <c r="O167" s="1"/>
      <c r="Q167" s="1"/>
      <c r="S167" s="1"/>
    </row>
    <row r="168" spans="1:19" ht="15.75" customHeight="1" x14ac:dyDescent="0.2">
      <c r="A168" s="1"/>
      <c r="B168" s="1"/>
      <c r="C168" s="1"/>
      <c r="F168" s="1"/>
      <c r="H168" s="1"/>
      <c r="K168" s="1"/>
      <c r="M168" s="1"/>
      <c r="O168" s="1"/>
      <c r="Q168" s="1"/>
      <c r="S168" s="1"/>
    </row>
    <row r="169" spans="1:19" ht="15.75" customHeight="1" x14ac:dyDescent="0.2">
      <c r="A169" s="1"/>
      <c r="B169" s="1"/>
      <c r="C169" s="1"/>
      <c r="F169" s="1"/>
      <c r="H169" s="1"/>
      <c r="K169" s="1"/>
      <c r="M169" s="1"/>
      <c r="O169" s="1"/>
      <c r="Q169" s="1"/>
      <c r="S169" s="1"/>
    </row>
    <row r="170" spans="1:19" ht="15.75" customHeight="1" x14ac:dyDescent="0.2">
      <c r="A170" s="1"/>
      <c r="B170" s="1"/>
      <c r="C170" s="1"/>
      <c r="F170" s="1"/>
      <c r="H170" s="1"/>
      <c r="K170" s="1"/>
      <c r="M170" s="1"/>
      <c r="O170" s="1"/>
      <c r="Q170" s="1"/>
      <c r="S170" s="1"/>
    </row>
    <row r="171" spans="1:19" ht="15.75" customHeight="1" x14ac:dyDescent="0.2">
      <c r="A171" s="1"/>
      <c r="B171" s="1"/>
      <c r="C171" s="1"/>
      <c r="F171" s="1"/>
      <c r="H171" s="1"/>
      <c r="K171" s="1"/>
      <c r="M171" s="1"/>
      <c r="O171" s="1"/>
      <c r="Q171" s="1"/>
      <c r="S171" s="1"/>
    </row>
    <row r="172" spans="1:19" ht="15.75" customHeight="1" x14ac:dyDescent="0.2">
      <c r="A172" s="1"/>
      <c r="B172" s="1"/>
      <c r="C172" s="1"/>
      <c r="F172" s="1"/>
      <c r="H172" s="1"/>
      <c r="K172" s="1"/>
      <c r="M172" s="1"/>
      <c r="O172" s="1"/>
      <c r="Q172" s="1"/>
      <c r="S172" s="1"/>
    </row>
    <row r="173" spans="1:19" ht="15.75" customHeight="1" x14ac:dyDescent="0.2">
      <c r="A173" s="1"/>
      <c r="B173" s="1"/>
      <c r="C173" s="1"/>
      <c r="F173" s="1"/>
      <c r="H173" s="1"/>
      <c r="K173" s="1"/>
      <c r="M173" s="1"/>
      <c r="O173" s="1"/>
      <c r="Q173" s="1"/>
      <c r="S173" s="1"/>
    </row>
    <row r="174" spans="1:19" ht="15.75" customHeight="1" x14ac:dyDescent="0.2">
      <c r="A174" s="1"/>
      <c r="B174" s="1"/>
      <c r="C174" s="1"/>
      <c r="F174" s="1"/>
      <c r="H174" s="1"/>
      <c r="K174" s="1"/>
      <c r="M174" s="1"/>
      <c r="O174" s="1"/>
      <c r="Q174" s="1"/>
      <c r="S174" s="1"/>
    </row>
    <row r="175" spans="1:19" ht="15.75" customHeight="1" x14ac:dyDescent="0.2">
      <c r="A175" s="1"/>
      <c r="B175" s="1"/>
      <c r="C175" s="1"/>
      <c r="F175" s="1"/>
      <c r="H175" s="1"/>
      <c r="K175" s="1"/>
      <c r="M175" s="1"/>
      <c r="O175" s="1"/>
      <c r="Q175" s="1"/>
      <c r="S175" s="1"/>
    </row>
    <row r="176" spans="1:19" ht="15.75" customHeight="1" x14ac:dyDescent="0.2">
      <c r="A176" s="1"/>
      <c r="B176" s="1"/>
      <c r="C176" s="1"/>
      <c r="F176" s="1"/>
      <c r="H176" s="1"/>
      <c r="K176" s="1"/>
      <c r="M176" s="1"/>
      <c r="O176" s="1"/>
      <c r="Q176" s="1"/>
      <c r="S176" s="1"/>
    </row>
    <row r="177" spans="1:19" ht="15.75" customHeight="1" x14ac:dyDescent="0.2">
      <c r="A177" s="1"/>
      <c r="B177" s="1"/>
      <c r="C177" s="1"/>
      <c r="F177" s="1"/>
      <c r="H177" s="1"/>
      <c r="K177" s="1"/>
      <c r="M177" s="1"/>
      <c r="O177" s="1"/>
      <c r="Q177" s="1"/>
      <c r="S177" s="1"/>
    </row>
    <row r="178" spans="1:19" ht="15.75" customHeight="1" x14ac:dyDescent="0.2">
      <c r="A178" s="1"/>
      <c r="B178" s="1"/>
      <c r="C178" s="1"/>
      <c r="F178" s="1"/>
      <c r="H178" s="1"/>
      <c r="K178" s="1"/>
      <c r="M178" s="1"/>
      <c r="O178" s="1"/>
      <c r="Q178" s="1"/>
      <c r="S178" s="1"/>
    </row>
    <row r="179" spans="1:19" ht="15.75" customHeight="1" x14ac:dyDescent="0.2">
      <c r="A179" s="1"/>
      <c r="B179" s="1"/>
      <c r="C179" s="1"/>
      <c r="F179" s="1"/>
      <c r="H179" s="1"/>
      <c r="K179" s="1"/>
      <c r="M179" s="1"/>
      <c r="O179" s="1"/>
      <c r="Q179" s="1"/>
      <c r="S179" s="1"/>
    </row>
    <row r="180" spans="1:19" ht="15.75" customHeight="1" x14ac:dyDescent="0.2">
      <c r="A180" s="1"/>
      <c r="B180" s="1"/>
      <c r="C180" s="1"/>
      <c r="F180" s="1"/>
      <c r="H180" s="1"/>
      <c r="K180" s="1"/>
      <c r="M180" s="1"/>
      <c r="O180" s="1"/>
      <c r="Q180" s="1"/>
      <c r="S180" s="1"/>
    </row>
    <row r="181" spans="1:19" ht="15.75" customHeight="1" x14ac:dyDescent="0.2">
      <c r="A181" s="1"/>
      <c r="B181" s="1"/>
      <c r="C181" s="1"/>
      <c r="F181" s="1"/>
      <c r="H181" s="1"/>
      <c r="K181" s="1"/>
      <c r="M181" s="1"/>
      <c r="O181" s="1"/>
      <c r="Q181" s="1"/>
      <c r="S181" s="1"/>
    </row>
    <row r="182" spans="1:19" ht="15.75" customHeight="1" x14ac:dyDescent="0.2">
      <c r="A182" s="1"/>
      <c r="B182" s="1"/>
      <c r="C182" s="1"/>
      <c r="F182" s="1"/>
      <c r="H182" s="1"/>
      <c r="K182" s="1"/>
      <c r="M182" s="1"/>
      <c r="O182" s="1"/>
      <c r="Q182" s="1"/>
      <c r="S182" s="1"/>
    </row>
    <row r="183" spans="1:19" ht="15.75" customHeight="1" x14ac:dyDescent="0.2">
      <c r="A183" s="1"/>
      <c r="B183" s="1"/>
      <c r="C183" s="1"/>
      <c r="F183" s="1"/>
      <c r="H183" s="1"/>
      <c r="K183" s="1"/>
      <c r="M183" s="1"/>
      <c r="O183" s="1"/>
      <c r="Q183" s="1"/>
      <c r="S183" s="1"/>
    </row>
    <row r="184" spans="1:19" ht="15.75" customHeight="1" x14ac:dyDescent="0.2">
      <c r="A184" s="1"/>
      <c r="B184" s="1"/>
      <c r="C184" s="1"/>
      <c r="F184" s="1"/>
      <c r="H184" s="1"/>
      <c r="K184" s="1"/>
      <c r="M184" s="1"/>
      <c r="O184" s="1"/>
      <c r="Q184" s="1"/>
      <c r="S184" s="1"/>
    </row>
    <row r="185" spans="1:19" ht="15.75" customHeight="1" x14ac:dyDescent="0.2">
      <c r="A185" s="1"/>
      <c r="B185" s="1"/>
      <c r="C185" s="1"/>
      <c r="F185" s="1"/>
      <c r="H185" s="1"/>
      <c r="K185" s="1"/>
      <c r="M185" s="1"/>
      <c r="O185" s="1"/>
      <c r="Q185" s="1"/>
      <c r="S185" s="1"/>
    </row>
    <row r="186" spans="1:19" ht="15.75" customHeight="1" x14ac:dyDescent="0.2">
      <c r="A186" s="1"/>
      <c r="B186" s="1"/>
      <c r="C186" s="1"/>
      <c r="F186" s="1"/>
      <c r="H186" s="1"/>
      <c r="K186" s="1"/>
      <c r="M186" s="1"/>
      <c r="O186" s="1"/>
      <c r="Q186" s="1"/>
      <c r="S186" s="1"/>
    </row>
    <row r="187" spans="1:19" ht="15.75" customHeight="1" x14ac:dyDescent="0.2">
      <c r="A187" s="1"/>
      <c r="B187" s="1"/>
      <c r="C187" s="1"/>
      <c r="F187" s="1"/>
      <c r="H187" s="1"/>
      <c r="K187" s="1"/>
      <c r="M187" s="1"/>
      <c r="O187" s="1"/>
      <c r="Q187" s="1"/>
      <c r="S187" s="1"/>
    </row>
    <row r="188" spans="1:19" ht="15.75" customHeight="1" x14ac:dyDescent="0.2">
      <c r="A188" s="1"/>
      <c r="B188" s="1"/>
      <c r="C188" s="1"/>
      <c r="F188" s="1"/>
      <c r="H188" s="1"/>
      <c r="K188" s="1"/>
      <c r="M188" s="1"/>
      <c r="O188" s="1"/>
      <c r="Q188" s="1"/>
      <c r="S188" s="1"/>
    </row>
    <row r="189" spans="1:19" ht="15.75" customHeight="1" x14ac:dyDescent="0.2">
      <c r="A189" s="1"/>
      <c r="B189" s="1"/>
      <c r="C189" s="1"/>
      <c r="F189" s="1"/>
      <c r="H189" s="1"/>
      <c r="K189" s="1"/>
      <c r="M189" s="1"/>
      <c r="O189" s="1"/>
      <c r="Q189" s="1"/>
      <c r="S189" s="1"/>
    </row>
    <row r="190" spans="1:19" ht="15.75" customHeight="1" x14ac:dyDescent="0.2">
      <c r="A190" s="1"/>
      <c r="B190" s="1"/>
      <c r="C190" s="1"/>
      <c r="F190" s="1"/>
      <c r="H190" s="1"/>
      <c r="K190" s="1"/>
      <c r="M190" s="1"/>
      <c r="O190" s="1"/>
      <c r="Q190" s="1"/>
      <c r="S190" s="1"/>
    </row>
    <row r="191" spans="1:19" ht="15.75" customHeight="1" x14ac:dyDescent="0.2">
      <c r="A191" s="1"/>
      <c r="B191" s="1"/>
      <c r="C191" s="1"/>
      <c r="F191" s="1"/>
      <c r="H191" s="1"/>
      <c r="K191" s="1"/>
      <c r="M191" s="1"/>
      <c r="O191" s="1"/>
      <c r="Q191" s="1"/>
      <c r="S191" s="1"/>
    </row>
    <row r="192" spans="1:19" ht="15.75" customHeight="1" x14ac:dyDescent="0.2">
      <c r="A192" s="1"/>
      <c r="B192" s="1"/>
      <c r="C192" s="1"/>
      <c r="F192" s="1"/>
      <c r="H192" s="1"/>
      <c r="K192" s="1"/>
      <c r="M192" s="1"/>
      <c r="O192" s="1"/>
      <c r="Q192" s="1"/>
      <c r="S192" s="1"/>
    </row>
    <row r="193" spans="1:19" ht="15.75" customHeight="1" x14ac:dyDescent="0.2">
      <c r="A193" s="1"/>
      <c r="B193" s="1"/>
      <c r="C193" s="1"/>
      <c r="F193" s="1"/>
      <c r="H193" s="1"/>
      <c r="K193" s="1"/>
      <c r="M193" s="1"/>
      <c r="O193" s="1"/>
      <c r="Q193" s="1"/>
      <c r="S193" s="1"/>
    </row>
    <row r="194" spans="1:19" ht="15.75" customHeight="1" x14ac:dyDescent="0.2">
      <c r="A194" s="1"/>
      <c r="B194" s="1"/>
      <c r="C194" s="1"/>
      <c r="F194" s="1"/>
      <c r="H194" s="1"/>
      <c r="K194" s="1"/>
      <c r="M194" s="1"/>
      <c r="O194" s="1"/>
      <c r="Q194" s="1"/>
      <c r="S194" s="1"/>
    </row>
    <row r="195" spans="1:19" ht="15.75" customHeight="1" x14ac:dyDescent="0.2">
      <c r="A195" s="1"/>
      <c r="B195" s="1"/>
      <c r="C195" s="1"/>
      <c r="F195" s="1"/>
      <c r="H195" s="1"/>
      <c r="K195" s="1"/>
      <c r="M195" s="1"/>
      <c r="O195" s="1"/>
      <c r="Q195" s="1"/>
      <c r="S195" s="1"/>
    </row>
    <row r="196" spans="1:19" ht="15.75" customHeight="1" x14ac:dyDescent="0.2">
      <c r="A196" s="1"/>
      <c r="B196" s="1"/>
      <c r="C196" s="1"/>
      <c r="F196" s="1"/>
      <c r="H196" s="1"/>
      <c r="K196" s="1"/>
      <c r="M196" s="1"/>
      <c r="O196" s="1"/>
      <c r="Q196" s="1"/>
      <c r="S196" s="1"/>
    </row>
    <row r="197" spans="1:19" ht="15.75" customHeight="1" x14ac:dyDescent="0.2">
      <c r="A197" s="1"/>
      <c r="B197" s="1"/>
      <c r="C197" s="1"/>
      <c r="F197" s="1"/>
      <c r="H197" s="1"/>
      <c r="K197" s="1"/>
      <c r="M197" s="1"/>
      <c r="O197" s="1"/>
      <c r="Q197" s="1"/>
      <c r="S197" s="1"/>
    </row>
    <row r="198" spans="1:19" ht="15.75" customHeight="1" x14ac:dyDescent="0.2">
      <c r="A198" s="1"/>
      <c r="B198" s="1"/>
      <c r="C198" s="1"/>
      <c r="F198" s="1"/>
      <c r="H198" s="1"/>
      <c r="K198" s="1"/>
      <c r="M198" s="1"/>
      <c r="O198" s="1"/>
      <c r="Q198" s="1"/>
      <c r="S198" s="1"/>
    </row>
    <row r="199" spans="1:19" ht="15.75" customHeight="1" x14ac:dyDescent="0.2">
      <c r="A199" s="1"/>
      <c r="B199" s="1"/>
      <c r="C199" s="1"/>
      <c r="F199" s="1"/>
      <c r="H199" s="1"/>
      <c r="K199" s="1"/>
      <c r="M199" s="1"/>
      <c r="O199" s="1"/>
      <c r="Q199" s="1"/>
      <c r="S199" s="1"/>
    </row>
    <row r="200" spans="1:19" ht="15.75" customHeight="1" x14ac:dyDescent="0.2">
      <c r="A200" s="1"/>
      <c r="B200" s="1"/>
      <c r="C200" s="1"/>
      <c r="F200" s="1"/>
      <c r="H200" s="1"/>
      <c r="K200" s="1"/>
      <c r="M200" s="1"/>
      <c r="O200" s="1"/>
      <c r="Q200" s="1"/>
      <c r="S200" s="1"/>
    </row>
    <row r="201" spans="1:19" ht="15.75" customHeight="1" x14ac:dyDescent="0.2">
      <c r="A201" s="1"/>
      <c r="B201" s="1"/>
      <c r="C201" s="1"/>
      <c r="F201" s="1"/>
      <c r="H201" s="1"/>
      <c r="K201" s="1"/>
      <c r="M201" s="1"/>
      <c r="O201" s="1"/>
      <c r="Q201" s="1"/>
      <c r="S201" s="1"/>
    </row>
    <row r="202" spans="1:19" ht="15.75" customHeight="1" x14ac:dyDescent="0.2">
      <c r="A202" s="1"/>
      <c r="B202" s="1"/>
      <c r="C202" s="1"/>
      <c r="F202" s="1"/>
      <c r="H202" s="1"/>
      <c r="K202" s="1"/>
      <c r="M202" s="1"/>
      <c r="O202" s="1"/>
      <c r="Q202" s="1"/>
      <c r="S202" s="1"/>
    </row>
    <row r="203" spans="1:19" ht="15.75" customHeight="1" x14ac:dyDescent="0.2">
      <c r="A203" s="1"/>
      <c r="B203" s="1"/>
      <c r="C203" s="1"/>
      <c r="F203" s="1"/>
      <c r="H203" s="1"/>
      <c r="K203" s="1"/>
      <c r="M203" s="1"/>
      <c r="O203" s="1"/>
      <c r="Q203" s="1"/>
      <c r="S203" s="1"/>
    </row>
    <row r="204" spans="1:19" ht="15.75" customHeight="1" x14ac:dyDescent="0.2">
      <c r="A204" s="1"/>
      <c r="B204" s="1"/>
      <c r="C204" s="1"/>
      <c r="F204" s="1"/>
      <c r="H204" s="1"/>
      <c r="K204" s="1"/>
      <c r="M204" s="1"/>
      <c r="O204" s="1"/>
      <c r="Q204" s="1"/>
      <c r="S204" s="1"/>
    </row>
    <row r="205" spans="1:19" ht="15.75" customHeight="1" x14ac:dyDescent="0.2">
      <c r="A205" s="1"/>
      <c r="B205" s="1"/>
      <c r="C205" s="1"/>
      <c r="F205" s="1"/>
      <c r="H205" s="1"/>
      <c r="K205" s="1"/>
      <c r="M205" s="1"/>
      <c r="O205" s="1"/>
      <c r="Q205" s="1"/>
      <c r="S205" s="1"/>
    </row>
    <row r="206" spans="1:19" ht="15.75" customHeight="1" x14ac:dyDescent="0.2">
      <c r="A206" s="1"/>
      <c r="B206" s="1"/>
      <c r="C206" s="1"/>
      <c r="F206" s="1"/>
      <c r="H206" s="1"/>
      <c r="K206" s="1"/>
      <c r="M206" s="1"/>
      <c r="O206" s="1"/>
      <c r="Q206" s="1"/>
      <c r="S206" s="1"/>
    </row>
    <row r="207" spans="1:19" ht="15.75" customHeight="1" x14ac:dyDescent="0.2">
      <c r="A207" s="1"/>
      <c r="B207" s="1"/>
      <c r="C207" s="1"/>
      <c r="F207" s="1"/>
      <c r="H207" s="1"/>
      <c r="K207" s="1"/>
      <c r="M207" s="1"/>
      <c r="O207" s="1"/>
      <c r="Q207" s="1"/>
      <c r="S207" s="1"/>
    </row>
    <row r="208" spans="1:19" ht="15.75" customHeight="1" x14ac:dyDescent="0.2">
      <c r="A208" s="1"/>
      <c r="B208" s="1"/>
      <c r="C208" s="1"/>
      <c r="F208" s="1"/>
      <c r="H208" s="1"/>
      <c r="K208" s="1"/>
      <c r="M208" s="1"/>
      <c r="O208" s="1"/>
      <c r="Q208" s="1"/>
      <c r="S208" s="1"/>
    </row>
    <row r="209" spans="1:19" ht="15.75" customHeight="1" x14ac:dyDescent="0.2">
      <c r="A209" s="1"/>
      <c r="B209" s="1"/>
      <c r="C209" s="1"/>
      <c r="F209" s="1"/>
      <c r="H209" s="1"/>
      <c r="K209" s="1"/>
      <c r="M209" s="1"/>
      <c r="O209" s="1"/>
      <c r="Q209" s="1"/>
      <c r="S209" s="1"/>
    </row>
    <row r="210" spans="1:19" ht="15.75" customHeight="1" x14ac:dyDescent="0.2">
      <c r="A210" s="1"/>
      <c r="B210" s="1"/>
      <c r="C210" s="1"/>
      <c r="F210" s="1"/>
      <c r="H210" s="1"/>
      <c r="K210" s="1"/>
      <c r="M210" s="1"/>
      <c r="O210" s="1"/>
      <c r="Q210" s="1"/>
      <c r="S210" s="1"/>
    </row>
    <row r="211" spans="1:19" ht="15.75" customHeight="1" x14ac:dyDescent="0.2">
      <c r="A211" s="1"/>
      <c r="B211" s="1"/>
      <c r="C211" s="1"/>
      <c r="F211" s="1"/>
      <c r="H211" s="1"/>
      <c r="K211" s="1"/>
      <c r="M211" s="1"/>
      <c r="O211" s="1"/>
      <c r="Q211" s="1"/>
      <c r="S211" s="1"/>
    </row>
    <row r="212" spans="1:19" ht="15.75" customHeight="1" x14ac:dyDescent="0.2">
      <c r="A212" s="1"/>
      <c r="B212" s="1"/>
      <c r="C212" s="1"/>
      <c r="F212" s="1"/>
      <c r="H212" s="1"/>
      <c r="K212" s="1"/>
      <c r="M212" s="1"/>
      <c r="O212" s="1"/>
      <c r="Q212" s="1"/>
      <c r="S212" s="1"/>
    </row>
    <row r="213" spans="1:19" ht="15.75" customHeight="1" x14ac:dyDescent="0.2">
      <c r="A213" s="1"/>
      <c r="B213" s="1"/>
      <c r="C213" s="1"/>
      <c r="F213" s="1"/>
      <c r="H213" s="1"/>
      <c r="K213" s="1"/>
      <c r="M213" s="1"/>
      <c r="O213" s="1"/>
      <c r="Q213" s="1"/>
      <c r="S213" s="1"/>
    </row>
    <row r="214" spans="1:19" ht="15.75" customHeight="1" x14ac:dyDescent="0.2">
      <c r="A214" s="1"/>
      <c r="B214" s="1"/>
      <c r="C214" s="1"/>
      <c r="F214" s="1"/>
      <c r="H214" s="1"/>
      <c r="K214" s="1"/>
      <c r="M214" s="1"/>
      <c r="O214" s="1"/>
      <c r="Q214" s="1"/>
      <c r="S214" s="1"/>
    </row>
    <row r="215" spans="1:19" ht="15.75" customHeight="1" x14ac:dyDescent="0.2">
      <c r="A215" s="1"/>
      <c r="B215" s="1"/>
      <c r="C215" s="1"/>
      <c r="F215" s="1"/>
      <c r="H215" s="1"/>
      <c r="K215" s="1"/>
      <c r="M215" s="1"/>
      <c r="O215" s="1"/>
      <c r="Q215" s="1"/>
      <c r="S215" s="1"/>
    </row>
    <row r="216" spans="1:19" ht="15.75" customHeight="1" x14ac:dyDescent="0.2">
      <c r="A216" s="1"/>
      <c r="B216" s="1"/>
      <c r="C216" s="1"/>
      <c r="F216" s="1"/>
      <c r="H216" s="1"/>
      <c r="K216" s="1"/>
      <c r="M216" s="1"/>
      <c r="O216" s="1"/>
      <c r="Q216" s="1"/>
      <c r="S216" s="1"/>
    </row>
    <row r="217" spans="1:19" ht="15.75" customHeight="1" x14ac:dyDescent="0.2">
      <c r="A217" s="1"/>
      <c r="B217" s="1"/>
      <c r="C217" s="1"/>
      <c r="F217" s="1"/>
      <c r="H217" s="1"/>
      <c r="K217" s="1"/>
      <c r="M217" s="1"/>
      <c r="O217" s="1"/>
      <c r="Q217" s="1"/>
      <c r="S217" s="1"/>
    </row>
    <row r="218" spans="1:19" ht="15.75" customHeight="1" x14ac:dyDescent="0.2">
      <c r="A218" s="1"/>
      <c r="B218" s="1"/>
      <c r="C218" s="1"/>
      <c r="F218" s="1"/>
      <c r="H218" s="1"/>
      <c r="K218" s="1"/>
      <c r="M218" s="1"/>
      <c r="O218" s="1"/>
      <c r="Q218" s="1"/>
      <c r="S218" s="1"/>
    </row>
    <row r="219" spans="1:19" ht="15.75" customHeight="1" x14ac:dyDescent="0.2">
      <c r="A219" s="1"/>
      <c r="B219" s="1"/>
      <c r="C219" s="1"/>
      <c r="F219" s="1"/>
      <c r="H219" s="1"/>
      <c r="K219" s="1"/>
      <c r="M219" s="1"/>
      <c r="O219" s="1"/>
      <c r="Q219" s="1"/>
      <c r="S219" s="1"/>
    </row>
    <row r="220" spans="1:19" ht="15.75" customHeight="1" x14ac:dyDescent="0.2"/>
    <row r="221" spans="1:19" ht="15.75" customHeight="1" x14ac:dyDescent="0.2"/>
    <row r="222" spans="1:19" ht="15.75" customHeight="1" x14ac:dyDescent="0.2"/>
    <row r="223" spans="1:19" ht="15.75" customHeight="1" x14ac:dyDescent="0.2"/>
    <row r="224" spans="1:19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</sheetData>
  <mergeCells count="12">
    <mergeCell ref="A2:A7"/>
    <mergeCell ref="B2:B7"/>
    <mergeCell ref="C2:C7"/>
    <mergeCell ref="D2:D7"/>
    <mergeCell ref="E2:S3"/>
    <mergeCell ref="P4:Q6"/>
    <mergeCell ref="R4:S6"/>
    <mergeCell ref="E4:F6"/>
    <mergeCell ref="G4:H6"/>
    <mergeCell ref="I4:K6"/>
    <mergeCell ref="L4:M6"/>
    <mergeCell ref="N4:O6"/>
  </mergeCells>
  <dataValidations count="3">
    <dataValidation allowBlank="1" showInputMessage="1" showErrorMessage="1" prompt="Внимание! - Введите значение от 0 до 4." sqref="F74"/>
    <dataValidation allowBlank="1" showErrorMessage="1" prompt="Внимание! - Введите значение от 0 до 4." sqref="E8:K73 S8:S73 Q8:Q73 M8:M73 O8:O73"/>
    <dataValidation allowBlank="1" showErrorMessage="1" sqref="N8:N73 R8:R73 L8:L73 P8:P73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44"/>
  <sheetViews>
    <sheetView zoomScale="71" zoomScaleNormal="71" workbookViewId="0">
      <selection activeCell="B8" sqref="B8:C8"/>
    </sheetView>
  </sheetViews>
  <sheetFormatPr defaultColWidth="12.625" defaultRowHeight="15" customHeight="1" x14ac:dyDescent="0.2"/>
  <cols>
    <col min="1" max="1" width="4.5" style="3" customWidth="1"/>
    <col min="2" max="2" width="16.875" style="3" customWidth="1"/>
    <col min="3" max="3" width="23.25" style="3" customWidth="1"/>
    <col min="4" max="4" width="25.75" style="3" customWidth="1"/>
    <col min="5" max="5" width="12.625" style="3"/>
    <col min="6" max="6" width="8.75" style="3" customWidth="1"/>
    <col min="7" max="7" width="14.875" style="3" bestFit="1" customWidth="1"/>
    <col min="8" max="8" width="10" style="3" customWidth="1"/>
    <col min="9" max="10" width="14.5" style="3" customWidth="1"/>
    <col min="11" max="11" width="9.375" style="3" customWidth="1"/>
    <col min="12" max="14" width="12.625" style="3"/>
    <col min="15" max="15" width="13.625" style="3" customWidth="1"/>
    <col min="16" max="16" width="11.125" style="3" customWidth="1"/>
    <col min="17" max="17" width="12" style="3" customWidth="1"/>
    <col min="18" max="18" width="12.625" style="3"/>
    <col min="19" max="19" width="7.125" style="3" customWidth="1"/>
    <col min="20" max="16384" width="12.625" style="3"/>
  </cols>
  <sheetData>
    <row r="1" spans="1:19" ht="40.5" customHeight="1" x14ac:dyDescent="0.2">
      <c r="A1" s="4" t="s">
        <v>0</v>
      </c>
      <c r="B1" s="27"/>
      <c r="C1" s="27"/>
      <c r="D1" s="6"/>
      <c r="E1" s="7"/>
      <c r="F1" s="38"/>
      <c r="G1" s="7"/>
      <c r="H1" s="38"/>
      <c r="I1" s="7"/>
      <c r="J1" s="9"/>
      <c r="K1" s="38"/>
      <c r="L1" s="7"/>
      <c r="M1" s="38"/>
      <c r="N1" s="30"/>
      <c r="O1" s="38"/>
      <c r="P1" s="30"/>
      <c r="Q1" s="38"/>
      <c r="R1" s="30"/>
      <c r="S1" s="38"/>
    </row>
    <row r="2" spans="1:19" ht="28.5" customHeight="1" x14ac:dyDescent="0.2">
      <c r="A2" s="45" t="s">
        <v>1</v>
      </c>
      <c r="B2" s="54" t="s">
        <v>8</v>
      </c>
      <c r="C2" s="54" t="s">
        <v>9</v>
      </c>
      <c r="D2" s="55" t="s">
        <v>2</v>
      </c>
      <c r="E2" s="58" t="s">
        <v>12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22.5" customHeight="1" x14ac:dyDescent="0.2">
      <c r="A3" s="68"/>
      <c r="B3" s="54"/>
      <c r="C3" s="54"/>
      <c r="D3" s="56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22.5" customHeight="1" x14ac:dyDescent="0.2">
      <c r="A4" s="68"/>
      <c r="B4" s="54"/>
      <c r="C4" s="54"/>
      <c r="D4" s="56"/>
      <c r="E4" s="48" t="s">
        <v>5</v>
      </c>
      <c r="F4" s="49"/>
      <c r="G4" s="48" t="s">
        <v>4</v>
      </c>
      <c r="H4" s="49"/>
      <c r="I4" s="48" t="s">
        <v>3</v>
      </c>
      <c r="J4" s="62"/>
      <c r="K4" s="49"/>
      <c r="L4" s="48" t="s">
        <v>6</v>
      </c>
      <c r="M4" s="49"/>
      <c r="N4" s="48" t="s">
        <v>16</v>
      </c>
      <c r="O4" s="49"/>
      <c r="P4" s="48" t="s">
        <v>11</v>
      </c>
      <c r="Q4" s="49"/>
      <c r="R4" s="48" t="s">
        <v>20</v>
      </c>
      <c r="S4" s="49"/>
    </row>
    <row r="5" spans="1:19" ht="15" customHeight="1" x14ac:dyDescent="0.2">
      <c r="A5" s="68"/>
      <c r="B5" s="54"/>
      <c r="C5" s="54"/>
      <c r="D5" s="56"/>
      <c r="E5" s="50"/>
      <c r="F5" s="51"/>
      <c r="G5" s="50"/>
      <c r="H5" s="51"/>
      <c r="I5" s="50"/>
      <c r="J5" s="63"/>
      <c r="K5" s="51"/>
      <c r="L5" s="50"/>
      <c r="M5" s="51"/>
      <c r="N5" s="50"/>
      <c r="O5" s="51"/>
      <c r="P5" s="50"/>
      <c r="Q5" s="51"/>
      <c r="R5" s="50"/>
      <c r="S5" s="51"/>
    </row>
    <row r="6" spans="1:19" ht="15" customHeight="1" x14ac:dyDescent="0.2">
      <c r="A6" s="68"/>
      <c r="B6" s="54"/>
      <c r="C6" s="54"/>
      <c r="D6" s="56"/>
      <c r="E6" s="52"/>
      <c r="F6" s="53"/>
      <c r="G6" s="52"/>
      <c r="H6" s="53"/>
      <c r="I6" s="52"/>
      <c r="J6" s="64"/>
      <c r="K6" s="53"/>
      <c r="L6" s="52"/>
      <c r="M6" s="53"/>
      <c r="N6" s="52"/>
      <c r="O6" s="53"/>
      <c r="P6" s="52"/>
      <c r="Q6" s="53"/>
      <c r="R6" s="52"/>
      <c r="S6" s="53"/>
    </row>
    <row r="7" spans="1:19" ht="40.5" customHeight="1" x14ac:dyDescent="0.2">
      <c r="A7" s="69"/>
      <c r="B7" s="54"/>
      <c r="C7" s="54"/>
      <c r="D7" s="57"/>
      <c r="E7" s="35" t="s">
        <v>13</v>
      </c>
      <c r="F7" s="27" t="s">
        <v>7</v>
      </c>
      <c r="G7" s="35" t="s">
        <v>13</v>
      </c>
      <c r="H7" s="27" t="s">
        <v>7</v>
      </c>
      <c r="I7" s="36" t="s">
        <v>14</v>
      </c>
      <c r="J7" s="35" t="s">
        <v>13</v>
      </c>
      <c r="K7" s="27" t="s">
        <v>7</v>
      </c>
      <c r="L7" s="35" t="s">
        <v>15</v>
      </c>
      <c r="M7" s="28" t="s">
        <v>7</v>
      </c>
      <c r="N7" s="18" t="s">
        <v>17</v>
      </c>
      <c r="O7" s="27" t="s">
        <v>7</v>
      </c>
      <c r="P7" s="18" t="s">
        <v>15</v>
      </c>
      <c r="Q7" s="27" t="s">
        <v>7</v>
      </c>
      <c r="R7" s="18" t="s">
        <v>19</v>
      </c>
      <c r="S7" s="27" t="s">
        <v>7</v>
      </c>
    </row>
    <row r="8" spans="1:19" ht="27" customHeight="1" x14ac:dyDescent="0.2">
      <c r="A8" s="15">
        <v>1</v>
      </c>
      <c r="B8" s="27" t="s">
        <v>103</v>
      </c>
      <c r="C8" s="27" t="s">
        <v>104</v>
      </c>
      <c r="D8" s="25" t="s">
        <v>66</v>
      </c>
      <c r="E8" s="17">
        <v>7</v>
      </c>
      <c r="F8" s="27">
        <f t="shared" ref="F8:F44" si="0">IF(AND(E8&gt;7.1,E8&gt;=7.2),1,IF(AND(E8&gt;6.8,E8&lt;=7.1),2,IF(AND(E8&gt;6.2,E8&lt;=6.8),3,IF(AND(E8&gt;3,E8&lt;=6.2),4,IF(AND(E8&lt;1,E8=0),0,0)))))</f>
        <v>2</v>
      </c>
      <c r="G8" s="17">
        <v>11.6</v>
      </c>
      <c r="H8" s="27">
        <f t="shared" ref="H8:H44" si="1">IF(AND(G8&gt;10.6,G8&gt;=10.7),1,IF(AND(G8&gt;10.4,G8&lt;=10.6),2,IF(AND(G8&gt;9.5,G8&lt;=10.4),3,IF(AND(G8&gt;4,G8&lt;=9.5),4,IF(AND(G8&lt;1,G8=0),0,0)))))</f>
        <v>1</v>
      </c>
      <c r="I8" s="43">
        <v>0.33680555555555558</v>
      </c>
      <c r="J8" s="18">
        <f t="shared" ref="J8:J44" si="2">(HOUR(I8)*60+MINUTE(I8))</f>
        <v>485</v>
      </c>
      <c r="K8" s="27">
        <f t="shared" ref="K8:K44" si="3">IF(AND(J8&gt;455,J8&gt;=456),1,IF(AND(J8&gt;425,J8&lt;=455),2,IF(AND(J8&gt;360,J8&lt;=425),3,IF(AND(J8&gt;120,J8&lt;=360),4,IF(AND(J8&lt;1,J8=0),0,0)))))</f>
        <v>1</v>
      </c>
      <c r="L8" s="18">
        <v>112</v>
      </c>
      <c r="M8" s="28">
        <f t="shared" ref="M8:M44" si="4">IF(AND(L8&lt;1,L8&gt;=0),0,IF(AND(L8&lt;105,L8&lt;=104),1,IF(AND(L8&lt;115,L8&gt;=105),2,IF(AND(L8&lt;135,L8&gt;=115),3,IF(AND(L8&lt;200,L8&gt;=135),4,IF(AND(L8&lt;300,L8&gt;=200,),"",""))))))</f>
        <v>2</v>
      </c>
      <c r="N8" s="28">
        <v>22</v>
      </c>
      <c r="O8" s="27">
        <f t="shared" ref="O8:O44" si="5">IF(AND(N8&lt;1,N8&gt;=0),0,IF(AND(N8&lt;18,N8&lt;=17),1,IF(AND(N8&lt;21,N8&gt;=18),2,IF(AND(N8&lt;30,N8&gt;=21),3,IF(AND(N8&lt;60,N8&gt;=30),4,IF(AND(N8&lt;70,N8&gt;=60,),"",""))))))</f>
        <v>3</v>
      </c>
      <c r="P8" s="28">
        <v>8</v>
      </c>
      <c r="Q8" s="27">
        <f t="shared" ref="Q8:Q44" si="6">IF(ISBLANK(P8),0,IF(AND(P8&gt;-30,P8&lt;=2),1,IF(AND(P8&lt;5,P8&gt;=3),2,IF(AND(P8&lt;9,P8&gt;=5),3,IF(AND(P8&lt;35,P8&gt;=9),4,IF(AND(P8&lt;50,30&gt;=36),"",""))))))</f>
        <v>3</v>
      </c>
      <c r="R8" s="28">
        <v>1</v>
      </c>
      <c r="S8" s="27">
        <f t="shared" ref="S8:S44" si="7">IF(AND(R8&lt;1,R8&gt;=0),0,IF(AND(R8&lt;4,R8&lt;=3),1,IF(AND(R8&lt;6,R8&gt;=4),2,IF(AND(R8&lt;11,R8&gt;=6),3,IF(AND(R8&lt;31,R8&gt;=11),4,IF(AND(R8&lt;50,R8&gt;=31,),"",""))))))</f>
        <v>1</v>
      </c>
    </row>
    <row r="9" spans="1:19" ht="27" customHeight="1" x14ac:dyDescent="0.2">
      <c r="A9" s="15">
        <v>2</v>
      </c>
      <c r="B9" s="27" t="s">
        <v>103</v>
      </c>
      <c r="C9" s="27" t="s">
        <v>104</v>
      </c>
      <c r="D9" s="25" t="s">
        <v>67</v>
      </c>
      <c r="E9" s="17">
        <v>6.8</v>
      </c>
      <c r="F9" s="27">
        <f t="shared" si="0"/>
        <v>3</v>
      </c>
      <c r="G9" s="17">
        <v>10.8</v>
      </c>
      <c r="H9" s="27">
        <f t="shared" si="1"/>
        <v>1</v>
      </c>
      <c r="I9" s="43">
        <v>0.29305555555555557</v>
      </c>
      <c r="J9" s="18">
        <f t="shared" si="2"/>
        <v>422</v>
      </c>
      <c r="K9" s="27">
        <f t="shared" si="3"/>
        <v>3</v>
      </c>
      <c r="L9" s="18">
        <v>120</v>
      </c>
      <c r="M9" s="28">
        <f t="shared" si="4"/>
        <v>3</v>
      </c>
      <c r="N9" s="28">
        <v>21</v>
      </c>
      <c r="O9" s="27">
        <f t="shared" si="5"/>
        <v>3</v>
      </c>
      <c r="P9" s="28">
        <v>6</v>
      </c>
      <c r="Q9" s="27">
        <f t="shared" si="6"/>
        <v>3</v>
      </c>
      <c r="R9" s="28">
        <v>2</v>
      </c>
      <c r="S9" s="27">
        <f t="shared" si="7"/>
        <v>1</v>
      </c>
    </row>
    <row r="10" spans="1:19" ht="27" customHeight="1" x14ac:dyDescent="0.2">
      <c r="A10" s="15">
        <v>3</v>
      </c>
      <c r="B10" s="27" t="s">
        <v>103</v>
      </c>
      <c r="C10" s="27" t="s">
        <v>104</v>
      </c>
      <c r="D10" s="25" t="s">
        <v>68</v>
      </c>
      <c r="E10" s="17">
        <v>6.8</v>
      </c>
      <c r="F10" s="27">
        <f t="shared" si="0"/>
        <v>3</v>
      </c>
      <c r="G10" s="17">
        <v>9.8000000000000007</v>
      </c>
      <c r="H10" s="27">
        <f t="shared" si="1"/>
        <v>3</v>
      </c>
      <c r="I10" s="43">
        <v>0.33749999999999997</v>
      </c>
      <c r="J10" s="18">
        <f t="shared" si="2"/>
        <v>486</v>
      </c>
      <c r="K10" s="27">
        <f t="shared" si="3"/>
        <v>1</v>
      </c>
      <c r="L10" s="18">
        <v>120</v>
      </c>
      <c r="M10" s="28">
        <f t="shared" si="4"/>
        <v>3</v>
      </c>
      <c r="N10" s="28">
        <v>18</v>
      </c>
      <c r="O10" s="27">
        <f t="shared" si="5"/>
        <v>2</v>
      </c>
      <c r="P10" s="28">
        <v>7</v>
      </c>
      <c r="Q10" s="27">
        <f t="shared" si="6"/>
        <v>3</v>
      </c>
      <c r="R10" s="28">
        <v>4</v>
      </c>
      <c r="S10" s="27">
        <f t="shared" si="7"/>
        <v>2</v>
      </c>
    </row>
    <row r="11" spans="1:19" ht="27" customHeight="1" x14ac:dyDescent="0.2">
      <c r="A11" s="15">
        <v>4</v>
      </c>
      <c r="B11" s="27" t="s">
        <v>103</v>
      </c>
      <c r="C11" s="27" t="s">
        <v>104</v>
      </c>
      <c r="D11" s="25" t="s">
        <v>69</v>
      </c>
      <c r="E11" s="17">
        <v>7.2</v>
      </c>
      <c r="F11" s="27">
        <f t="shared" si="0"/>
        <v>1</v>
      </c>
      <c r="G11" s="17">
        <v>12</v>
      </c>
      <c r="H11" s="27">
        <f t="shared" si="1"/>
        <v>1</v>
      </c>
      <c r="I11" s="43">
        <v>0.37847222222222227</v>
      </c>
      <c r="J11" s="18">
        <f t="shared" si="2"/>
        <v>545</v>
      </c>
      <c r="K11" s="27">
        <f t="shared" si="3"/>
        <v>1</v>
      </c>
      <c r="L11" s="18">
        <v>125</v>
      </c>
      <c r="M11" s="28">
        <f t="shared" si="4"/>
        <v>3</v>
      </c>
      <c r="N11" s="28">
        <v>17</v>
      </c>
      <c r="O11" s="27">
        <f t="shared" si="5"/>
        <v>1</v>
      </c>
      <c r="P11" s="28">
        <v>5</v>
      </c>
      <c r="Q11" s="27">
        <f t="shared" si="6"/>
        <v>3</v>
      </c>
      <c r="R11" s="28">
        <v>4</v>
      </c>
      <c r="S11" s="27">
        <f t="shared" si="7"/>
        <v>2</v>
      </c>
    </row>
    <row r="12" spans="1:19" ht="27" customHeight="1" x14ac:dyDescent="0.2">
      <c r="A12" s="15">
        <v>5</v>
      </c>
      <c r="B12" s="27" t="s">
        <v>103</v>
      </c>
      <c r="C12" s="27" t="s">
        <v>104</v>
      </c>
      <c r="D12" s="25" t="s">
        <v>70</v>
      </c>
      <c r="E12" s="17">
        <v>6.1</v>
      </c>
      <c r="F12" s="27">
        <f t="shared" si="0"/>
        <v>4</v>
      </c>
      <c r="G12" s="17">
        <v>9.6999999999999993</v>
      </c>
      <c r="H12" s="27">
        <f t="shared" si="1"/>
        <v>3</v>
      </c>
      <c r="I12" s="43">
        <v>0.29305555555555557</v>
      </c>
      <c r="J12" s="18">
        <f t="shared" si="2"/>
        <v>422</v>
      </c>
      <c r="K12" s="27">
        <f t="shared" si="3"/>
        <v>3</v>
      </c>
      <c r="L12" s="18">
        <v>125</v>
      </c>
      <c r="M12" s="28">
        <f t="shared" si="4"/>
        <v>3</v>
      </c>
      <c r="N12" s="28">
        <v>22</v>
      </c>
      <c r="O12" s="27">
        <f t="shared" si="5"/>
        <v>3</v>
      </c>
      <c r="P12" s="28">
        <v>3</v>
      </c>
      <c r="Q12" s="27">
        <f t="shared" si="6"/>
        <v>2</v>
      </c>
      <c r="R12" s="28">
        <v>2</v>
      </c>
      <c r="S12" s="27">
        <f t="shared" si="7"/>
        <v>1</v>
      </c>
    </row>
    <row r="13" spans="1:19" ht="27" customHeight="1" x14ac:dyDescent="0.2">
      <c r="A13" s="15">
        <v>6</v>
      </c>
      <c r="B13" s="27" t="s">
        <v>103</v>
      </c>
      <c r="C13" s="27" t="s">
        <v>104</v>
      </c>
      <c r="D13" s="25" t="s">
        <v>71</v>
      </c>
      <c r="E13" s="17">
        <v>6</v>
      </c>
      <c r="F13" s="27">
        <f t="shared" si="0"/>
        <v>4</v>
      </c>
      <c r="G13" s="17">
        <v>9.5</v>
      </c>
      <c r="H13" s="27">
        <f t="shared" si="1"/>
        <v>4</v>
      </c>
      <c r="I13" s="43">
        <v>0.30208333333333331</v>
      </c>
      <c r="J13" s="18">
        <f t="shared" si="2"/>
        <v>435</v>
      </c>
      <c r="K13" s="27">
        <f t="shared" si="3"/>
        <v>2</v>
      </c>
      <c r="L13" s="18">
        <v>130</v>
      </c>
      <c r="M13" s="28">
        <f t="shared" si="4"/>
        <v>3</v>
      </c>
      <c r="N13" s="28">
        <v>23</v>
      </c>
      <c r="O13" s="27">
        <f t="shared" si="5"/>
        <v>3</v>
      </c>
      <c r="P13" s="28">
        <v>8</v>
      </c>
      <c r="Q13" s="27">
        <f t="shared" si="6"/>
        <v>3</v>
      </c>
      <c r="R13" s="28">
        <v>0</v>
      </c>
      <c r="S13" s="27">
        <f t="shared" si="7"/>
        <v>0</v>
      </c>
    </row>
    <row r="14" spans="1:19" ht="27" customHeight="1" x14ac:dyDescent="0.2">
      <c r="A14" s="15">
        <v>7</v>
      </c>
      <c r="B14" s="27" t="s">
        <v>103</v>
      </c>
      <c r="C14" s="27" t="s">
        <v>104</v>
      </c>
      <c r="D14" s="25" t="s">
        <v>72</v>
      </c>
      <c r="E14" s="17">
        <v>6.9</v>
      </c>
      <c r="F14" s="27">
        <f t="shared" si="0"/>
        <v>2</v>
      </c>
      <c r="G14" s="17">
        <v>10.199999999999999</v>
      </c>
      <c r="H14" s="27">
        <f t="shared" si="1"/>
        <v>3</v>
      </c>
      <c r="I14" s="43">
        <v>0.29305555555555557</v>
      </c>
      <c r="J14" s="18">
        <f t="shared" si="2"/>
        <v>422</v>
      </c>
      <c r="K14" s="27">
        <f t="shared" si="3"/>
        <v>3</v>
      </c>
      <c r="L14" s="18">
        <v>100</v>
      </c>
      <c r="M14" s="28">
        <f t="shared" si="4"/>
        <v>1</v>
      </c>
      <c r="N14" s="28">
        <v>21</v>
      </c>
      <c r="O14" s="27">
        <f t="shared" si="5"/>
        <v>3</v>
      </c>
      <c r="P14" s="28">
        <v>5</v>
      </c>
      <c r="Q14" s="27">
        <f t="shared" si="6"/>
        <v>3</v>
      </c>
      <c r="R14" s="28">
        <v>2</v>
      </c>
      <c r="S14" s="27">
        <f t="shared" si="7"/>
        <v>1</v>
      </c>
    </row>
    <row r="15" spans="1:19" ht="27" customHeight="1" x14ac:dyDescent="0.2">
      <c r="A15" s="15">
        <v>8</v>
      </c>
      <c r="B15" s="27" t="s">
        <v>103</v>
      </c>
      <c r="C15" s="27" t="s">
        <v>104</v>
      </c>
      <c r="D15" s="25" t="s">
        <v>73</v>
      </c>
      <c r="E15" s="17">
        <v>7.2</v>
      </c>
      <c r="F15" s="27">
        <f t="shared" si="0"/>
        <v>1</v>
      </c>
      <c r="G15" s="17">
        <v>11.2</v>
      </c>
      <c r="H15" s="27">
        <f t="shared" si="1"/>
        <v>1</v>
      </c>
      <c r="I15" s="43">
        <v>0.33402777777777781</v>
      </c>
      <c r="J15" s="18">
        <f t="shared" si="2"/>
        <v>481</v>
      </c>
      <c r="K15" s="27">
        <f t="shared" si="3"/>
        <v>1</v>
      </c>
      <c r="L15" s="18">
        <v>110</v>
      </c>
      <c r="M15" s="28">
        <f t="shared" si="4"/>
        <v>2</v>
      </c>
      <c r="N15" s="28">
        <v>16</v>
      </c>
      <c r="O15" s="27">
        <f t="shared" si="5"/>
        <v>1</v>
      </c>
      <c r="P15" s="28">
        <v>3</v>
      </c>
      <c r="Q15" s="27">
        <f t="shared" si="6"/>
        <v>2</v>
      </c>
      <c r="R15" s="28">
        <v>2</v>
      </c>
      <c r="S15" s="27">
        <f t="shared" si="7"/>
        <v>1</v>
      </c>
    </row>
    <row r="16" spans="1:19" ht="27" customHeight="1" x14ac:dyDescent="0.2">
      <c r="A16" s="15">
        <v>9</v>
      </c>
      <c r="B16" s="27" t="s">
        <v>103</v>
      </c>
      <c r="C16" s="27" t="s">
        <v>104</v>
      </c>
      <c r="D16" s="25" t="s">
        <v>74</v>
      </c>
      <c r="E16" s="17">
        <v>7.2</v>
      </c>
      <c r="F16" s="27">
        <f t="shared" si="0"/>
        <v>1</v>
      </c>
      <c r="G16" s="17">
        <v>10.8</v>
      </c>
      <c r="H16" s="27">
        <f t="shared" si="1"/>
        <v>1</v>
      </c>
      <c r="I16" s="43">
        <v>0.37916666666666665</v>
      </c>
      <c r="J16" s="18">
        <f t="shared" si="2"/>
        <v>546</v>
      </c>
      <c r="K16" s="27">
        <f t="shared" si="3"/>
        <v>1</v>
      </c>
      <c r="L16" s="18">
        <v>100</v>
      </c>
      <c r="M16" s="28">
        <f t="shared" si="4"/>
        <v>1</v>
      </c>
      <c r="N16" s="28">
        <v>15</v>
      </c>
      <c r="O16" s="27">
        <f t="shared" si="5"/>
        <v>1</v>
      </c>
      <c r="P16" s="28">
        <v>2</v>
      </c>
      <c r="Q16" s="27">
        <f t="shared" si="6"/>
        <v>1</v>
      </c>
      <c r="R16" s="28">
        <v>5</v>
      </c>
      <c r="S16" s="27">
        <f t="shared" si="7"/>
        <v>2</v>
      </c>
    </row>
    <row r="17" spans="1:19" ht="27" customHeight="1" x14ac:dyDescent="0.2">
      <c r="A17" s="15">
        <v>10</v>
      </c>
      <c r="B17" s="27" t="s">
        <v>103</v>
      </c>
      <c r="C17" s="27" t="s">
        <v>104</v>
      </c>
      <c r="D17" s="25" t="s">
        <v>75</v>
      </c>
      <c r="E17" s="17">
        <v>6.2</v>
      </c>
      <c r="F17" s="27">
        <f t="shared" si="0"/>
        <v>4</v>
      </c>
      <c r="G17" s="17">
        <v>9.5</v>
      </c>
      <c r="H17" s="27">
        <f t="shared" si="1"/>
        <v>4</v>
      </c>
      <c r="I17" s="43">
        <v>0.29375000000000001</v>
      </c>
      <c r="J17" s="18">
        <f t="shared" si="2"/>
        <v>423</v>
      </c>
      <c r="K17" s="27">
        <f t="shared" si="3"/>
        <v>3</v>
      </c>
      <c r="L17" s="18">
        <v>120</v>
      </c>
      <c r="M17" s="28">
        <f t="shared" si="4"/>
        <v>3</v>
      </c>
      <c r="N17" s="28">
        <v>20</v>
      </c>
      <c r="O17" s="27">
        <f t="shared" si="5"/>
        <v>2</v>
      </c>
      <c r="P17" s="28">
        <v>4</v>
      </c>
      <c r="Q17" s="27">
        <f t="shared" si="6"/>
        <v>2</v>
      </c>
      <c r="R17" s="28">
        <v>2</v>
      </c>
      <c r="S17" s="27">
        <f t="shared" si="7"/>
        <v>1</v>
      </c>
    </row>
    <row r="18" spans="1:19" ht="27" customHeight="1" x14ac:dyDescent="0.2">
      <c r="A18" s="15">
        <v>11</v>
      </c>
      <c r="B18" s="27" t="s">
        <v>103</v>
      </c>
      <c r="C18" s="27" t="s">
        <v>104</v>
      </c>
      <c r="D18" s="25" t="s">
        <v>76</v>
      </c>
      <c r="E18" s="17">
        <v>6.5</v>
      </c>
      <c r="F18" s="27">
        <f t="shared" si="0"/>
        <v>3</v>
      </c>
      <c r="G18" s="17">
        <v>9.3000000000000007</v>
      </c>
      <c r="H18" s="27">
        <f t="shared" si="1"/>
        <v>4</v>
      </c>
      <c r="I18" s="43">
        <v>0.29375000000000001</v>
      </c>
      <c r="J18" s="18">
        <f t="shared" si="2"/>
        <v>423</v>
      </c>
      <c r="K18" s="27">
        <f t="shared" si="3"/>
        <v>3</v>
      </c>
      <c r="L18" s="18">
        <v>120</v>
      </c>
      <c r="M18" s="28">
        <f t="shared" si="4"/>
        <v>3</v>
      </c>
      <c r="N18" s="28">
        <v>20</v>
      </c>
      <c r="O18" s="27">
        <f t="shared" si="5"/>
        <v>2</v>
      </c>
      <c r="P18" s="28">
        <v>4</v>
      </c>
      <c r="Q18" s="27">
        <f t="shared" si="6"/>
        <v>2</v>
      </c>
      <c r="R18" s="28">
        <v>2</v>
      </c>
      <c r="S18" s="27">
        <f t="shared" si="7"/>
        <v>1</v>
      </c>
    </row>
    <row r="19" spans="1:19" ht="27" customHeight="1" x14ac:dyDescent="0.2">
      <c r="A19" s="15">
        <v>12</v>
      </c>
      <c r="B19" s="27" t="s">
        <v>103</v>
      </c>
      <c r="C19" s="27" t="s">
        <v>104</v>
      </c>
      <c r="D19" s="25" t="s">
        <v>77</v>
      </c>
      <c r="E19" s="17">
        <v>6.8</v>
      </c>
      <c r="F19" s="27">
        <f t="shared" si="0"/>
        <v>3</v>
      </c>
      <c r="G19" s="17">
        <v>9.6</v>
      </c>
      <c r="H19" s="27">
        <f t="shared" si="1"/>
        <v>3</v>
      </c>
      <c r="I19" s="43">
        <v>0.29236111111111113</v>
      </c>
      <c r="J19" s="18">
        <f t="shared" si="2"/>
        <v>421</v>
      </c>
      <c r="K19" s="27">
        <f t="shared" si="3"/>
        <v>3</v>
      </c>
      <c r="L19" s="18">
        <v>110</v>
      </c>
      <c r="M19" s="28">
        <f t="shared" si="4"/>
        <v>2</v>
      </c>
      <c r="N19" s="28">
        <v>21</v>
      </c>
      <c r="O19" s="27">
        <f t="shared" si="5"/>
        <v>3</v>
      </c>
      <c r="P19" s="28">
        <v>5</v>
      </c>
      <c r="Q19" s="27">
        <f t="shared" si="6"/>
        <v>3</v>
      </c>
      <c r="R19" s="28">
        <v>4</v>
      </c>
      <c r="S19" s="27">
        <f t="shared" si="7"/>
        <v>2</v>
      </c>
    </row>
    <row r="20" spans="1:19" ht="27" customHeight="1" x14ac:dyDescent="0.2">
      <c r="A20" s="15">
        <v>13</v>
      </c>
      <c r="B20" s="27" t="s">
        <v>103</v>
      </c>
      <c r="C20" s="27" t="s">
        <v>104</v>
      </c>
      <c r="D20" s="25" t="s">
        <v>78</v>
      </c>
      <c r="E20" s="17">
        <v>6.8</v>
      </c>
      <c r="F20" s="27">
        <f t="shared" si="0"/>
        <v>3</v>
      </c>
      <c r="G20" s="17">
        <v>10.199999999999999</v>
      </c>
      <c r="H20" s="27">
        <f t="shared" si="1"/>
        <v>3</v>
      </c>
      <c r="I20" s="43">
        <v>0.29583333333333334</v>
      </c>
      <c r="J20" s="18">
        <f t="shared" si="2"/>
        <v>426</v>
      </c>
      <c r="K20" s="27">
        <f t="shared" si="3"/>
        <v>2</v>
      </c>
      <c r="L20" s="18">
        <v>125</v>
      </c>
      <c r="M20" s="28">
        <f t="shared" si="4"/>
        <v>3</v>
      </c>
      <c r="N20" s="28">
        <v>23</v>
      </c>
      <c r="O20" s="27">
        <f t="shared" si="5"/>
        <v>3</v>
      </c>
      <c r="P20" s="28">
        <v>6</v>
      </c>
      <c r="Q20" s="27">
        <f t="shared" si="6"/>
        <v>3</v>
      </c>
      <c r="R20" s="28">
        <v>5</v>
      </c>
      <c r="S20" s="27">
        <f t="shared" si="7"/>
        <v>2</v>
      </c>
    </row>
    <row r="21" spans="1:19" ht="27" customHeight="1" x14ac:dyDescent="0.2">
      <c r="A21" s="15">
        <v>14</v>
      </c>
      <c r="B21" s="27" t="s">
        <v>103</v>
      </c>
      <c r="C21" s="27" t="s">
        <v>104</v>
      </c>
      <c r="D21" s="25" t="s">
        <v>79</v>
      </c>
      <c r="E21" s="17">
        <v>7.2</v>
      </c>
      <c r="F21" s="27">
        <f t="shared" si="0"/>
        <v>1</v>
      </c>
      <c r="G21" s="17">
        <v>11.2</v>
      </c>
      <c r="H21" s="27">
        <f t="shared" si="1"/>
        <v>1</v>
      </c>
      <c r="I21" s="43">
        <v>0.30902777777777779</v>
      </c>
      <c r="J21" s="18">
        <f t="shared" si="2"/>
        <v>445</v>
      </c>
      <c r="K21" s="27">
        <f t="shared" si="3"/>
        <v>2</v>
      </c>
      <c r="L21" s="18">
        <v>100</v>
      </c>
      <c r="M21" s="28">
        <f t="shared" si="4"/>
        <v>1</v>
      </c>
      <c r="N21" s="28">
        <v>24</v>
      </c>
      <c r="O21" s="27">
        <f t="shared" si="5"/>
        <v>3</v>
      </c>
      <c r="P21" s="28">
        <v>2</v>
      </c>
      <c r="Q21" s="27">
        <f t="shared" si="6"/>
        <v>1</v>
      </c>
      <c r="R21" s="28">
        <v>3</v>
      </c>
      <c r="S21" s="27">
        <f t="shared" si="7"/>
        <v>1</v>
      </c>
    </row>
    <row r="22" spans="1:19" ht="27" customHeight="1" x14ac:dyDescent="0.2">
      <c r="A22" s="15">
        <v>15</v>
      </c>
      <c r="B22" s="27" t="s">
        <v>103</v>
      </c>
      <c r="C22" s="27" t="s">
        <v>104</v>
      </c>
      <c r="D22" s="25" t="s">
        <v>80</v>
      </c>
      <c r="E22" s="17">
        <v>6.9</v>
      </c>
      <c r="F22" s="27">
        <f t="shared" si="0"/>
        <v>2</v>
      </c>
      <c r="G22" s="17">
        <v>9.5</v>
      </c>
      <c r="H22" s="27">
        <f t="shared" si="1"/>
        <v>4</v>
      </c>
      <c r="I22" s="43">
        <v>0.30902777777777779</v>
      </c>
      <c r="J22" s="18">
        <f t="shared" si="2"/>
        <v>445</v>
      </c>
      <c r="K22" s="27">
        <f t="shared" si="3"/>
        <v>2</v>
      </c>
      <c r="L22" s="18">
        <v>100</v>
      </c>
      <c r="M22" s="28">
        <f t="shared" si="4"/>
        <v>1</v>
      </c>
      <c r="N22" s="28">
        <v>21</v>
      </c>
      <c r="O22" s="27">
        <f t="shared" si="5"/>
        <v>3</v>
      </c>
      <c r="P22" s="28">
        <v>3</v>
      </c>
      <c r="Q22" s="27">
        <f t="shared" si="6"/>
        <v>2</v>
      </c>
      <c r="R22" s="28">
        <v>6</v>
      </c>
      <c r="S22" s="27">
        <f t="shared" si="7"/>
        <v>3</v>
      </c>
    </row>
    <row r="23" spans="1:19" ht="27" customHeight="1" x14ac:dyDescent="0.2">
      <c r="A23" s="15">
        <v>16</v>
      </c>
      <c r="B23" s="27" t="s">
        <v>103</v>
      </c>
      <c r="C23" s="27" t="s">
        <v>104</v>
      </c>
      <c r="D23" s="25" t="s">
        <v>81</v>
      </c>
      <c r="E23" s="17">
        <v>7</v>
      </c>
      <c r="F23" s="27">
        <f t="shared" si="0"/>
        <v>2</v>
      </c>
      <c r="G23" s="17">
        <v>10.199999999999999</v>
      </c>
      <c r="H23" s="27">
        <f t="shared" si="1"/>
        <v>3</v>
      </c>
      <c r="I23" s="43">
        <v>0.37152777777777773</v>
      </c>
      <c r="J23" s="18">
        <f t="shared" si="2"/>
        <v>535</v>
      </c>
      <c r="K23" s="27">
        <f t="shared" si="3"/>
        <v>1</v>
      </c>
      <c r="L23" s="18">
        <v>120</v>
      </c>
      <c r="M23" s="28">
        <f t="shared" si="4"/>
        <v>3</v>
      </c>
      <c r="N23" s="28">
        <v>18</v>
      </c>
      <c r="O23" s="27">
        <f t="shared" si="5"/>
        <v>2</v>
      </c>
      <c r="P23" s="28">
        <v>4</v>
      </c>
      <c r="Q23" s="27">
        <f t="shared" si="6"/>
        <v>2</v>
      </c>
      <c r="R23" s="28">
        <v>3</v>
      </c>
      <c r="S23" s="27">
        <f t="shared" si="7"/>
        <v>1</v>
      </c>
    </row>
    <row r="24" spans="1:19" ht="27" customHeight="1" x14ac:dyDescent="0.2">
      <c r="A24" s="15">
        <v>17</v>
      </c>
      <c r="B24" s="27" t="s">
        <v>103</v>
      </c>
      <c r="C24" s="27" t="s">
        <v>104</v>
      </c>
      <c r="D24" s="25" t="s">
        <v>82</v>
      </c>
      <c r="E24" s="17">
        <v>6.8</v>
      </c>
      <c r="F24" s="27">
        <f t="shared" si="0"/>
        <v>3</v>
      </c>
      <c r="G24" s="17">
        <v>9.8000000000000007</v>
      </c>
      <c r="H24" s="27">
        <f t="shared" si="1"/>
        <v>3</v>
      </c>
      <c r="I24" s="43">
        <v>0.34375</v>
      </c>
      <c r="J24" s="18">
        <f t="shared" si="2"/>
        <v>495</v>
      </c>
      <c r="K24" s="27">
        <f t="shared" si="3"/>
        <v>1</v>
      </c>
      <c r="L24" s="18">
        <v>150</v>
      </c>
      <c r="M24" s="28">
        <f t="shared" si="4"/>
        <v>4</v>
      </c>
      <c r="N24" s="28">
        <v>19</v>
      </c>
      <c r="O24" s="27">
        <f t="shared" si="5"/>
        <v>2</v>
      </c>
      <c r="P24" s="28">
        <v>5</v>
      </c>
      <c r="Q24" s="27">
        <f t="shared" si="6"/>
        <v>3</v>
      </c>
      <c r="R24" s="28">
        <v>4</v>
      </c>
      <c r="S24" s="27">
        <f t="shared" si="7"/>
        <v>2</v>
      </c>
    </row>
    <row r="25" spans="1:19" ht="27" customHeight="1" x14ac:dyDescent="0.2">
      <c r="A25" s="15">
        <v>18</v>
      </c>
      <c r="B25" s="27" t="s">
        <v>103</v>
      </c>
      <c r="C25" s="27" t="s">
        <v>104</v>
      </c>
      <c r="D25" s="25" t="s">
        <v>83</v>
      </c>
      <c r="E25" s="17">
        <v>7.5</v>
      </c>
      <c r="F25" s="27">
        <f t="shared" si="0"/>
        <v>1</v>
      </c>
      <c r="G25" s="17">
        <v>11.2</v>
      </c>
      <c r="H25" s="27">
        <f t="shared" si="1"/>
        <v>1</v>
      </c>
      <c r="I25" s="43">
        <v>0.37708333333333338</v>
      </c>
      <c r="J25" s="18">
        <f t="shared" si="2"/>
        <v>543</v>
      </c>
      <c r="K25" s="27">
        <f t="shared" si="3"/>
        <v>1</v>
      </c>
      <c r="L25" s="18">
        <v>100</v>
      </c>
      <c r="M25" s="28">
        <f t="shared" si="4"/>
        <v>1</v>
      </c>
      <c r="N25" s="28">
        <v>15</v>
      </c>
      <c r="O25" s="27">
        <f t="shared" si="5"/>
        <v>1</v>
      </c>
      <c r="P25" s="28">
        <v>-2</v>
      </c>
      <c r="Q25" s="27">
        <f t="shared" si="6"/>
        <v>1</v>
      </c>
      <c r="R25" s="28">
        <v>2</v>
      </c>
      <c r="S25" s="27">
        <f t="shared" si="7"/>
        <v>1</v>
      </c>
    </row>
    <row r="26" spans="1:19" ht="27" customHeight="1" x14ac:dyDescent="0.2">
      <c r="A26" s="15">
        <v>19</v>
      </c>
      <c r="B26" s="27" t="s">
        <v>103</v>
      </c>
      <c r="C26" s="27" t="s">
        <v>104</v>
      </c>
      <c r="D26" s="25" t="s">
        <v>84</v>
      </c>
      <c r="E26" s="17">
        <v>7.2</v>
      </c>
      <c r="F26" s="27">
        <f t="shared" si="0"/>
        <v>1</v>
      </c>
      <c r="G26" s="17">
        <v>10.3</v>
      </c>
      <c r="H26" s="27">
        <f t="shared" si="1"/>
        <v>3</v>
      </c>
      <c r="I26" s="43">
        <v>0.35000000000000003</v>
      </c>
      <c r="J26" s="18">
        <f t="shared" si="2"/>
        <v>504</v>
      </c>
      <c r="K26" s="27">
        <f t="shared" si="3"/>
        <v>1</v>
      </c>
      <c r="L26" s="18">
        <v>110</v>
      </c>
      <c r="M26" s="28">
        <f t="shared" si="4"/>
        <v>2</v>
      </c>
      <c r="N26" s="28">
        <v>23</v>
      </c>
      <c r="O26" s="27">
        <f t="shared" si="5"/>
        <v>3</v>
      </c>
      <c r="P26" s="28">
        <v>-1</v>
      </c>
      <c r="Q26" s="27">
        <f t="shared" si="6"/>
        <v>1</v>
      </c>
      <c r="R26" s="28">
        <v>4</v>
      </c>
      <c r="S26" s="27">
        <f t="shared" si="7"/>
        <v>2</v>
      </c>
    </row>
    <row r="27" spans="1:19" ht="27" customHeight="1" x14ac:dyDescent="0.2">
      <c r="A27" s="15">
        <v>20</v>
      </c>
      <c r="B27" s="27" t="s">
        <v>103</v>
      </c>
      <c r="C27" s="27" t="s">
        <v>104</v>
      </c>
      <c r="D27" s="25" t="s">
        <v>85</v>
      </c>
      <c r="E27" s="17">
        <v>6.5</v>
      </c>
      <c r="F27" s="27">
        <f t="shared" si="0"/>
        <v>3</v>
      </c>
      <c r="G27" s="17">
        <v>9.6</v>
      </c>
      <c r="H27" s="27">
        <f t="shared" si="1"/>
        <v>3</v>
      </c>
      <c r="I27" s="43">
        <v>0.30902777777777779</v>
      </c>
      <c r="J27" s="18">
        <f t="shared" si="2"/>
        <v>445</v>
      </c>
      <c r="K27" s="27">
        <f t="shared" si="3"/>
        <v>2</v>
      </c>
      <c r="L27" s="18">
        <v>140</v>
      </c>
      <c r="M27" s="28">
        <f t="shared" si="4"/>
        <v>4</v>
      </c>
      <c r="N27" s="28">
        <v>25</v>
      </c>
      <c r="O27" s="27">
        <f t="shared" si="5"/>
        <v>3</v>
      </c>
      <c r="P27" s="28">
        <v>5</v>
      </c>
      <c r="Q27" s="27">
        <f t="shared" si="6"/>
        <v>3</v>
      </c>
      <c r="R27" s="28">
        <v>3</v>
      </c>
      <c r="S27" s="27">
        <f t="shared" si="7"/>
        <v>1</v>
      </c>
    </row>
    <row r="28" spans="1:19" ht="27" customHeight="1" x14ac:dyDescent="0.2">
      <c r="A28" s="15">
        <v>21</v>
      </c>
      <c r="B28" s="27" t="s">
        <v>103</v>
      </c>
      <c r="C28" s="27" t="s">
        <v>104</v>
      </c>
      <c r="D28" s="25" t="s">
        <v>86</v>
      </c>
      <c r="E28" s="17">
        <v>6.8</v>
      </c>
      <c r="F28" s="27">
        <f t="shared" si="0"/>
        <v>3</v>
      </c>
      <c r="G28" s="17">
        <v>9.8000000000000007</v>
      </c>
      <c r="H28" s="27">
        <f t="shared" si="1"/>
        <v>3</v>
      </c>
      <c r="I28" s="43">
        <v>0.31111111111111112</v>
      </c>
      <c r="J28" s="18">
        <f t="shared" si="2"/>
        <v>448</v>
      </c>
      <c r="K28" s="27">
        <f t="shared" si="3"/>
        <v>2</v>
      </c>
      <c r="L28" s="18">
        <v>120</v>
      </c>
      <c r="M28" s="28">
        <f t="shared" si="4"/>
        <v>3</v>
      </c>
      <c r="N28" s="28">
        <v>24</v>
      </c>
      <c r="O28" s="27">
        <f t="shared" si="5"/>
        <v>3</v>
      </c>
      <c r="P28" s="28">
        <v>3</v>
      </c>
      <c r="Q28" s="27">
        <f t="shared" si="6"/>
        <v>2</v>
      </c>
      <c r="R28" s="28">
        <v>5</v>
      </c>
      <c r="S28" s="27">
        <f t="shared" si="7"/>
        <v>2</v>
      </c>
    </row>
    <row r="29" spans="1:19" ht="27" customHeight="1" x14ac:dyDescent="0.2">
      <c r="A29" s="15">
        <v>22</v>
      </c>
      <c r="B29" s="27" t="s">
        <v>103</v>
      </c>
      <c r="C29" s="27" t="s">
        <v>104</v>
      </c>
      <c r="D29" s="25" t="s">
        <v>87</v>
      </c>
      <c r="E29" s="17">
        <v>7.2</v>
      </c>
      <c r="F29" s="27">
        <f t="shared" si="0"/>
        <v>1</v>
      </c>
      <c r="G29" s="17">
        <v>10.9</v>
      </c>
      <c r="H29" s="27">
        <f t="shared" si="1"/>
        <v>1</v>
      </c>
      <c r="I29" s="43">
        <v>0.3298611111111111</v>
      </c>
      <c r="J29" s="18">
        <f t="shared" si="2"/>
        <v>475</v>
      </c>
      <c r="K29" s="27">
        <f t="shared" si="3"/>
        <v>1</v>
      </c>
      <c r="L29" s="18">
        <v>105</v>
      </c>
      <c r="M29" s="28">
        <f t="shared" si="4"/>
        <v>2</v>
      </c>
      <c r="N29" s="28">
        <v>22</v>
      </c>
      <c r="O29" s="27">
        <f t="shared" si="5"/>
        <v>3</v>
      </c>
      <c r="P29" s="28">
        <v>4</v>
      </c>
      <c r="Q29" s="27">
        <f t="shared" si="6"/>
        <v>2</v>
      </c>
      <c r="R29" s="28">
        <v>6</v>
      </c>
      <c r="S29" s="27">
        <f t="shared" si="7"/>
        <v>3</v>
      </c>
    </row>
    <row r="30" spans="1:19" ht="27" customHeight="1" x14ac:dyDescent="0.2">
      <c r="A30" s="15">
        <v>23</v>
      </c>
      <c r="B30" s="27" t="s">
        <v>103</v>
      </c>
      <c r="C30" s="27" t="s">
        <v>104</v>
      </c>
      <c r="D30" s="25" t="s">
        <v>88</v>
      </c>
      <c r="E30" s="17">
        <v>5.9</v>
      </c>
      <c r="F30" s="27">
        <f t="shared" si="0"/>
        <v>4</v>
      </c>
      <c r="G30" s="17">
        <v>9.5</v>
      </c>
      <c r="H30" s="27">
        <f t="shared" si="1"/>
        <v>4</v>
      </c>
      <c r="I30" s="43">
        <v>0.30416666666666664</v>
      </c>
      <c r="J30" s="18">
        <f t="shared" si="2"/>
        <v>438</v>
      </c>
      <c r="K30" s="27">
        <f t="shared" si="3"/>
        <v>2</v>
      </c>
      <c r="L30" s="18">
        <v>100</v>
      </c>
      <c r="M30" s="28">
        <f t="shared" si="4"/>
        <v>1</v>
      </c>
      <c r="N30" s="28">
        <v>19</v>
      </c>
      <c r="O30" s="27">
        <f t="shared" si="5"/>
        <v>2</v>
      </c>
      <c r="P30" s="28">
        <v>4</v>
      </c>
      <c r="Q30" s="27">
        <f t="shared" si="6"/>
        <v>2</v>
      </c>
      <c r="R30" s="28">
        <v>2</v>
      </c>
      <c r="S30" s="27">
        <f t="shared" si="7"/>
        <v>1</v>
      </c>
    </row>
    <row r="31" spans="1:19" ht="27" customHeight="1" x14ac:dyDescent="0.2">
      <c r="A31" s="15">
        <v>24</v>
      </c>
      <c r="B31" s="27" t="s">
        <v>103</v>
      </c>
      <c r="C31" s="27" t="s">
        <v>104</v>
      </c>
      <c r="D31" s="25" t="s">
        <v>89</v>
      </c>
      <c r="E31" s="17">
        <v>5.8</v>
      </c>
      <c r="F31" s="27">
        <f t="shared" si="0"/>
        <v>4</v>
      </c>
      <c r="G31" s="17">
        <v>9.1999999999999993</v>
      </c>
      <c r="H31" s="27">
        <f t="shared" si="1"/>
        <v>4</v>
      </c>
      <c r="I31" s="43">
        <v>0.28125</v>
      </c>
      <c r="J31" s="18">
        <f t="shared" si="2"/>
        <v>405</v>
      </c>
      <c r="K31" s="27">
        <f t="shared" si="3"/>
        <v>3</v>
      </c>
      <c r="L31" s="18">
        <v>140</v>
      </c>
      <c r="M31" s="28">
        <f t="shared" si="4"/>
        <v>4</v>
      </c>
      <c r="N31" s="28">
        <v>23</v>
      </c>
      <c r="O31" s="27">
        <f t="shared" si="5"/>
        <v>3</v>
      </c>
      <c r="P31" s="28">
        <v>5</v>
      </c>
      <c r="Q31" s="27">
        <f t="shared" si="6"/>
        <v>3</v>
      </c>
      <c r="R31" s="28">
        <v>2</v>
      </c>
      <c r="S31" s="27">
        <f t="shared" si="7"/>
        <v>1</v>
      </c>
    </row>
    <row r="32" spans="1:19" ht="27" customHeight="1" x14ac:dyDescent="0.2">
      <c r="A32" s="15">
        <v>25</v>
      </c>
      <c r="B32" s="27" t="s">
        <v>103</v>
      </c>
      <c r="C32" s="27" t="s">
        <v>104</v>
      </c>
      <c r="D32" s="25" t="s">
        <v>90</v>
      </c>
      <c r="E32" s="17">
        <v>6.9</v>
      </c>
      <c r="F32" s="27">
        <f t="shared" si="0"/>
        <v>2</v>
      </c>
      <c r="G32" s="17">
        <v>10.5</v>
      </c>
      <c r="H32" s="27">
        <f t="shared" si="1"/>
        <v>2</v>
      </c>
      <c r="I32" s="43">
        <v>0.30555555555555552</v>
      </c>
      <c r="J32" s="18">
        <f t="shared" si="2"/>
        <v>440</v>
      </c>
      <c r="K32" s="27">
        <f t="shared" si="3"/>
        <v>2</v>
      </c>
      <c r="L32" s="18">
        <v>110</v>
      </c>
      <c r="M32" s="28">
        <f t="shared" si="4"/>
        <v>2</v>
      </c>
      <c r="N32" s="28">
        <v>8</v>
      </c>
      <c r="O32" s="27">
        <f t="shared" si="5"/>
        <v>1</v>
      </c>
      <c r="P32" s="28">
        <v>5</v>
      </c>
      <c r="Q32" s="27">
        <f t="shared" si="6"/>
        <v>3</v>
      </c>
      <c r="R32" s="28">
        <v>2</v>
      </c>
      <c r="S32" s="27">
        <f t="shared" si="7"/>
        <v>1</v>
      </c>
    </row>
    <row r="33" spans="1:19" ht="27" customHeight="1" x14ac:dyDescent="0.2">
      <c r="A33" s="15">
        <v>26</v>
      </c>
      <c r="B33" s="27" t="s">
        <v>103</v>
      </c>
      <c r="C33" s="27" t="s">
        <v>104</v>
      </c>
      <c r="D33" s="25" t="s">
        <v>91</v>
      </c>
      <c r="E33" s="17">
        <v>7</v>
      </c>
      <c r="F33" s="27">
        <f t="shared" si="0"/>
        <v>2</v>
      </c>
      <c r="G33" s="17">
        <v>10.199999999999999</v>
      </c>
      <c r="H33" s="27">
        <f t="shared" si="1"/>
        <v>3</v>
      </c>
      <c r="I33" s="43">
        <v>0.29930555555555555</v>
      </c>
      <c r="J33" s="18">
        <f t="shared" si="2"/>
        <v>431</v>
      </c>
      <c r="K33" s="27">
        <f t="shared" si="3"/>
        <v>2</v>
      </c>
      <c r="L33" s="18">
        <v>110</v>
      </c>
      <c r="M33" s="28">
        <f t="shared" si="4"/>
        <v>2</v>
      </c>
      <c r="N33" s="28">
        <v>22</v>
      </c>
      <c r="O33" s="27">
        <f t="shared" si="5"/>
        <v>3</v>
      </c>
      <c r="P33" s="28">
        <v>2</v>
      </c>
      <c r="Q33" s="27">
        <f t="shared" si="6"/>
        <v>1</v>
      </c>
      <c r="R33" s="28">
        <v>5</v>
      </c>
      <c r="S33" s="27">
        <f t="shared" si="7"/>
        <v>2</v>
      </c>
    </row>
    <row r="34" spans="1:19" ht="27" customHeight="1" x14ac:dyDescent="0.2">
      <c r="A34" s="15">
        <v>27</v>
      </c>
      <c r="B34" s="27" t="s">
        <v>103</v>
      </c>
      <c r="C34" s="27" t="s">
        <v>104</v>
      </c>
      <c r="D34" s="25" t="s">
        <v>92</v>
      </c>
      <c r="E34" s="17">
        <v>8.3000000000000007</v>
      </c>
      <c r="F34" s="27">
        <f t="shared" si="0"/>
        <v>1</v>
      </c>
      <c r="G34" s="17">
        <v>9.8000000000000007</v>
      </c>
      <c r="H34" s="27">
        <f t="shared" si="1"/>
        <v>3</v>
      </c>
      <c r="I34" s="43">
        <v>0.30902777777777779</v>
      </c>
      <c r="J34" s="18">
        <f t="shared" si="2"/>
        <v>445</v>
      </c>
      <c r="K34" s="27">
        <f t="shared" si="3"/>
        <v>2</v>
      </c>
      <c r="L34" s="18">
        <v>110</v>
      </c>
      <c r="M34" s="28">
        <f t="shared" si="4"/>
        <v>2</v>
      </c>
      <c r="N34" s="28">
        <v>22</v>
      </c>
      <c r="O34" s="27">
        <f t="shared" si="5"/>
        <v>3</v>
      </c>
      <c r="P34" s="28">
        <v>4</v>
      </c>
      <c r="Q34" s="27">
        <f t="shared" si="6"/>
        <v>2</v>
      </c>
      <c r="R34" s="28">
        <v>4</v>
      </c>
      <c r="S34" s="27">
        <f t="shared" si="7"/>
        <v>2</v>
      </c>
    </row>
    <row r="35" spans="1:19" ht="27" customHeight="1" x14ac:dyDescent="0.2">
      <c r="A35" s="15">
        <v>28</v>
      </c>
      <c r="B35" s="27" t="s">
        <v>103</v>
      </c>
      <c r="C35" s="27" t="s">
        <v>104</v>
      </c>
      <c r="D35" s="25" t="s">
        <v>93</v>
      </c>
      <c r="E35" s="17">
        <v>12</v>
      </c>
      <c r="F35" s="27">
        <f t="shared" si="0"/>
        <v>1</v>
      </c>
      <c r="G35" s="17">
        <v>7.9</v>
      </c>
      <c r="H35" s="27">
        <f t="shared" si="1"/>
        <v>4</v>
      </c>
      <c r="I35" s="43">
        <v>0.39513888888888887</v>
      </c>
      <c r="J35" s="18">
        <f t="shared" si="2"/>
        <v>569</v>
      </c>
      <c r="K35" s="27">
        <f t="shared" si="3"/>
        <v>1</v>
      </c>
      <c r="L35" s="18">
        <v>30</v>
      </c>
      <c r="M35" s="28">
        <f t="shared" si="4"/>
        <v>1</v>
      </c>
      <c r="N35" s="28">
        <v>17</v>
      </c>
      <c r="O35" s="27">
        <f t="shared" si="5"/>
        <v>1</v>
      </c>
      <c r="P35" s="28">
        <v>7</v>
      </c>
      <c r="Q35" s="27">
        <f t="shared" si="6"/>
        <v>3</v>
      </c>
      <c r="R35" s="28">
        <v>6</v>
      </c>
      <c r="S35" s="27">
        <f t="shared" si="7"/>
        <v>3</v>
      </c>
    </row>
    <row r="36" spans="1:19" ht="27" customHeight="1" x14ac:dyDescent="0.2">
      <c r="A36" s="15">
        <v>29</v>
      </c>
      <c r="B36" s="27" t="s">
        <v>103</v>
      </c>
      <c r="C36" s="27" t="s">
        <v>104</v>
      </c>
      <c r="D36" s="25" t="s">
        <v>94</v>
      </c>
      <c r="E36" s="17">
        <v>7.2</v>
      </c>
      <c r="F36" s="27">
        <f t="shared" si="0"/>
        <v>1</v>
      </c>
      <c r="G36" s="17">
        <v>8.4</v>
      </c>
      <c r="H36" s="27">
        <f t="shared" si="1"/>
        <v>4</v>
      </c>
      <c r="I36" s="43">
        <v>0.2673611111111111</v>
      </c>
      <c r="J36" s="18">
        <f t="shared" si="2"/>
        <v>385</v>
      </c>
      <c r="K36" s="27">
        <f t="shared" si="3"/>
        <v>3</v>
      </c>
      <c r="L36" s="18">
        <v>145</v>
      </c>
      <c r="M36" s="28">
        <f t="shared" si="4"/>
        <v>4</v>
      </c>
      <c r="N36" s="28">
        <v>19</v>
      </c>
      <c r="O36" s="27">
        <f t="shared" si="5"/>
        <v>2</v>
      </c>
      <c r="P36" s="28">
        <v>3</v>
      </c>
      <c r="Q36" s="27">
        <f t="shared" si="6"/>
        <v>2</v>
      </c>
      <c r="R36" s="28">
        <v>9</v>
      </c>
      <c r="S36" s="27">
        <f t="shared" si="7"/>
        <v>3</v>
      </c>
    </row>
    <row r="37" spans="1:19" ht="27" customHeight="1" x14ac:dyDescent="0.2">
      <c r="A37" s="15">
        <v>30</v>
      </c>
      <c r="B37" s="27" t="s">
        <v>103</v>
      </c>
      <c r="C37" s="27" t="s">
        <v>104</v>
      </c>
      <c r="D37" s="25" t="s">
        <v>95</v>
      </c>
      <c r="E37" s="17">
        <v>7.1</v>
      </c>
      <c r="F37" s="27">
        <f t="shared" si="0"/>
        <v>2</v>
      </c>
      <c r="G37" s="17">
        <v>9.4</v>
      </c>
      <c r="H37" s="27">
        <f t="shared" si="1"/>
        <v>4</v>
      </c>
      <c r="I37" s="43">
        <v>0.25555555555555559</v>
      </c>
      <c r="J37" s="18">
        <f t="shared" si="2"/>
        <v>368</v>
      </c>
      <c r="K37" s="27">
        <f t="shared" si="3"/>
        <v>3</v>
      </c>
      <c r="L37" s="18">
        <v>150</v>
      </c>
      <c r="M37" s="28">
        <f t="shared" si="4"/>
        <v>4</v>
      </c>
      <c r="N37" s="28">
        <v>23</v>
      </c>
      <c r="O37" s="27">
        <f t="shared" si="5"/>
        <v>3</v>
      </c>
      <c r="P37" s="28">
        <v>3</v>
      </c>
      <c r="Q37" s="27">
        <f t="shared" si="6"/>
        <v>2</v>
      </c>
      <c r="R37" s="28">
        <v>3</v>
      </c>
      <c r="S37" s="27">
        <f t="shared" si="7"/>
        <v>1</v>
      </c>
    </row>
    <row r="38" spans="1:19" ht="27" customHeight="1" x14ac:dyDescent="0.2">
      <c r="A38" s="15">
        <v>31</v>
      </c>
      <c r="B38" s="27" t="s">
        <v>103</v>
      </c>
      <c r="C38" s="27" t="s">
        <v>104</v>
      </c>
      <c r="D38" s="25" t="s">
        <v>96</v>
      </c>
      <c r="E38" s="17">
        <v>6.8</v>
      </c>
      <c r="F38" s="27">
        <f t="shared" si="0"/>
        <v>3</v>
      </c>
      <c r="G38" s="17">
        <v>9.4</v>
      </c>
      <c r="H38" s="27">
        <f t="shared" si="1"/>
        <v>4</v>
      </c>
      <c r="I38" s="43">
        <v>0.26041666666666669</v>
      </c>
      <c r="J38" s="18">
        <f t="shared" si="2"/>
        <v>375</v>
      </c>
      <c r="K38" s="27">
        <f t="shared" si="3"/>
        <v>3</v>
      </c>
      <c r="L38" s="18">
        <v>130</v>
      </c>
      <c r="M38" s="28">
        <f t="shared" si="4"/>
        <v>3</v>
      </c>
      <c r="N38" s="28">
        <v>21</v>
      </c>
      <c r="O38" s="27">
        <f t="shared" si="5"/>
        <v>3</v>
      </c>
      <c r="P38" s="28">
        <v>5</v>
      </c>
      <c r="Q38" s="27">
        <f t="shared" si="6"/>
        <v>3</v>
      </c>
      <c r="R38" s="28">
        <v>6</v>
      </c>
      <c r="S38" s="27">
        <f t="shared" si="7"/>
        <v>3</v>
      </c>
    </row>
    <row r="39" spans="1:19" ht="27" customHeight="1" x14ac:dyDescent="0.2">
      <c r="A39" s="15">
        <v>32</v>
      </c>
      <c r="B39" s="27" t="s">
        <v>103</v>
      </c>
      <c r="C39" s="27" t="s">
        <v>104</v>
      </c>
      <c r="D39" s="25" t="s">
        <v>97</v>
      </c>
      <c r="E39" s="17">
        <v>7.6</v>
      </c>
      <c r="F39" s="27">
        <f t="shared" si="0"/>
        <v>1</v>
      </c>
      <c r="G39" s="17">
        <v>11</v>
      </c>
      <c r="H39" s="27">
        <f t="shared" si="1"/>
        <v>1</v>
      </c>
      <c r="I39" s="43">
        <v>0.25347222222222221</v>
      </c>
      <c r="J39" s="18">
        <f t="shared" si="2"/>
        <v>365</v>
      </c>
      <c r="K39" s="27">
        <f t="shared" si="3"/>
        <v>3</v>
      </c>
      <c r="L39" s="18">
        <v>130</v>
      </c>
      <c r="M39" s="28">
        <f t="shared" si="4"/>
        <v>3</v>
      </c>
      <c r="N39" s="28">
        <v>23</v>
      </c>
      <c r="O39" s="27">
        <f t="shared" si="5"/>
        <v>3</v>
      </c>
      <c r="P39" s="28">
        <v>5</v>
      </c>
      <c r="Q39" s="27">
        <f t="shared" si="6"/>
        <v>3</v>
      </c>
      <c r="R39" s="28">
        <v>5</v>
      </c>
      <c r="S39" s="27">
        <f t="shared" si="7"/>
        <v>2</v>
      </c>
    </row>
    <row r="40" spans="1:19" ht="27" customHeight="1" x14ac:dyDescent="0.2">
      <c r="A40" s="15">
        <v>33</v>
      </c>
      <c r="B40" s="27" t="s">
        <v>103</v>
      </c>
      <c r="C40" s="27" t="s">
        <v>104</v>
      </c>
      <c r="D40" s="25" t="s">
        <v>98</v>
      </c>
      <c r="E40" s="17">
        <v>6.9</v>
      </c>
      <c r="F40" s="27">
        <f t="shared" si="0"/>
        <v>2</v>
      </c>
      <c r="G40" s="17">
        <v>9.4</v>
      </c>
      <c r="H40" s="27">
        <f t="shared" si="1"/>
        <v>4</v>
      </c>
      <c r="I40" s="43">
        <v>0.29166666666666669</v>
      </c>
      <c r="J40" s="18">
        <f t="shared" si="2"/>
        <v>420</v>
      </c>
      <c r="K40" s="27">
        <f t="shared" si="3"/>
        <v>3</v>
      </c>
      <c r="L40" s="18">
        <v>130</v>
      </c>
      <c r="M40" s="28">
        <f t="shared" si="4"/>
        <v>3</v>
      </c>
      <c r="N40" s="28">
        <v>23</v>
      </c>
      <c r="O40" s="27">
        <f t="shared" si="5"/>
        <v>3</v>
      </c>
      <c r="P40" s="28">
        <v>3</v>
      </c>
      <c r="Q40" s="27">
        <f t="shared" si="6"/>
        <v>2</v>
      </c>
      <c r="R40" s="28">
        <v>2</v>
      </c>
      <c r="S40" s="27">
        <f t="shared" si="7"/>
        <v>1</v>
      </c>
    </row>
    <row r="41" spans="1:19" ht="27" customHeight="1" x14ac:dyDescent="0.2">
      <c r="A41" s="15">
        <v>34</v>
      </c>
      <c r="B41" s="27" t="s">
        <v>103</v>
      </c>
      <c r="C41" s="27" t="s">
        <v>104</v>
      </c>
      <c r="D41" s="25" t="s">
        <v>99</v>
      </c>
      <c r="E41" s="17">
        <v>7</v>
      </c>
      <c r="F41" s="27">
        <f t="shared" si="0"/>
        <v>2</v>
      </c>
      <c r="G41" s="17">
        <v>9.4</v>
      </c>
      <c r="H41" s="27">
        <f t="shared" si="1"/>
        <v>4</v>
      </c>
      <c r="I41" s="43">
        <v>0.29930555555555555</v>
      </c>
      <c r="J41" s="18">
        <f t="shared" si="2"/>
        <v>431</v>
      </c>
      <c r="K41" s="27">
        <f t="shared" si="3"/>
        <v>2</v>
      </c>
      <c r="L41" s="18">
        <v>125</v>
      </c>
      <c r="M41" s="28">
        <f t="shared" si="4"/>
        <v>3</v>
      </c>
      <c r="N41" s="28">
        <v>22</v>
      </c>
      <c r="O41" s="27">
        <f t="shared" si="5"/>
        <v>3</v>
      </c>
      <c r="P41" s="28">
        <v>5</v>
      </c>
      <c r="Q41" s="27">
        <f t="shared" si="6"/>
        <v>3</v>
      </c>
      <c r="R41" s="28">
        <v>2</v>
      </c>
      <c r="S41" s="27">
        <f t="shared" si="7"/>
        <v>1</v>
      </c>
    </row>
    <row r="42" spans="1:19" ht="27" customHeight="1" x14ac:dyDescent="0.2">
      <c r="A42" s="15">
        <v>35</v>
      </c>
      <c r="B42" s="27" t="s">
        <v>103</v>
      </c>
      <c r="C42" s="27" t="s">
        <v>104</v>
      </c>
      <c r="D42" s="25" t="s">
        <v>100</v>
      </c>
      <c r="E42" s="17">
        <v>6</v>
      </c>
      <c r="F42" s="27">
        <f t="shared" si="0"/>
        <v>4</v>
      </c>
      <c r="G42" s="17">
        <v>8.9</v>
      </c>
      <c r="H42" s="27">
        <f t="shared" si="1"/>
        <v>4</v>
      </c>
      <c r="I42" s="43">
        <v>0.2673611111111111</v>
      </c>
      <c r="J42" s="18">
        <f t="shared" si="2"/>
        <v>385</v>
      </c>
      <c r="K42" s="27">
        <f t="shared" si="3"/>
        <v>3</v>
      </c>
      <c r="L42" s="18">
        <v>140</v>
      </c>
      <c r="M42" s="28">
        <f t="shared" si="4"/>
        <v>4</v>
      </c>
      <c r="N42" s="28">
        <v>16</v>
      </c>
      <c r="O42" s="27">
        <f t="shared" si="5"/>
        <v>1</v>
      </c>
      <c r="P42" s="28">
        <v>8</v>
      </c>
      <c r="Q42" s="27">
        <f t="shared" si="6"/>
        <v>3</v>
      </c>
      <c r="R42" s="28">
        <v>4</v>
      </c>
      <c r="S42" s="27">
        <f t="shared" si="7"/>
        <v>2</v>
      </c>
    </row>
    <row r="43" spans="1:19" ht="27" customHeight="1" x14ac:dyDescent="0.2">
      <c r="A43" s="15">
        <v>36</v>
      </c>
      <c r="B43" s="27" t="s">
        <v>103</v>
      </c>
      <c r="C43" s="27" t="s">
        <v>104</v>
      </c>
      <c r="D43" s="25" t="s">
        <v>101</v>
      </c>
      <c r="E43" s="17">
        <v>6.9</v>
      </c>
      <c r="F43" s="27">
        <f t="shared" si="0"/>
        <v>2</v>
      </c>
      <c r="G43" s="17">
        <v>9.4</v>
      </c>
      <c r="H43" s="27">
        <f t="shared" si="1"/>
        <v>4</v>
      </c>
      <c r="I43" s="43">
        <v>0.25694444444444448</v>
      </c>
      <c r="J43" s="18">
        <f t="shared" si="2"/>
        <v>370</v>
      </c>
      <c r="K43" s="27">
        <f t="shared" si="3"/>
        <v>3</v>
      </c>
      <c r="L43" s="18">
        <v>130</v>
      </c>
      <c r="M43" s="28">
        <f t="shared" si="4"/>
        <v>3</v>
      </c>
      <c r="N43" s="28">
        <v>25</v>
      </c>
      <c r="O43" s="27">
        <f t="shared" si="5"/>
        <v>3</v>
      </c>
      <c r="P43" s="28">
        <v>6</v>
      </c>
      <c r="Q43" s="27">
        <f t="shared" si="6"/>
        <v>3</v>
      </c>
      <c r="R43" s="28">
        <v>4</v>
      </c>
      <c r="S43" s="27">
        <f t="shared" si="7"/>
        <v>2</v>
      </c>
    </row>
    <row r="44" spans="1:19" ht="27" customHeight="1" x14ac:dyDescent="0.2">
      <c r="A44" s="15">
        <v>37</v>
      </c>
      <c r="B44" s="27" t="s">
        <v>103</v>
      </c>
      <c r="C44" s="27" t="s">
        <v>104</v>
      </c>
      <c r="D44" s="25" t="s">
        <v>102</v>
      </c>
      <c r="E44" s="17">
        <v>5.6</v>
      </c>
      <c r="F44" s="27">
        <f t="shared" si="0"/>
        <v>4</v>
      </c>
      <c r="G44" s="17">
        <v>8.1999999999999993</v>
      </c>
      <c r="H44" s="27">
        <f t="shared" si="1"/>
        <v>4</v>
      </c>
      <c r="I44" s="43">
        <v>0.22916666666666666</v>
      </c>
      <c r="J44" s="18">
        <f t="shared" si="2"/>
        <v>330</v>
      </c>
      <c r="K44" s="27">
        <f t="shared" si="3"/>
        <v>4</v>
      </c>
      <c r="L44" s="18">
        <v>165</v>
      </c>
      <c r="M44" s="28">
        <f t="shared" si="4"/>
        <v>4</v>
      </c>
      <c r="N44" s="28">
        <v>28</v>
      </c>
      <c r="O44" s="27">
        <f t="shared" si="5"/>
        <v>3</v>
      </c>
      <c r="P44" s="28">
        <v>10</v>
      </c>
      <c r="Q44" s="27">
        <f t="shared" si="6"/>
        <v>4</v>
      </c>
      <c r="R44" s="28">
        <v>11</v>
      </c>
      <c r="S44" s="27">
        <f t="shared" si="7"/>
        <v>4</v>
      </c>
    </row>
    <row r="45" spans="1:19" ht="27" customHeight="1" x14ac:dyDescent="0.2">
      <c r="A45" s="15">
        <v>38</v>
      </c>
      <c r="B45" s="27" t="s">
        <v>103</v>
      </c>
      <c r="C45" s="27" t="s">
        <v>104</v>
      </c>
      <c r="D45" s="25" t="s">
        <v>231</v>
      </c>
      <c r="E45" s="17">
        <v>7.4</v>
      </c>
      <c r="F45" s="27">
        <f t="shared" ref="F45:F51" si="8">IF(AND(E45&gt;7.1,E45&gt;=7.2),1,IF(AND(E45&gt;6.8,E45&lt;=7.1),2,IF(AND(E45&gt;6.2,E45&lt;=6.8),3,IF(AND(E45&gt;3,E45&lt;=6.2),4,IF(AND(E45&lt;1,E45=0),0,0)))))</f>
        <v>1</v>
      </c>
      <c r="G45" s="17">
        <v>8.1999999999999993</v>
      </c>
      <c r="H45" s="27">
        <f t="shared" ref="H45:H51" si="9">IF(AND(G45&gt;10.6,G45&gt;=10.7),1,IF(AND(G45&gt;10.4,G45&lt;=10.6),2,IF(AND(G45&gt;9.5,G45&lt;=10.4),3,IF(AND(G45&gt;4,G45&lt;=9.5),4,IF(AND(G45&lt;1,G45=0),0,0)))))</f>
        <v>4</v>
      </c>
      <c r="I45" s="43">
        <v>0.26111111111111113</v>
      </c>
      <c r="J45" s="44">
        <f t="shared" ref="J45:J51" si="10">(HOUR(I45)*60+MINUTE(I45))</f>
        <v>376</v>
      </c>
      <c r="K45" s="27">
        <f t="shared" ref="K45:K51" si="11">IF(AND(J45&gt;455,J45&gt;=456),1,IF(AND(J45&gt;425,J45&lt;=455),2,IF(AND(J45&gt;360,J45&lt;=425),3,IF(AND(J45&gt;120,J45&lt;=360),4,IF(AND(J45&lt;1,J45=0),0,0)))))</f>
        <v>3</v>
      </c>
      <c r="L45" s="44">
        <v>134</v>
      </c>
      <c r="M45" s="28">
        <f t="shared" ref="M45:M51" si="12">IF(AND(L45&lt;1,L45&gt;=0),0,IF(AND(L45&lt;105,L45&lt;=104),1,IF(AND(L45&lt;115,L45&gt;=105),2,IF(AND(L45&lt;135,L45&gt;=115),3,IF(AND(L45&lt;200,L45&gt;=135),4,IF(AND(L45&lt;300,L45&gt;=200,),"",""))))))</f>
        <v>3</v>
      </c>
      <c r="N45" s="28">
        <v>22</v>
      </c>
      <c r="O45" s="27">
        <f t="shared" ref="O45:O51" si="13">IF(AND(N45&lt;1,N45&gt;=0),0,IF(AND(N45&lt;18,N45&lt;=17),1,IF(AND(N45&lt;21,N45&gt;=18),2,IF(AND(N45&lt;30,N45&gt;=21),3,IF(AND(N45&lt;60,N45&gt;=30),4,IF(AND(N45&lt;70,N45&gt;=60,),"",""))))))</f>
        <v>3</v>
      </c>
      <c r="P45" s="28">
        <v>3</v>
      </c>
      <c r="Q45" s="27">
        <f t="shared" ref="Q45:Q51" si="14">IF(ISBLANK(P45),0,IF(AND(P45&gt;-30,P45&lt;=2),1,IF(AND(P45&lt;5,P45&gt;=3),2,IF(AND(P45&lt;9,P45&gt;=5),3,IF(AND(P45&lt;35,P45&gt;=9),4,IF(AND(P45&lt;50,30&gt;=36),"",""))))))</f>
        <v>2</v>
      </c>
      <c r="R45" s="28">
        <v>6</v>
      </c>
      <c r="S45" s="27">
        <f t="shared" ref="S45:S51" si="15">IF(AND(R45&lt;1,R45&gt;=0),0,IF(AND(R45&lt;4,R45&lt;=3),1,IF(AND(R45&lt;6,R45&gt;=4),2,IF(AND(R45&lt;11,R45&gt;=6),3,IF(AND(R45&lt;31,R45&gt;=11),4,IF(AND(R45&lt;50,R45&gt;=31,),"",""))))))</f>
        <v>3</v>
      </c>
    </row>
    <row r="46" spans="1:19" ht="27" customHeight="1" x14ac:dyDescent="0.2">
      <c r="A46" s="15">
        <v>39</v>
      </c>
      <c r="B46" s="27" t="s">
        <v>103</v>
      </c>
      <c r="C46" s="27" t="s">
        <v>104</v>
      </c>
      <c r="D46" s="25" t="s">
        <v>232</v>
      </c>
      <c r="E46" s="17">
        <v>7.7</v>
      </c>
      <c r="F46" s="27">
        <f t="shared" si="8"/>
        <v>1</v>
      </c>
      <c r="G46" s="17">
        <v>9.3000000000000007</v>
      </c>
      <c r="H46" s="27">
        <f t="shared" si="9"/>
        <v>4</v>
      </c>
      <c r="I46" s="43">
        <v>0.30694444444444441</v>
      </c>
      <c r="J46" s="44">
        <v>431</v>
      </c>
      <c r="K46" s="27">
        <v>2</v>
      </c>
      <c r="L46" s="44">
        <v>111</v>
      </c>
      <c r="M46" s="28">
        <f t="shared" si="12"/>
        <v>2</v>
      </c>
      <c r="N46" s="28">
        <v>16</v>
      </c>
      <c r="O46" s="27">
        <f t="shared" si="13"/>
        <v>1</v>
      </c>
      <c r="P46" s="28">
        <v>2</v>
      </c>
      <c r="Q46" s="27">
        <f t="shared" si="14"/>
        <v>1</v>
      </c>
      <c r="R46" s="28">
        <v>3</v>
      </c>
      <c r="S46" s="27">
        <f t="shared" si="15"/>
        <v>1</v>
      </c>
    </row>
    <row r="47" spans="1:19" ht="27" customHeight="1" x14ac:dyDescent="0.2">
      <c r="A47" s="15">
        <v>40</v>
      </c>
      <c r="B47" s="27" t="s">
        <v>103</v>
      </c>
      <c r="C47" s="27" t="s">
        <v>104</v>
      </c>
      <c r="D47" s="25" t="s">
        <v>233</v>
      </c>
      <c r="E47" s="17">
        <v>7.6</v>
      </c>
      <c r="F47" s="27">
        <f t="shared" si="8"/>
        <v>1</v>
      </c>
      <c r="G47" s="17">
        <v>9.4</v>
      </c>
      <c r="H47" s="27">
        <f t="shared" si="9"/>
        <v>4</v>
      </c>
      <c r="I47" s="43">
        <v>0.29930555555555555</v>
      </c>
      <c r="J47" s="44">
        <f t="shared" si="10"/>
        <v>431</v>
      </c>
      <c r="K47" s="27">
        <f t="shared" si="11"/>
        <v>2</v>
      </c>
      <c r="L47" s="44">
        <v>119</v>
      </c>
      <c r="M47" s="28">
        <f t="shared" si="12"/>
        <v>3</v>
      </c>
      <c r="N47" s="28">
        <v>15</v>
      </c>
      <c r="O47" s="27">
        <f t="shared" si="13"/>
        <v>1</v>
      </c>
      <c r="P47" s="28">
        <v>1</v>
      </c>
      <c r="Q47" s="27">
        <f t="shared" si="14"/>
        <v>1</v>
      </c>
      <c r="R47" s="28">
        <v>2</v>
      </c>
      <c r="S47" s="27">
        <f t="shared" si="15"/>
        <v>1</v>
      </c>
    </row>
    <row r="48" spans="1:19" ht="27" customHeight="1" x14ac:dyDescent="0.2">
      <c r="A48" s="15">
        <v>41</v>
      </c>
      <c r="B48" s="27" t="s">
        <v>103</v>
      </c>
      <c r="C48" s="27" t="s">
        <v>104</v>
      </c>
      <c r="D48" s="25" t="s">
        <v>234</v>
      </c>
      <c r="E48" s="17" t="s">
        <v>235</v>
      </c>
      <c r="F48" s="27">
        <f t="shared" si="8"/>
        <v>1</v>
      </c>
      <c r="G48" s="17">
        <v>9.5</v>
      </c>
      <c r="H48" s="27">
        <f t="shared" si="9"/>
        <v>4</v>
      </c>
      <c r="I48" s="43">
        <v>0.30069444444444443</v>
      </c>
      <c r="J48" s="44">
        <f t="shared" si="10"/>
        <v>433</v>
      </c>
      <c r="K48" s="27">
        <f t="shared" si="11"/>
        <v>2</v>
      </c>
      <c r="L48" s="44">
        <v>123</v>
      </c>
      <c r="M48" s="28">
        <f t="shared" si="12"/>
        <v>3</v>
      </c>
      <c r="N48" s="28">
        <v>15</v>
      </c>
      <c r="O48" s="27">
        <v>1</v>
      </c>
      <c r="P48" s="28">
        <v>2</v>
      </c>
      <c r="Q48" s="27">
        <f t="shared" si="14"/>
        <v>1</v>
      </c>
      <c r="R48" s="28">
        <v>1</v>
      </c>
      <c r="S48" s="27">
        <f t="shared" si="15"/>
        <v>1</v>
      </c>
    </row>
    <row r="49" spans="1:19" ht="27" customHeight="1" x14ac:dyDescent="0.2">
      <c r="A49" s="15">
        <v>42</v>
      </c>
      <c r="B49" s="27" t="s">
        <v>103</v>
      </c>
      <c r="C49" s="27" t="s">
        <v>104</v>
      </c>
      <c r="D49" s="25" t="s">
        <v>236</v>
      </c>
      <c r="E49" s="17">
        <v>7.7</v>
      </c>
      <c r="F49" s="27">
        <f t="shared" si="8"/>
        <v>1</v>
      </c>
      <c r="G49" s="17">
        <v>9.5</v>
      </c>
      <c r="H49" s="27">
        <f t="shared" si="9"/>
        <v>4</v>
      </c>
      <c r="I49" s="43">
        <v>0.30138888888888887</v>
      </c>
      <c r="J49" s="44">
        <f t="shared" si="10"/>
        <v>434</v>
      </c>
      <c r="K49" s="27">
        <f t="shared" si="11"/>
        <v>2</v>
      </c>
      <c r="L49" s="44">
        <v>122</v>
      </c>
      <c r="M49" s="28">
        <f t="shared" si="12"/>
        <v>3</v>
      </c>
      <c r="N49" s="28">
        <v>15</v>
      </c>
      <c r="O49" s="27">
        <f t="shared" si="13"/>
        <v>1</v>
      </c>
      <c r="P49" s="28">
        <v>1</v>
      </c>
      <c r="Q49" s="27">
        <f t="shared" si="14"/>
        <v>1</v>
      </c>
      <c r="R49" s="28">
        <v>3</v>
      </c>
      <c r="S49" s="27">
        <f t="shared" si="15"/>
        <v>1</v>
      </c>
    </row>
    <row r="50" spans="1:19" ht="27" customHeight="1" x14ac:dyDescent="0.2">
      <c r="A50" s="15">
        <v>43</v>
      </c>
      <c r="B50" s="27" t="s">
        <v>103</v>
      </c>
      <c r="C50" s="27" t="s">
        <v>104</v>
      </c>
      <c r="D50" s="25" t="s">
        <v>237</v>
      </c>
      <c r="E50" s="17">
        <v>7.3</v>
      </c>
      <c r="F50" s="27">
        <f t="shared" si="8"/>
        <v>1</v>
      </c>
      <c r="G50" s="17">
        <v>9.6999999999999993</v>
      </c>
      <c r="H50" s="27">
        <f t="shared" si="9"/>
        <v>3</v>
      </c>
      <c r="I50" s="43">
        <v>0.31388888888888888</v>
      </c>
      <c r="J50" s="44">
        <f t="shared" si="10"/>
        <v>452</v>
      </c>
      <c r="K50" s="27">
        <f t="shared" si="11"/>
        <v>2</v>
      </c>
      <c r="L50" s="44">
        <v>122</v>
      </c>
      <c r="M50" s="28">
        <f t="shared" si="12"/>
        <v>3</v>
      </c>
      <c r="N50" s="28">
        <v>12</v>
      </c>
      <c r="O50" s="27">
        <f t="shared" si="13"/>
        <v>1</v>
      </c>
      <c r="P50" s="28">
        <v>4</v>
      </c>
      <c r="Q50" s="27">
        <f t="shared" si="14"/>
        <v>2</v>
      </c>
      <c r="R50" s="28">
        <v>3</v>
      </c>
      <c r="S50" s="27">
        <f t="shared" si="15"/>
        <v>1</v>
      </c>
    </row>
    <row r="51" spans="1:19" ht="27" customHeight="1" x14ac:dyDescent="0.2">
      <c r="A51" s="15">
        <v>44</v>
      </c>
      <c r="B51" s="27" t="s">
        <v>103</v>
      </c>
      <c r="C51" s="27" t="s">
        <v>104</v>
      </c>
      <c r="D51" s="25" t="s">
        <v>238</v>
      </c>
      <c r="E51" s="17">
        <v>7.4</v>
      </c>
      <c r="F51" s="27">
        <f t="shared" si="8"/>
        <v>1</v>
      </c>
      <c r="G51" s="17">
        <v>9.6</v>
      </c>
      <c r="H51" s="27">
        <f t="shared" si="9"/>
        <v>3</v>
      </c>
      <c r="I51" s="43">
        <v>0.3215277777777778</v>
      </c>
      <c r="J51" s="44">
        <f t="shared" si="10"/>
        <v>463</v>
      </c>
      <c r="K51" s="27">
        <f t="shared" si="11"/>
        <v>1</v>
      </c>
      <c r="L51" s="44">
        <v>123</v>
      </c>
      <c r="M51" s="28">
        <f t="shared" si="12"/>
        <v>3</v>
      </c>
      <c r="N51" s="28">
        <v>18</v>
      </c>
      <c r="O51" s="27">
        <f t="shared" si="13"/>
        <v>2</v>
      </c>
      <c r="P51" s="28">
        <v>1</v>
      </c>
      <c r="Q51" s="27">
        <f t="shared" si="14"/>
        <v>1</v>
      </c>
      <c r="R51" s="28">
        <v>2</v>
      </c>
      <c r="S51" s="27">
        <f t="shared" si="15"/>
        <v>1</v>
      </c>
    </row>
    <row r="52" spans="1:19" ht="15.75" customHeight="1" x14ac:dyDescent="0.2">
      <c r="A52" s="31"/>
      <c r="B52" s="31"/>
      <c r="C52" s="31"/>
      <c r="D52" s="32"/>
      <c r="E52" s="33">
        <f>AVERAGE(E8:E51)</f>
        <v>7.0395348837209299</v>
      </c>
      <c r="F52" s="31"/>
      <c r="G52" s="33">
        <f>AVERAGE(G8:G51)</f>
        <v>9.8295454545454497</v>
      </c>
      <c r="H52" s="31"/>
      <c r="I52" s="32">
        <f>AVERAGE(I8:I51)</f>
        <v>0.30713383838383829</v>
      </c>
      <c r="J52" s="32">
        <f>AVERAGE(J8:J51)</f>
        <v>442.02272727272725</v>
      </c>
      <c r="K52" s="31"/>
      <c r="L52" s="32">
        <f>AVERAGE(L8:L51)</f>
        <v>119.56818181818181</v>
      </c>
      <c r="M52" s="31"/>
      <c r="N52" s="32">
        <f>AVERAGE(N8:N51)</f>
        <v>19.863636363636363</v>
      </c>
      <c r="O52" s="31"/>
      <c r="P52" s="32">
        <f>AVERAGE(P8:P51)</f>
        <v>4.0454545454545459</v>
      </c>
      <c r="Q52" s="31"/>
      <c r="R52" s="32">
        <f>AVERAGE(R8:R51)</f>
        <v>3.5909090909090908</v>
      </c>
      <c r="S52" s="31"/>
    </row>
    <row r="53" spans="1:19" ht="15.75" customHeight="1" x14ac:dyDescent="0.2">
      <c r="A53" s="39"/>
      <c r="B53" s="39"/>
      <c r="C53" s="39"/>
      <c r="D53" s="38"/>
      <c r="E53" s="38"/>
      <c r="F53" s="39"/>
      <c r="G53" s="38"/>
      <c r="H53" s="39"/>
      <c r="I53" s="38"/>
      <c r="J53" s="38"/>
      <c r="K53" s="39"/>
      <c r="L53" s="38"/>
      <c r="M53" s="39"/>
      <c r="N53" s="38"/>
      <c r="O53" s="39"/>
      <c r="P53" s="38"/>
      <c r="Q53" s="39"/>
      <c r="R53" s="38"/>
      <c r="S53" s="39"/>
    </row>
    <row r="54" spans="1:19" ht="15.75" customHeight="1" x14ac:dyDescent="0.2">
      <c r="A54" s="1"/>
      <c r="B54" s="1"/>
      <c r="C54" s="1"/>
      <c r="F54" s="1"/>
      <c r="H54" s="1"/>
      <c r="K54" s="1"/>
      <c r="M54" s="1"/>
      <c r="O54" s="1"/>
      <c r="Q54" s="1"/>
      <c r="S54" s="1"/>
    </row>
    <row r="55" spans="1:19" ht="15.75" customHeight="1" x14ac:dyDescent="0.2">
      <c r="A55" s="1"/>
      <c r="B55" s="1"/>
      <c r="C55" s="1"/>
      <c r="F55" s="1"/>
      <c r="H55" s="1"/>
      <c r="K55" s="1"/>
      <c r="M55" s="1"/>
      <c r="O55" s="1"/>
      <c r="Q55" s="1"/>
      <c r="S55" s="1"/>
    </row>
    <row r="56" spans="1:19" ht="15.75" customHeight="1" x14ac:dyDescent="0.2">
      <c r="A56" s="1"/>
      <c r="B56" s="1"/>
      <c r="C56" s="1"/>
      <c r="F56" s="1"/>
      <c r="H56" s="1"/>
      <c r="K56" s="1"/>
      <c r="M56" s="1"/>
      <c r="O56" s="1"/>
      <c r="Q56" s="1"/>
      <c r="S56" s="1"/>
    </row>
    <row r="57" spans="1:19" ht="15.75" customHeight="1" x14ac:dyDescent="0.2">
      <c r="A57" s="1"/>
      <c r="B57" s="1"/>
      <c r="C57" s="1"/>
      <c r="F57" s="1"/>
      <c r="H57" s="1"/>
      <c r="K57" s="1"/>
      <c r="M57" s="1"/>
      <c r="O57" s="1"/>
      <c r="Q57" s="1"/>
      <c r="S57" s="1"/>
    </row>
    <row r="58" spans="1:19" ht="15.75" customHeight="1" x14ac:dyDescent="0.2">
      <c r="A58" s="1"/>
      <c r="B58" s="1"/>
      <c r="C58" s="1"/>
      <c r="F58" s="1"/>
      <c r="H58" s="1"/>
      <c r="K58" s="1"/>
      <c r="M58" s="1"/>
      <c r="O58" s="1"/>
      <c r="Q58" s="1"/>
      <c r="S58" s="1"/>
    </row>
    <row r="59" spans="1:19" ht="15.75" customHeight="1" x14ac:dyDescent="0.2">
      <c r="A59" s="1"/>
      <c r="B59" s="1"/>
      <c r="C59" s="1"/>
      <c r="F59" s="1"/>
      <c r="H59" s="1"/>
      <c r="K59" s="1"/>
      <c r="M59" s="1"/>
      <c r="O59" s="1"/>
      <c r="Q59" s="1"/>
      <c r="S59" s="1"/>
    </row>
    <row r="60" spans="1:19" ht="15.75" customHeight="1" x14ac:dyDescent="0.2">
      <c r="A60" s="1"/>
      <c r="B60" s="1"/>
      <c r="C60" s="1"/>
      <c r="F60" s="1"/>
      <c r="H60" s="1"/>
      <c r="K60" s="1"/>
      <c r="M60" s="1"/>
      <c r="O60" s="1"/>
      <c r="Q60" s="1"/>
      <c r="S60" s="1"/>
    </row>
    <row r="61" spans="1:19" ht="15.75" customHeight="1" x14ac:dyDescent="0.2">
      <c r="A61" s="1"/>
      <c r="B61" s="1"/>
      <c r="C61" s="1"/>
      <c r="F61" s="1"/>
      <c r="H61" s="1"/>
      <c r="K61" s="1"/>
      <c r="M61" s="1"/>
      <c r="O61" s="1"/>
      <c r="Q61" s="1"/>
      <c r="S61" s="1"/>
    </row>
    <row r="62" spans="1:19" ht="15.75" customHeight="1" x14ac:dyDescent="0.2">
      <c r="A62" s="1"/>
      <c r="B62" s="1"/>
      <c r="C62" s="1"/>
      <c r="F62" s="1"/>
      <c r="H62" s="1"/>
      <c r="K62" s="1"/>
      <c r="M62" s="1"/>
      <c r="O62" s="1"/>
      <c r="Q62" s="1"/>
      <c r="S62" s="1"/>
    </row>
    <row r="63" spans="1:19" ht="15.75" customHeight="1" x14ac:dyDescent="0.2">
      <c r="A63" s="1"/>
      <c r="B63" s="1"/>
      <c r="C63" s="1"/>
      <c r="F63" s="1"/>
      <c r="H63" s="1"/>
      <c r="K63" s="1"/>
      <c r="M63" s="1"/>
      <c r="O63" s="1"/>
      <c r="Q63" s="1"/>
      <c r="S63" s="1"/>
    </row>
    <row r="64" spans="1:19" ht="15.75" customHeight="1" x14ac:dyDescent="0.2">
      <c r="A64" s="1"/>
      <c r="B64" s="1"/>
      <c r="C64" s="1"/>
      <c r="F64" s="1"/>
      <c r="H64" s="1"/>
      <c r="K64" s="1"/>
      <c r="M64" s="1"/>
      <c r="O64" s="1"/>
      <c r="Q64" s="1"/>
      <c r="S64" s="1"/>
    </row>
    <row r="65" spans="1:19" ht="15.75" customHeight="1" x14ac:dyDescent="0.2">
      <c r="A65" s="1"/>
      <c r="B65" s="1"/>
      <c r="C65" s="1"/>
      <c r="F65" s="1"/>
      <c r="H65" s="1"/>
      <c r="K65" s="1"/>
      <c r="M65" s="1"/>
      <c r="O65" s="1"/>
      <c r="Q65" s="1"/>
      <c r="S65" s="1"/>
    </row>
    <row r="66" spans="1:19" ht="15.75" customHeight="1" x14ac:dyDescent="0.2">
      <c r="A66" s="1"/>
      <c r="B66" s="1"/>
      <c r="C66" s="1"/>
      <c r="F66" s="1"/>
      <c r="H66" s="1"/>
      <c r="K66" s="1"/>
      <c r="M66" s="1"/>
      <c r="O66" s="1"/>
      <c r="Q66" s="1"/>
      <c r="S66" s="1"/>
    </row>
    <row r="67" spans="1:19" ht="15.75" customHeight="1" x14ac:dyDescent="0.2">
      <c r="A67" s="1"/>
      <c r="B67" s="1"/>
      <c r="C67" s="1"/>
      <c r="F67" s="1"/>
      <c r="H67" s="1"/>
      <c r="K67" s="1"/>
      <c r="M67" s="1"/>
      <c r="O67" s="1"/>
      <c r="Q67" s="1"/>
      <c r="S67" s="1"/>
    </row>
    <row r="68" spans="1:19" ht="15.75" customHeight="1" x14ac:dyDescent="0.2">
      <c r="A68" s="1"/>
      <c r="B68" s="1"/>
      <c r="C68" s="1"/>
      <c r="F68" s="1"/>
      <c r="H68" s="1"/>
      <c r="K68" s="1"/>
      <c r="M68" s="1"/>
      <c r="O68" s="1"/>
      <c r="Q68" s="1"/>
      <c r="S68" s="1"/>
    </row>
    <row r="69" spans="1:19" ht="15.75" customHeight="1" x14ac:dyDescent="0.2">
      <c r="A69" s="1"/>
      <c r="B69" s="1"/>
      <c r="C69" s="1"/>
      <c r="F69" s="1"/>
      <c r="H69" s="1"/>
      <c r="K69" s="1"/>
      <c r="M69" s="1"/>
      <c r="O69" s="1"/>
      <c r="Q69" s="1"/>
      <c r="S69" s="1"/>
    </row>
    <row r="70" spans="1:19" ht="15.75" customHeight="1" x14ac:dyDescent="0.2">
      <c r="A70" s="1"/>
      <c r="B70" s="1"/>
      <c r="C70" s="1"/>
      <c r="F70" s="1"/>
      <c r="H70" s="1"/>
      <c r="K70" s="1"/>
      <c r="M70" s="1"/>
      <c r="O70" s="1"/>
      <c r="Q70" s="1"/>
      <c r="S70" s="1"/>
    </row>
    <row r="71" spans="1:19" ht="15.75" customHeight="1" x14ac:dyDescent="0.2">
      <c r="A71" s="1"/>
      <c r="B71" s="1"/>
      <c r="C71" s="1"/>
      <c r="F71" s="1"/>
      <c r="H71" s="1"/>
      <c r="K71" s="1"/>
      <c r="M71" s="1"/>
      <c r="O71" s="1"/>
      <c r="Q71" s="1"/>
      <c r="S71" s="1"/>
    </row>
    <row r="72" spans="1:19" ht="15.75" customHeight="1" x14ac:dyDescent="0.2">
      <c r="A72" s="1"/>
      <c r="B72" s="1"/>
      <c r="C72" s="1"/>
      <c r="F72" s="1"/>
      <c r="H72" s="1"/>
      <c r="K72" s="1"/>
      <c r="M72" s="1"/>
      <c r="O72" s="1"/>
      <c r="Q72" s="1"/>
      <c r="S72" s="1"/>
    </row>
    <row r="73" spans="1:19" ht="15.75" customHeight="1" x14ac:dyDescent="0.2">
      <c r="A73" s="1"/>
      <c r="B73" s="1"/>
      <c r="C73" s="1"/>
      <c r="F73" s="1"/>
      <c r="H73" s="1"/>
      <c r="K73" s="1"/>
      <c r="M73" s="1"/>
      <c r="O73" s="1"/>
      <c r="Q73" s="1"/>
      <c r="S73" s="1"/>
    </row>
    <row r="74" spans="1:19" ht="15.75" customHeight="1" x14ac:dyDescent="0.2">
      <c r="A74" s="1"/>
      <c r="B74" s="1"/>
      <c r="C74" s="1"/>
      <c r="F74" s="1"/>
      <c r="H74" s="1"/>
      <c r="K74" s="1"/>
      <c r="M74" s="1"/>
      <c r="O74" s="1"/>
      <c r="Q74" s="1"/>
      <c r="S74" s="1"/>
    </row>
    <row r="75" spans="1:19" ht="15.75" customHeight="1" x14ac:dyDescent="0.2">
      <c r="A75" s="1"/>
      <c r="B75" s="1"/>
      <c r="C75" s="1"/>
      <c r="F75" s="1"/>
      <c r="H75" s="1"/>
      <c r="K75" s="1"/>
      <c r="M75" s="1"/>
      <c r="O75" s="1"/>
      <c r="Q75" s="1"/>
      <c r="S75" s="1"/>
    </row>
    <row r="76" spans="1:19" ht="15.75" customHeight="1" x14ac:dyDescent="0.2">
      <c r="A76" s="1"/>
      <c r="B76" s="1"/>
      <c r="C76" s="1"/>
      <c r="F76" s="1"/>
      <c r="H76" s="1"/>
      <c r="K76" s="1"/>
      <c r="M76" s="1"/>
      <c r="O76" s="1"/>
      <c r="Q76" s="1"/>
      <c r="S76" s="1"/>
    </row>
    <row r="77" spans="1:19" ht="15.75" customHeight="1" x14ac:dyDescent="0.2">
      <c r="A77" s="1"/>
      <c r="B77" s="1"/>
      <c r="C77" s="1"/>
      <c r="F77" s="1"/>
      <c r="H77" s="1"/>
      <c r="K77" s="1"/>
      <c r="M77" s="1"/>
      <c r="O77" s="1"/>
      <c r="Q77" s="1"/>
      <c r="S77" s="1"/>
    </row>
    <row r="78" spans="1:19" ht="15.75" customHeight="1" x14ac:dyDescent="0.2">
      <c r="A78" s="1"/>
      <c r="B78" s="1"/>
      <c r="C78" s="1"/>
      <c r="F78" s="1"/>
      <c r="H78" s="1"/>
      <c r="K78" s="1"/>
      <c r="M78" s="1"/>
      <c r="O78" s="1"/>
      <c r="Q78" s="1"/>
      <c r="S78" s="1"/>
    </row>
    <row r="79" spans="1:19" ht="15.75" customHeight="1" x14ac:dyDescent="0.2">
      <c r="A79" s="1"/>
      <c r="B79" s="1"/>
      <c r="C79" s="1"/>
      <c r="F79" s="1"/>
      <c r="H79" s="1"/>
      <c r="K79" s="1"/>
      <c r="M79" s="1"/>
      <c r="O79" s="1"/>
      <c r="Q79" s="1"/>
      <c r="S79" s="1"/>
    </row>
    <row r="80" spans="1:19" ht="15.75" customHeight="1" x14ac:dyDescent="0.2">
      <c r="A80" s="1"/>
      <c r="B80" s="1"/>
      <c r="C80" s="1"/>
      <c r="F80" s="1"/>
      <c r="H80" s="1"/>
      <c r="K80" s="1"/>
      <c r="M80" s="1"/>
      <c r="O80" s="1"/>
      <c r="Q80" s="1"/>
      <c r="S80" s="1"/>
    </row>
    <row r="81" spans="1:19" ht="15.75" customHeight="1" x14ac:dyDescent="0.2">
      <c r="A81" s="1"/>
      <c r="B81" s="1"/>
      <c r="C81" s="1"/>
      <c r="F81" s="1"/>
      <c r="H81" s="1"/>
      <c r="K81" s="1"/>
      <c r="M81" s="1"/>
      <c r="O81" s="1"/>
      <c r="Q81" s="1"/>
      <c r="S81" s="1"/>
    </row>
    <row r="82" spans="1:19" ht="15.75" customHeight="1" x14ac:dyDescent="0.2">
      <c r="A82" s="1"/>
      <c r="B82" s="1"/>
      <c r="C82" s="1"/>
      <c r="F82" s="1"/>
      <c r="H82" s="1"/>
      <c r="K82" s="1"/>
      <c r="M82" s="1"/>
      <c r="O82" s="1"/>
      <c r="Q82" s="1"/>
      <c r="S82" s="1"/>
    </row>
    <row r="83" spans="1:19" ht="15.75" customHeight="1" x14ac:dyDescent="0.2">
      <c r="A83" s="1"/>
      <c r="B83" s="1"/>
      <c r="C83" s="1"/>
      <c r="F83" s="1"/>
      <c r="H83" s="1"/>
      <c r="K83" s="1"/>
      <c r="M83" s="1"/>
      <c r="O83" s="1"/>
      <c r="Q83" s="1"/>
      <c r="S83" s="1"/>
    </row>
    <row r="84" spans="1:19" ht="15.75" customHeight="1" x14ac:dyDescent="0.2">
      <c r="A84" s="1"/>
      <c r="B84" s="1"/>
      <c r="C84" s="1"/>
      <c r="F84" s="1"/>
      <c r="H84" s="1"/>
      <c r="K84" s="1"/>
      <c r="M84" s="1"/>
      <c r="O84" s="1"/>
      <c r="Q84" s="1"/>
      <c r="S84" s="1"/>
    </row>
    <row r="85" spans="1:19" ht="15.75" customHeight="1" x14ac:dyDescent="0.2">
      <c r="A85" s="1"/>
      <c r="B85" s="1"/>
      <c r="C85" s="1"/>
      <c r="F85" s="1"/>
      <c r="H85" s="1"/>
      <c r="K85" s="1"/>
      <c r="M85" s="1"/>
      <c r="O85" s="1"/>
      <c r="Q85" s="1"/>
      <c r="S85" s="1"/>
    </row>
    <row r="86" spans="1:19" ht="15.75" customHeight="1" x14ac:dyDescent="0.2">
      <c r="A86" s="1"/>
      <c r="B86" s="1"/>
      <c r="C86" s="1"/>
      <c r="F86" s="1"/>
      <c r="H86" s="1"/>
      <c r="K86" s="1"/>
      <c r="M86" s="1"/>
      <c r="O86" s="1"/>
      <c r="Q86" s="1"/>
      <c r="S86" s="1"/>
    </row>
    <row r="87" spans="1:19" ht="15.75" customHeight="1" x14ac:dyDescent="0.2">
      <c r="A87" s="1"/>
      <c r="B87" s="1"/>
      <c r="C87" s="1"/>
      <c r="F87" s="1"/>
      <c r="H87" s="1"/>
      <c r="K87" s="1"/>
      <c r="M87" s="1"/>
      <c r="O87" s="1"/>
      <c r="Q87" s="1"/>
      <c r="S87" s="1"/>
    </row>
    <row r="88" spans="1:19" ht="15.75" customHeight="1" x14ac:dyDescent="0.2">
      <c r="A88" s="1"/>
      <c r="B88" s="1"/>
      <c r="C88" s="1"/>
      <c r="F88" s="1"/>
      <c r="H88" s="1"/>
      <c r="K88" s="1"/>
      <c r="M88" s="1"/>
      <c r="O88" s="1"/>
      <c r="Q88" s="1"/>
      <c r="S88" s="1"/>
    </row>
    <row r="89" spans="1:19" ht="15.75" customHeight="1" x14ac:dyDescent="0.2">
      <c r="A89" s="1"/>
      <c r="B89" s="1"/>
      <c r="C89" s="1"/>
      <c r="F89" s="1"/>
      <c r="H89" s="1"/>
      <c r="K89" s="1"/>
      <c r="M89" s="1"/>
      <c r="O89" s="1"/>
      <c r="Q89" s="1"/>
      <c r="S89" s="1"/>
    </row>
    <row r="90" spans="1:19" ht="15.75" customHeight="1" x14ac:dyDescent="0.2">
      <c r="A90" s="1"/>
      <c r="B90" s="1"/>
      <c r="C90" s="1"/>
      <c r="F90" s="1"/>
      <c r="H90" s="1"/>
      <c r="K90" s="1"/>
      <c r="M90" s="1"/>
      <c r="O90" s="1"/>
      <c r="Q90" s="1"/>
      <c r="S90" s="1"/>
    </row>
    <row r="91" spans="1:19" ht="15.75" customHeight="1" x14ac:dyDescent="0.2">
      <c r="A91" s="1"/>
      <c r="B91" s="1"/>
      <c r="C91" s="1"/>
      <c r="F91" s="1"/>
      <c r="H91" s="1"/>
      <c r="K91" s="1"/>
      <c r="M91" s="1"/>
      <c r="O91" s="1"/>
      <c r="Q91" s="1"/>
      <c r="S91" s="1"/>
    </row>
    <row r="92" spans="1:19" ht="15.75" customHeight="1" x14ac:dyDescent="0.2">
      <c r="A92" s="1"/>
      <c r="B92" s="1"/>
      <c r="C92" s="1"/>
      <c r="F92" s="1"/>
      <c r="H92" s="1"/>
      <c r="K92" s="1"/>
      <c r="M92" s="1"/>
      <c r="O92" s="1"/>
      <c r="Q92" s="1"/>
      <c r="S92" s="1"/>
    </row>
    <row r="93" spans="1:19" ht="15.75" customHeight="1" x14ac:dyDescent="0.2">
      <c r="A93" s="1"/>
      <c r="B93" s="1"/>
      <c r="C93" s="1"/>
      <c r="F93" s="1"/>
      <c r="H93" s="1"/>
      <c r="K93" s="1"/>
      <c r="M93" s="1"/>
      <c r="O93" s="1"/>
      <c r="Q93" s="1"/>
      <c r="S93" s="1"/>
    </row>
    <row r="94" spans="1:19" ht="15.75" customHeight="1" x14ac:dyDescent="0.2">
      <c r="A94" s="1"/>
      <c r="B94" s="1"/>
      <c r="C94" s="1"/>
      <c r="F94" s="1"/>
      <c r="H94" s="1"/>
      <c r="K94" s="1"/>
      <c r="M94" s="1"/>
      <c r="O94" s="1"/>
      <c r="Q94" s="1"/>
      <c r="S94" s="1"/>
    </row>
    <row r="95" spans="1:19" ht="15.75" customHeight="1" x14ac:dyDescent="0.2">
      <c r="A95" s="1"/>
      <c r="B95" s="1"/>
      <c r="C95" s="1"/>
      <c r="F95" s="1"/>
      <c r="H95" s="1"/>
      <c r="K95" s="1"/>
      <c r="M95" s="1"/>
      <c r="O95" s="1"/>
      <c r="Q95" s="1"/>
      <c r="S95" s="1"/>
    </row>
    <row r="96" spans="1:19" ht="15.75" customHeight="1" x14ac:dyDescent="0.2">
      <c r="A96" s="1"/>
      <c r="B96" s="1"/>
      <c r="C96" s="1"/>
      <c r="F96" s="1"/>
      <c r="H96" s="1"/>
      <c r="K96" s="1"/>
      <c r="M96" s="1"/>
      <c r="O96" s="1"/>
      <c r="Q96" s="1"/>
      <c r="S96" s="1"/>
    </row>
    <row r="97" spans="1:19" ht="15.75" customHeight="1" x14ac:dyDescent="0.2">
      <c r="A97" s="1"/>
      <c r="B97" s="1"/>
      <c r="C97" s="1"/>
      <c r="F97" s="1"/>
      <c r="H97" s="1"/>
      <c r="K97" s="1"/>
      <c r="M97" s="1"/>
      <c r="O97" s="1"/>
      <c r="Q97" s="1"/>
      <c r="S97" s="1"/>
    </row>
    <row r="98" spans="1:19" ht="15.75" customHeight="1" x14ac:dyDescent="0.2">
      <c r="A98" s="1"/>
      <c r="B98" s="1"/>
      <c r="C98" s="1"/>
      <c r="F98" s="1"/>
      <c r="H98" s="1"/>
      <c r="K98" s="1"/>
      <c r="M98" s="1"/>
      <c r="O98" s="1"/>
      <c r="Q98" s="1"/>
      <c r="S98" s="1"/>
    </row>
    <row r="99" spans="1:19" ht="15.75" customHeight="1" x14ac:dyDescent="0.2">
      <c r="A99" s="1"/>
      <c r="B99" s="1"/>
      <c r="C99" s="1"/>
      <c r="F99" s="1"/>
      <c r="H99" s="1"/>
      <c r="K99" s="1"/>
      <c r="M99" s="1"/>
      <c r="O99" s="1"/>
      <c r="Q99" s="1"/>
      <c r="S99" s="1"/>
    </row>
    <row r="100" spans="1:19" ht="15.75" customHeight="1" x14ac:dyDescent="0.2">
      <c r="A100" s="1"/>
      <c r="B100" s="1"/>
      <c r="C100" s="1"/>
      <c r="F100" s="1"/>
      <c r="H100" s="1"/>
      <c r="K100" s="1"/>
      <c r="M100" s="1"/>
      <c r="O100" s="1"/>
      <c r="Q100" s="1"/>
      <c r="S100" s="1"/>
    </row>
    <row r="101" spans="1:19" ht="15.75" customHeight="1" x14ac:dyDescent="0.2">
      <c r="A101" s="1"/>
      <c r="B101" s="1"/>
      <c r="C101" s="1"/>
      <c r="F101" s="1"/>
      <c r="H101" s="1"/>
      <c r="K101" s="1"/>
      <c r="M101" s="1"/>
      <c r="O101" s="1"/>
      <c r="Q101" s="1"/>
      <c r="S101" s="1"/>
    </row>
    <row r="102" spans="1:19" ht="15.75" customHeight="1" x14ac:dyDescent="0.2">
      <c r="A102" s="1"/>
      <c r="B102" s="1"/>
      <c r="C102" s="1"/>
      <c r="F102" s="1"/>
      <c r="H102" s="1"/>
      <c r="K102" s="1"/>
      <c r="M102" s="1"/>
      <c r="O102" s="1"/>
      <c r="Q102" s="1"/>
      <c r="S102" s="1"/>
    </row>
    <row r="103" spans="1:19" ht="15.75" customHeight="1" x14ac:dyDescent="0.2">
      <c r="A103" s="1"/>
      <c r="B103" s="1"/>
      <c r="C103" s="1"/>
      <c r="F103" s="1"/>
      <c r="H103" s="1"/>
      <c r="K103" s="1"/>
      <c r="M103" s="1"/>
      <c r="O103" s="1"/>
      <c r="Q103" s="1"/>
      <c r="S103" s="1"/>
    </row>
    <row r="104" spans="1:19" ht="15.75" customHeight="1" x14ac:dyDescent="0.2">
      <c r="A104" s="1"/>
      <c r="B104" s="1"/>
      <c r="C104" s="1"/>
      <c r="F104" s="1"/>
      <c r="H104" s="1"/>
      <c r="K104" s="1"/>
      <c r="M104" s="1"/>
      <c r="O104" s="1"/>
      <c r="Q104" s="1"/>
      <c r="S104" s="1"/>
    </row>
    <row r="105" spans="1:19" ht="15.75" customHeight="1" x14ac:dyDescent="0.2">
      <c r="A105" s="1"/>
      <c r="B105" s="1"/>
      <c r="C105" s="1"/>
      <c r="F105" s="1"/>
      <c r="H105" s="1"/>
      <c r="K105" s="1"/>
      <c r="M105" s="1"/>
      <c r="O105" s="1"/>
      <c r="Q105" s="1"/>
      <c r="S105" s="1"/>
    </row>
    <row r="106" spans="1:19" ht="15.75" customHeight="1" x14ac:dyDescent="0.2">
      <c r="A106" s="1"/>
      <c r="B106" s="1"/>
      <c r="C106" s="1"/>
      <c r="F106" s="1"/>
      <c r="H106" s="1"/>
      <c r="K106" s="1"/>
      <c r="M106" s="1"/>
      <c r="O106" s="1"/>
      <c r="Q106" s="1"/>
      <c r="S106" s="1"/>
    </row>
    <row r="107" spans="1:19" ht="15.75" customHeight="1" x14ac:dyDescent="0.2">
      <c r="A107" s="1"/>
      <c r="B107" s="1"/>
      <c r="C107" s="1"/>
      <c r="F107" s="1"/>
      <c r="H107" s="1"/>
      <c r="K107" s="1"/>
      <c r="M107" s="1"/>
      <c r="O107" s="1"/>
      <c r="Q107" s="1"/>
      <c r="S107" s="1"/>
    </row>
    <row r="108" spans="1:19" ht="15.75" customHeight="1" x14ac:dyDescent="0.2">
      <c r="A108" s="1"/>
      <c r="B108" s="1"/>
      <c r="C108" s="1"/>
      <c r="F108" s="1"/>
      <c r="H108" s="1"/>
      <c r="K108" s="1"/>
      <c r="M108" s="1"/>
      <c r="O108" s="1"/>
      <c r="Q108" s="1"/>
      <c r="S108" s="1"/>
    </row>
    <row r="109" spans="1:19" ht="15.75" customHeight="1" x14ac:dyDescent="0.2">
      <c r="A109" s="1"/>
      <c r="B109" s="1"/>
      <c r="C109" s="1"/>
      <c r="F109" s="1"/>
      <c r="H109" s="1"/>
      <c r="K109" s="1"/>
      <c r="M109" s="1"/>
      <c r="O109" s="1"/>
      <c r="Q109" s="1"/>
      <c r="S109" s="1"/>
    </row>
    <row r="110" spans="1:19" ht="15.75" customHeight="1" x14ac:dyDescent="0.2">
      <c r="A110" s="1"/>
      <c r="B110" s="1"/>
      <c r="C110" s="1"/>
      <c r="F110" s="1"/>
      <c r="H110" s="1"/>
      <c r="K110" s="1"/>
      <c r="M110" s="1"/>
      <c r="O110" s="1"/>
      <c r="Q110" s="1"/>
      <c r="S110" s="1"/>
    </row>
    <row r="111" spans="1:19" ht="15.75" customHeight="1" x14ac:dyDescent="0.2">
      <c r="A111" s="1"/>
      <c r="B111" s="1"/>
      <c r="C111" s="1"/>
      <c r="F111" s="1"/>
      <c r="H111" s="1"/>
      <c r="K111" s="1"/>
      <c r="M111" s="1"/>
      <c r="O111" s="1"/>
      <c r="Q111" s="1"/>
      <c r="S111" s="1"/>
    </row>
    <row r="112" spans="1:19" ht="15.75" customHeight="1" x14ac:dyDescent="0.2">
      <c r="A112" s="1"/>
      <c r="B112" s="1"/>
      <c r="C112" s="1"/>
      <c r="F112" s="1"/>
      <c r="H112" s="1"/>
      <c r="K112" s="1"/>
      <c r="M112" s="1"/>
      <c r="O112" s="1"/>
      <c r="Q112" s="1"/>
      <c r="S112" s="1"/>
    </row>
    <row r="113" spans="1:19" ht="15.75" customHeight="1" x14ac:dyDescent="0.2">
      <c r="A113" s="1"/>
      <c r="B113" s="1"/>
      <c r="C113" s="1"/>
      <c r="F113" s="1"/>
      <c r="H113" s="1"/>
      <c r="K113" s="1"/>
      <c r="M113" s="1"/>
      <c r="O113" s="1"/>
      <c r="Q113" s="1"/>
      <c r="S113" s="1"/>
    </row>
    <row r="114" spans="1:19" ht="15.75" customHeight="1" x14ac:dyDescent="0.2">
      <c r="A114" s="1"/>
      <c r="B114" s="1"/>
      <c r="C114" s="1"/>
      <c r="F114" s="1"/>
      <c r="H114" s="1"/>
      <c r="K114" s="1"/>
      <c r="M114" s="1"/>
      <c r="O114" s="1"/>
      <c r="Q114" s="1"/>
      <c r="S114" s="1"/>
    </row>
    <row r="115" spans="1:19" ht="15.75" customHeight="1" x14ac:dyDescent="0.2">
      <c r="A115" s="1"/>
      <c r="B115" s="1"/>
      <c r="C115" s="1"/>
      <c r="F115" s="1"/>
      <c r="H115" s="1"/>
      <c r="K115" s="1"/>
      <c r="M115" s="1"/>
      <c r="O115" s="1"/>
      <c r="Q115" s="1"/>
      <c r="S115" s="1"/>
    </row>
    <row r="116" spans="1:19" ht="15.75" customHeight="1" x14ac:dyDescent="0.2">
      <c r="A116" s="1"/>
      <c r="B116" s="1"/>
      <c r="C116" s="1"/>
      <c r="F116" s="1"/>
      <c r="H116" s="1"/>
      <c r="K116" s="1"/>
      <c r="M116" s="1"/>
      <c r="O116" s="1"/>
      <c r="Q116" s="1"/>
      <c r="S116" s="1"/>
    </row>
    <row r="117" spans="1:19" ht="15.75" customHeight="1" x14ac:dyDescent="0.2">
      <c r="A117" s="1"/>
      <c r="B117" s="1"/>
      <c r="C117" s="1"/>
      <c r="F117" s="1"/>
      <c r="H117" s="1"/>
      <c r="K117" s="1"/>
      <c r="M117" s="1"/>
      <c r="O117" s="1"/>
      <c r="Q117" s="1"/>
      <c r="S117" s="1"/>
    </row>
    <row r="118" spans="1:19" ht="15.75" customHeight="1" x14ac:dyDescent="0.2">
      <c r="A118" s="1"/>
      <c r="B118" s="1"/>
      <c r="C118" s="1"/>
      <c r="F118" s="1"/>
      <c r="H118" s="1"/>
      <c r="K118" s="1"/>
      <c r="M118" s="1"/>
      <c r="O118" s="1"/>
      <c r="Q118" s="1"/>
      <c r="S118" s="1"/>
    </row>
    <row r="119" spans="1:19" ht="15.75" customHeight="1" x14ac:dyDescent="0.2">
      <c r="A119" s="1"/>
      <c r="B119" s="1"/>
      <c r="C119" s="1"/>
      <c r="F119" s="1"/>
      <c r="H119" s="1"/>
      <c r="K119" s="1"/>
      <c r="M119" s="1"/>
      <c r="O119" s="1"/>
      <c r="Q119" s="1"/>
      <c r="S119" s="1"/>
    </row>
    <row r="120" spans="1:19" ht="15.75" customHeight="1" x14ac:dyDescent="0.2">
      <c r="A120" s="1"/>
      <c r="B120" s="1"/>
      <c r="C120" s="1"/>
      <c r="F120" s="1"/>
      <c r="H120" s="1"/>
      <c r="K120" s="1"/>
      <c r="M120" s="1"/>
      <c r="O120" s="1"/>
      <c r="Q120" s="1"/>
      <c r="S120" s="1"/>
    </row>
    <row r="121" spans="1:19" ht="15.75" customHeight="1" x14ac:dyDescent="0.2">
      <c r="A121" s="1"/>
      <c r="B121" s="1"/>
      <c r="C121" s="1"/>
      <c r="F121" s="1"/>
      <c r="H121" s="1"/>
      <c r="K121" s="1"/>
      <c r="M121" s="1"/>
      <c r="O121" s="1"/>
      <c r="Q121" s="1"/>
      <c r="S121" s="1"/>
    </row>
    <row r="122" spans="1:19" ht="15.75" customHeight="1" x14ac:dyDescent="0.2">
      <c r="A122" s="1"/>
      <c r="B122" s="1"/>
      <c r="C122" s="1"/>
      <c r="F122" s="1"/>
      <c r="H122" s="1"/>
      <c r="K122" s="1"/>
      <c r="M122" s="1"/>
      <c r="O122" s="1"/>
      <c r="Q122" s="1"/>
      <c r="S122" s="1"/>
    </row>
    <row r="123" spans="1:19" ht="15.75" customHeight="1" x14ac:dyDescent="0.2">
      <c r="A123" s="1"/>
      <c r="B123" s="1"/>
      <c r="C123" s="1"/>
      <c r="F123" s="1"/>
      <c r="H123" s="1"/>
      <c r="K123" s="1"/>
      <c r="M123" s="1"/>
      <c r="O123" s="1"/>
      <c r="Q123" s="1"/>
      <c r="S123" s="1"/>
    </row>
    <row r="124" spans="1:19" ht="15.75" customHeight="1" x14ac:dyDescent="0.2">
      <c r="A124" s="1"/>
      <c r="B124" s="1"/>
      <c r="C124" s="1"/>
      <c r="F124" s="1"/>
      <c r="H124" s="1"/>
      <c r="K124" s="1"/>
      <c r="M124" s="1"/>
      <c r="O124" s="1"/>
      <c r="Q124" s="1"/>
      <c r="S124" s="1"/>
    </row>
    <row r="125" spans="1:19" ht="15.75" customHeight="1" x14ac:dyDescent="0.2">
      <c r="A125" s="1"/>
      <c r="B125" s="1"/>
      <c r="C125" s="1"/>
      <c r="F125" s="1"/>
      <c r="H125" s="1"/>
      <c r="K125" s="1"/>
      <c r="M125" s="1"/>
      <c r="O125" s="1"/>
      <c r="Q125" s="1"/>
      <c r="S125" s="1"/>
    </row>
    <row r="126" spans="1:19" ht="15.75" customHeight="1" x14ac:dyDescent="0.2">
      <c r="A126" s="1"/>
      <c r="B126" s="1"/>
      <c r="C126" s="1"/>
      <c r="F126" s="1"/>
      <c r="H126" s="1"/>
      <c r="K126" s="1"/>
      <c r="M126" s="1"/>
      <c r="O126" s="1"/>
      <c r="Q126" s="1"/>
      <c r="S126" s="1"/>
    </row>
    <row r="127" spans="1:19" ht="15.75" customHeight="1" x14ac:dyDescent="0.2">
      <c r="A127" s="1"/>
      <c r="B127" s="1"/>
      <c r="C127" s="1"/>
      <c r="F127" s="1"/>
      <c r="H127" s="1"/>
      <c r="K127" s="1"/>
      <c r="M127" s="1"/>
      <c r="O127" s="1"/>
      <c r="Q127" s="1"/>
      <c r="S127" s="1"/>
    </row>
    <row r="128" spans="1:19" ht="15.75" customHeight="1" x14ac:dyDescent="0.2">
      <c r="A128" s="1"/>
      <c r="B128" s="1"/>
      <c r="C128" s="1"/>
      <c r="F128" s="1"/>
      <c r="H128" s="1"/>
      <c r="K128" s="1"/>
      <c r="M128" s="1"/>
      <c r="O128" s="1"/>
      <c r="Q128" s="1"/>
      <c r="S128" s="1"/>
    </row>
    <row r="129" spans="1:19" ht="15.75" customHeight="1" x14ac:dyDescent="0.2">
      <c r="A129" s="1"/>
      <c r="B129" s="1"/>
      <c r="C129" s="1"/>
      <c r="F129" s="1"/>
      <c r="H129" s="1"/>
      <c r="K129" s="1"/>
      <c r="M129" s="1"/>
      <c r="O129" s="1"/>
      <c r="Q129" s="1"/>
      <c r="S129" s="1"/>
    </row>
    <row r="130" spans="1:19" ht="15.75" customHeight="1" x14ac:dyDescent="0.2">
      <c r="A130" s="1"/>
      <c r="B130" s="1"/>
      <c r="C130" s="1"/>
      <c r="F130" s="1"/>
      <c r="H130" s="1"/>
      <c r="K130" s="1"/>
      <c r="M130" s="1"/>
      <c r="O130" s="1"/>
      <c r="Q130" s="1"/>
      <c r="S130" s="1"/>
    </row>
    <row r="131" spans="1:19" ht="15.75" customHeight="1" x14ac:dyDescent="0.2">
      <c r="A131" s="1"/>
      <c r="B131" s="1"/>
      <c r="C131" s="1"/>
      <c r="F131" s="1"/>
      <c r="H131" s="1"/>
      <c r="K131" s="1"/>
      <c r="M131" s="1"/>
      <c r="O131" s="1"/>
      <c r="Q131" s="1"/>
      <c r="S131" s="1"/>
    </row>
    <row r="132" spans="1:19" ht="15.75" customHeight="1" x14ac:dyDescent="0.2">
      <c r="A132" s="1"/>
      <c r="B132" s="1"/>
      <c r="C132" s="1"/>
      <c r="F132" s="1"/>
      <c r="H132" s="1"/>
      <c r="K132" s="1"/>
      <c r="M132" s="1"/>
      <c r="O132" s="1"/>
      <c r="Q132" s="1"/>
      <c r="S132" s="1"/>
    </row>
    <row r="133" spans="1:19" ht="15.75" customHeight="1" x14ac:dyDescent="0.2">
      <c r="A133" s="1"/>
      <c r="B133" s="1"/>
      <c r="C133" s="1"/>
      <c r="F133" s="1"/>
      <c r="H133" s="1"/>
      <c r="K133" s="1"/>
      <c r="M133" s="1"/>
      <c r="O133" s="1"/>
      <c r="Q133" s="1"/>
      <c r="S133" s="1"/>
    </row>
    <row r="134" spans="1:19" ht="15.75" customHeight="1" x14ac:dyDescent="0.2">
      <c r="A134" s="1"/>
      <c r="B134" s="1"/>
      <c r="C134" s="1"/>
      <c r="F134" s="1"/>
      <c r="H134" s="1"/>
      <c r="K134" s="1"/>
      <c r="M134" s="1"/>
      <c r="O134" s="1"/>
      <c r="Q134" s="1"/>
      <c r="S134" s="1"/>
    </row>
    <row r="135" spans="1:19" ht="15.75" customHeight="1" x14ac:dyDescent="0.2">
      <c r="A135" s="1"/>
      <c r="B135" s="1"/>
      <c r="C135" s="1"/>
      <c r="F135" s="1"/>
      <c r="H135" s="1"/>
      <c r="K135" s="1"/>
      <c r="M135" s="1"/>
      <c r="O135" s="1"/>
      <c r="Q135" s="1"/>
      <c r="S135" s="1"/>
    </row>
    <row r="136" spans="1:19" ht="15.75" customHeight="1" x14ac:dyDescent="0.2">
      <c r="A136" s="1"/>
      <c r="B136" s="1"/>
      <c r="C136" s="1"/>
      <c r="F136" s="1"/>
      <c r="H136" s="1"/>
      <c r="K136" s="1"/>
      <c r="M136" s="1"/>
      <c r="O136" s="1"/>
      <c r="Q136" s="1"/>
      <c r="S136" s="1"/>
    </row>
    <row r="137" spans="1:19" ht="15.75" customHeight="1" x14ac:dyDescent="0.2">
      <c r="A137" s="1"/>
      <c r="B137" s="1"/>
      <c r="C137" s="1"/>
      <c r="F137" s="1"/>
      <c r="H137" s="1"/>
      <c r="K137" s="1"/>
      <c r="M137" s="1"/>
      <c r="O137" s="1"/>
      <c r="Q137" s="1"/>
      <c r="S137" s="1"/>
    </row>
    <row r="138" spans="1:19" ht="15.75" customHeight="1" x14ac:dyDescent="0.2">
      <c r="A138" s="1"/>
      <c r="B138" s="1"/>
      <c r="C138" s="1"/>
      <c r="F138" s="1"/>
      <c r="H138" s="1"/>
      <c r="K138" s="1"/>
      <c r="M138" s="1"/>
      <c r="O138" s="1"/>
      <c r="Q138" s="1"/>
      <c r="S138" s="1"/>
    </row>
    <row r="139" spans="1:19" ht="15.75" customHeight="1" x14ac:dyDescent="0.2">
      <c r="A139" s="1"/>
      <c r="B139" s="1"/>
      <c r="C139" s="1"/>
      <c r="F139" s="1"/>
      <c r="H139" s="1"/>
      <c r="K139" s="1"/>
      <c r="M139" s="1"/>
      <c r="O139" s="1"/>
      <c r="Q139" s="1"/>
      <c r="S139" s="1"/>
    </row>
    <row r="140" spans="1:19" ht="15.75" customHeight="1" x14ac:dyDescent="0.2">
      <c r="A140" s="1"/>
      <c r="B140" s="1"/>
      <c r="C140" s="1"/>
      <c r="F140" s="1"/>
      <c r="H140" s="1"/>
      <c r="K140" s="1"/>
      <c r="M140" s="1"/>
      <c r="O140" s="1"/>
      <c r="Q140" s="1"/>
      <c r="S140" s="1"/>
    </row>
    <row r="141" spans="1:19" ht="15.75" customHeight="1" x14ac:dyDescent="0.2">
      <c r="A141" s="1"/>
      <c r="B141" s="1"/>
      <c r="C141" s="1"/>
      <c r="F141" s="1"/>
      <c r="H141" s="1"/>
      <c r="K141" s="1"/>
      <c r="M141" s="1"/>
      <c r="O141" s="1"/>
      <c r="Q141" s="1"/>
      <c r="S141" s="1"/>
    </row>
    <row r="142" spans="1:19" ht="15.75" customHeight="1" x14ac:dyDescent="0.2">
      <c r="A142" s="1"/>
      <c r="B142" s="1"/>
      <c r="C142" s="1"/>
      <c r="F142" s="1"/>
      <c r="H142" s="1"/>
      <c r="K142" s="1"/>
      <c r="M142" s="1"/>
      <c r="O142" s="1"/>
      <c r="Q142" s="1"/>
      <c r="S142" s="1"/>
    </row>
    <row r="143" spans="1:19" ht="15.75" customHeight="1" x14ac:dyDescent="0.2">
      <c r="A143" s="1"/>
      <c r="B143" s="1"/>
      <c r="C143" s="1"/>
      <c r="F143" s="1"/>
      <c r="H143" s="1"/>
      <c r="K143" s="1"/>
      <c r="M143" s="1"/>
      <c r="O143" s="1"/>
      <c r="Q143" s="1"/>
      <c r="S143" s="1"/>
    </row>
    <row r="144" spans="1:19" ht="15.75" customHeight="1" x14ac:dyDescent="0.2">
      <c r="A144" s="1"/>
      <c r="B144" s="1"/>
      <c r="C144" s="1"/>
      <c r="F144" s="1"/>
      <c r="H144" s="1"/>
      <c r="K144" s="1"/>
      <c r="M144" s="1"/>
      <c r="O144" s="1"/>
      <c r="Q144" s="1"/>
      <c r="S144" s="1"/>
    </row>
    <row r="145" spans="1:19" ht="15.75" customHeight="1" x14ac:dyDescent="0.2">
      <c r="A145" s="1"/>
      <c r="B145" s="1"/>
      <c r="C145" s="1"/>
      <c r="F145" s="1"/>
      <c r="H145" s="1"/>
      <c r="K145" s="1"/>
      <c r="M145" s="1"/>
      <c r="O145" s="1"/>
      <c r="Q145" s="1"/>
      <c r="S145" s="1"/>
    </row>
    <row r="146" spans="1:19" ht="15.75" customHeight="1" x14ac:dyDescent="0.2">
      <c r="A146" s="1"/>
      <c r="B146" s="1"/>
      <c r="C146" s="1"/>
      <c r="F146" s="1"/>
      <c r="H146" s="1"/>
      <c r="K146" s="1"/>
      <c r="M146" s="1"/>
      <c r="O146" s="1"/>
      <c r="Q146" s="1"/>
      <c r="S146" s="1"/>
    </row>
    <row r="147" spans="1:19" ht="15.75" customHeight="1" x14ac:dyDescent="0.2">
      <c r="A147" s="1"/>
      <c r="B147" s="1"/>
      <c r="C147" s="1"/>
      <c r="F147" s="1"/>
      <c r="H147" s="1"/>
      <c r="K147" s="1"/>
      <c r="M147" s="1"/>
      <c r="O147" s="1"/>
      <c r="Q147" s="1"/>
      <c r="S147" s="1"/>
    </row>
    <row r="148" spans="1:19" ht="15.75" customHeight="1" x14ac:dyDescent="0.2">
      <c r="A148" s="1"/>
      <c r="B148" s="1"/>
      <c r="C148" s="1"/>
      <c r="F148" s="1"/>
      <c r="H148" s="1"/>
      <c r="K148" s="1"/>
      <c r="M148" s="1"/>
      <c r="O148" s="1"/>
      <c r="Q148" s="1"/>
      <c r="S148" s="1"/>
    </row>
    <row r="149" spans="1:19" ht="15.75" customHeight="1" x14ac:dyDescent="0.2">
      <c r="A149" s="1"/>
      <c r="B149" s="1"/>
      <c r="C149" s="1"/>
      <c r="F149" s="1"/>
      <c r="H149" s="1"/>
      <c r="K149" s="1"/>
      <c r="M149" s="1"/>
      <c r="O149" s="1"/>
      <c r="Q149" s="1"/>
      <c r="S149" s="1"/>
    </row>
    <row r="150" spans="1:19" ht="15.75" customHeight="1" x14ac:dyDescent="0.2">
      <c r="A150" s="1"/>
      <c r="B150" s="1"/>
      <c r="C150" s="1"/>
      <c r="F150" s="1"/>
      <c r="H150" s="1"/>
      <c r="K150" s="1"/>
      <c r="M150" s="1"/>
      <c r="O150" s="1"/>
      <c r="Q150" s="1"/>
      <c r="S150" s="1"/>
    </row>
    <row r="151" spans="1:19" ht="15.75" customHeight="1" x14ac:dyDescent="0.2">
      <c r="A151" s="1"/>
      <c r="B151" s="1"/>
      <c r="C151" s="1"/>
      <c r="F151" s="1"/>
      <c r="H151" s="1"/>
      <c r="K151" s="1"/>
      <c r="M151" s="1"/>
      <c r="O151" s="1"/>
      <c r="Q151" s="1"/>
      <c r="S151" s="1"/>
    </row>
    <row r="152" spans="1:19" ht="15.75" customHeight="1" x14ac:dyDescent="0.2">
      <c r="A152" s="1"/>
      <c r="B152" s="1"/>
      <c r="C152" s="1"/>
      <c r="F152" s="1"/>
      <c r="H152" s="1"/>
      <c r="K152" s="1"/>
      <c r="M152" s="1"/>
      <c r="O152" s="1"/>
      <c r="Q152" s="1"/>
      <c r="S152" s="1"/>
    </row>
    <row r="153" spans="1:19" ht="15.75" customHeight="1" x14ac:dyDescent="0.2">
      <c r="A153" s="1"/>
      <c r="B153" s="1"/>
      <c r="C153" s="1"/>
      <c r="F153" s="1"/>
      <c r="H153" s="1"/>
      <c r="K153" s="1"/>
      <c r="M153" s="1"/>
      <c r="O153" s="1"/>
      <c r="Q153" s="1"/>
      <c r="S153" s="1"/>
    </row>
    <row r="154" spans="1:19" ht="15.75" customHeight="1" x14ac:dyDescent="0.2">
      <c r="A154" s="1"/>
      <c r="B154" s="1"/>
      <c r="C154" s="1"/>
      <c r="F154" s="1"/>
      <c r="H154" s="1"/>
      <c r="K154" s="1"/>
      <c r="M154" s="1"/>
      <c r="O154" s="1"/>
      <c r="Q154" s="1"/>
      <c r="S154" s="1"/>
    </row>
    <row r="155" spans="1:19" ht="15.75" customHeight="1" x14ac:dyDescent="0.2">
      <c r="A155" s="1"/>
      <c r="B155" s="1"/>
      <c r="C155" s="1"/>
      <c r="F155" s="1"/>
      <c r="H155" s="1"/>
      <c r="K155" s="1"/>
      <c r="M155" s="1"/>
      <c r="O155" s="1"/>
      <c r="Q155" s="1"/>
      <c r="S155" s="1"/>
    </row>
    <row r="156" spans="1:19" ht="15.75" customHeight="1" x14ac:dyDescent="0.2">
      <c r="A156" s="1"/>
      <c r="B156" s="1"/>
      <c r="C156" s="1"/>
      <c r="F156" s="1"/>
      <c r="H156" s="1"/>
      <c r="K156" s="1"/>
      <c r="M156" s="1"/>
      <c r="O156" s="1"/>
      <c r="Q156" s="1"/>
      <c r="S156" s="1"/>
    </row>
    <row r="157" spans="1:19" ht="15.75" customHeight="1" x14ac:dyDescent="0.2">
      <c r="A157" s="1"/>
      <c r="B157" s="1"/>
      <c r="C157" s="1"/>
      <c r="F157" s="1"/>
      <c r="H157" s="1"/>
      <c r="K157" s="1"/>
      <c r="M157" s="1"/>
      <c r="O157" s="1"/>
      <c r="Q157" s="1"/>
      <c r="S157" s="1"/>
    </row>
    <row r="158" spans="1:19" ht="15.75" customHeight="1" x14ac:dyDescent="0.2">
      <c r="A158" s="1"/>
      <c r="B158" s="1"/>
      <c r="C158" s="1"/>
      <c r="F158" s="1"/>
      <c r="H158" s="1"/>
      <c r="K158" s="1"/>
      <c r="M158" s="1"/>
      <c r="O158" s="1"/>
      <c r="Q158" s="1"/>
      <c r="S158" s="1"/>
    </row>
    <row r="159" spans="1:19" ht="15.75" customHeight="1" x14ac:dyDescent="0.2">
      <c r="A159" s="1"/>
      <c r="B159" s="1"/>
      <c r="C159" s="1"/>
      <c r="F159" s="1"/>
      <c r="H159" s="1"/>
      <c r="K159" s="1"/>
      <c r="M159" s="1"/>
      <c r="O159" s="1"/>
      <c r="Q159" s="1"/>
      <c r="S159" s="1"/>
    </row>
    <row r="160" spans="1:19" ht="15.75" customHeight="1" x14ac:dyDescent="0.2">
      <c r="A160" s="1"/>
      <c r="B160" s="1"/>
      <c r="C160" s="1"/>
      <c r="F160" s="1"/>
      <c r="H160" s="1"/>
      <c r="K160" s="1"/>
      <c r="M160" s="1"/>
      <c r="O160" s="1"/>
      <c r="Q160" s="1"/>
      <c r="S160" s="1"/>
    </row>
    <row r="161" spans="1:19" ht="15.75" customHeight="1" x14ac:dyDescent="0.2">
      <c r="A161" s="1"/>
      <c r="B161" s="1"/>
      <c r="C161" s="1"/>
      <c r="F161" s="1"/>
      <c r="H161" s="1"/>
      <c r="K161" s="1"/>
      <c r="M161" s="1"/>
      <c r="O161" s="1"/>
      <c r="Q161" s="1"/>
      <c r="S161" s="1"/>
    </row>
    <row r="162" spans="1:19" ht="15.75" customHeight="1" x14ac:dyDescent="0.2">
      <c r="A162" s="1"/>
      <c r="B162" s="1"/>
      <c r="C162" s="1"/>
      <c r="F162" s="1"/>
      <c r="H162" s="1"/>
      <c r="K162" s="1"/>
      <c r="M162" s="1"/>
      <c r="O162" s="1"/>
      <c r="Q162" s="1"/>
      <c r="S162" s="1"/>
    </row>
    <row r="163" spans="1:19" ht="15.75" customHeight="1" x14ac:dyDescent="0.2">
      <c r="A163" s="1"/>
      <c r="B163" s="1"/>
      <c r="C163" s="1"/>
      <c r="F163" s="1"/>
      <c r="H163" s="1"/>
      <c r="K163" s="1"/>
      <c r="M163" s="1"/>
      <c r="O163" s="1"/>
      <c r="Q163" s="1"/>
      <c r="S163" s="1"/>
    </row>
    <row r="164" spans="1:19" ht="15.75" customHeight="1" x14ac:dyDescent="0.2">
      <c r="A164" s="1"/>
      <c r="B164" s="1"/>
      <c r="C164" s="1"/>
      <c r="F164" s="1"/>
      <c r="H164" s="1"/>
      <c r="K164" s="1"/>
      <c r="M164" s="1"/>
      <c r="O164" s="1"/>
      <c r="Q164" s="1"/>
      <c r="S164" s="1"/>
    </row>
    <row r="165" spans="1:19" ht="15.75" customHeight="1" x14ac:dyDescent="0.2">
      <c r="A165" s="1"/>
      <c r="B165" s="1"/>
      <c r="C165" s="1"/>
      <c r="F165" s="1"/>
      <c r="H165" s="1"/>
      <c r="K165" s="1"/>
      <c r="M165" s="1"/>
      <c r="O165" s="1"/>
      <c r="Q165" s="1"/>
      <c r="S165" s="1"/>
    </row>
    <row r="166" spans="1:19" ht="15.75" customHeight="1" x14ac:dyDescent="0.2">
      <c r="A166" s="1"/>
      <c r="B166" s="1"/>
      <c r="C166" s="1"/>
      <c r="F166" s="1"/>
      <c r="H166" s="1"/>
      <c r="K166" s="1"/>
      <c r="M166" s="1"/>
      <c r="O166" s="1"/>
      <c r="Q166" s="1"/>
      <c r="S166" s="1"/>
    </row>
    <row r="167" spans="1:19" ht="15.75" customHeight="1" x14ac:dyDescent="0.2">
      <c r="A167" s="1"/>
      <c r="B167" s="1"/>
      <c r="C167" s="1"/>
      <c r="F167" s="1"/>
      <c r="H167" s="1"/>
      <c r="K167" s="1"/>
      <c r="M167" s="1"/>
      <c r="O167" s="1"/>
      <c r="Q167" s="1"/>
      <c r="S167" s="1"/>
    </row>
    <row r="168" spans="1:19" ht="15.75" customHeight="1" x14ac:dyDescent="0.2">
      <c r="A168" s="1"/>
      <c r="B168" s="1"/>
      <c r="C168" s="1"/>
      <c r="F168" s="1"/>
      <c r="H168" s="1"/>
      <c r="K168" s="1"/>
      <c r="M168" s="1"/>
      <c r="O168" s="1"/>
      <c r="Q168" s="1"/>
      <c r="S168" s="1"/>
    </row>
    <row r="169" spans="1:19" ht="15.75" customHeight="1" x14ac:dyDescent="0.2">
      <c r="A169" s="1"/>
      <c r="B169" s="1"/>
      <c r="C169" s="1"/>
      <c r="F169" s="1"/>
      <c r="H169" s="1"/>
      <c r="K169" s="1"/>
      <c r="M169" s="1"/>
      <c r="O169" s="1"/>
      <c r="Q169" s="1"/>
      <c r="S169" s="1"/>
    </row>
    <row r="170" spans="1:19" ht="15.75" customHeight="1" x14ac:dyDescent="0.2">
      <c r="A170" s="1"/>
      <c r="B170" s="1"/>
      <c r="C170" s="1"/>
      <c r="F170" s="1"/>
      <c r="H170" s="1"/>
      <c r="K170" s="1"/>
      <c r="M170" s="1"/>
      <c r="O170" s="1"/>
      <c r="Q170" s="1"/>
      <c r="S170" s="1"/>
    </row>
    <row r="171" spans="1:19" ht="15.75" customHeight="1" x14ac:dyDescent="0.2">
      <c r="A171" s="1"/>
      <c r="B171" s="1"/>
      <c r="C171" s="1"/>
      <c r="F171" s="1"/>
      <c r="H171" s="1"/>
      <c r="K171" s="1"/>
      <c r="M171" s="1"/>
      <c r="O171" s="1"/>
      <c r="Q171" s="1"/>
      <c r="S171" s="1"/>
    </row>
    <row r="172" spans="1:19" ht="15.75" customHeight="1" x14ac:dyDescent="0.2">
      <c r="A172" s="1"/>
      <c r="B172" s="1"/>
      <c r="C172" s="1"/>
      <c r="F172" s="1"/>
      <c r="H172" s="1"/>
      <c r="K172" s="1"/>
      <c r="M172" s="1"/>
      <c r="O172" s="1"/>
      <c r="Q172" s="1"/>
      <c r="S172" s="1"/>
    </row>
    <row r="173" spans="1:19" ht="15.75" customHeight="1" x14ac:dyDescent="0.2">
      <c r="A173" s="1"/>
      <c r="B173" s="1"/>
      <c r="C173" s="1"/>
      <c r="F173" s="1"/>
      <c r="H173" s="1"/>
      <c r="K173" s="1"/>
      <c r="M173" s="1"/>
      <c r="O173" s="1"/>
      <c r="Q173" s="1"/>
      <c r="S173" s="1"/>
    </row>
    <row r="174" spans="1:19" ht="15.75" customHeight="1" x14ac:dyDescent="0.2">
      <c r="A174" s="1"/>
      <c r="B174" s="1"/>
      <c r="C174" s="1"/>
      <c r="F174" s="1"/>
      <c r="H174" s="1"/>
      <c r="K174" s="1"/>
      <c r="M174" s="1"/>
      <c r="O174" s="1"/>
      <c r="Q174" s="1"/>
      <c r="S174" s="1"/>
    </row>
    <row r="175" spans="1:19" ht="15.75" customHeight="1" x14ac:dyDescent="0.2">
      <c r="A175" s="1"/>
      <c r="B175" s="1"/>
      <c r="C175" s="1"/>
      <c r="F175" s="1"/>
      <c r="H175" s="1"/>
      <c r="K175" s="1"/>
      <c r="M175" s="1"/>
      <c r="O175" s="1"/>
      <c r="Q175" s="1"/>
      <c r="S175" s="1"/>
    </row>
    <row r="176" spans="1:19" ht="15.75" customHeight="1" x14ac:dyDescent="0.2">
      <c r="A176" s="1"/>
      <c r="B176" s="1"/>
      <c r="C176" s="1"/>
      <c r="F176" s="1"/>
      <c r="H176" s="1"/>
      <c r="K176" s="1"/>
      <c r="M176" s="1"/>
      <c r="O176" s="1"/>
      <c r="Q176" s="1"/>
      <c r="S176" s="1"/>
    </row>
    <row r="177" spans="1:19" ht="15.75" customHeight="1" x14ac:dyDescent="0.2">
      <c r="A177" s="1"/>
      <c r="B177" s="1"/>
      <c r="C177" s="1"/>
      <c r="F177" s="1"/>
      <c r="H177" s="1"/>
      <c r="K177" s="1"/>
      <c r="M177" s="1"/>
      <c r="O177" s="1"/>
      <c r="Q177" s="1"/>
      <c r="S177" s="1"/>
    </row>
    <row r="178" spans="1:19" ht="15.75" customHeight="1" x14ac:dyDescent="0.2">
      <c r="A178" s="1"/>
      <c r="B178" s="1"/>
      <c r="C178" s="1"/>
      <c r="F178" s="1"/>
      <c r="H178" s="1"/>
      <c r="K178" s="1"/>
      <c r="M178" s="1"/>
      <c r="O178" s="1"/>
      <c r="Q178" s="1"/>
      <c r="S178" s="1"/>
    </row>
    <row r="179" spans="1:19" ht="15.75" customHeight="1" x14ac:dyDescent="0.2">
      <c r="A179" s="1"/>
      <c r="B179" s="1"/>
      <c r="C179" s="1"/>
      <c r="F179" s="1"/>
      <c r="H179" s="1"/>
      <c r="K179" s="1"/>
      <c r="M179" s="1"/>
      <c r="O179" s="1"/>
      <c r="Q179" s="1"/>
      <c r="S179" s="1"/>
    </row>
    <row r="180" spans="1:19" ht="15.75" customHeight="1" x14ac:dyDescent="0.2">
      <c r="A180" s="1"/>
      <c r="B180" s="1"/>
      <c r="C180" s="1"/>
      <c r="F180" s="1"/>
      <c r="H180" s="1"/>
      <c r="K180" s="1"/>
      <c r="M180" s="1"/>
      <c r="O180" s="1"/>
      <c r="Q180" s="1"/>
      <c r="S180" s="1"/>
    </row>
    <row r="181" spans="1:19" ht="15.75" customHeight="1" x14ac:dyDescent="0.2">
      <c r="A181" s="1"/>
      <c r="B181" s="1"/>
      <c r="C181" s="1"/>
      <c r="F181" s="1"/>
      <c r="H181" s="1"/>
      <c r="K181" s="1"/>
      <c r="M181" s="1"/>
      <c r="O181" s="1"/>
      <c r="Q181" s="1"/>
      <c r="S181" s="1"/>
    </row>
    <row r="182" spans="1:19" ht="15.75" customHeight="1" x14ac:dyDescent="0.2">
      <c r="A182" s="1"/>
      <c r="B182" s="1"/>
      <c r="C182" s="1"/>
      <c r="F182" s="1"/>
      <c r="H182" s="1"/>
      <c r="K182" s="1"/>
      <c r="M182" s="1"/>
      <c r="O182" s="1"/>
      <c r="Q182" s="1"/>
      <c r="S182" s="1"/>
    </row>
    <row r="183" spans="1:19" ht="15.75" customHeight="1" x14ac:dyDescent="0.2">
      <c r="A183" s="1"/>
      <c r="B183" s="1"/>
      <c r="C183" s="1"/>
      <c r="F183" s="1"/>
      <c r="H183" s="1"/>
      <c r="K183" s="1"/>
      <c r="M183" s="1"/>
      <c r="O183" s="1"/>
      <c r="Q183" s="1"/>
      <c r="S183" s="1"/>
    </row>
    <row r="184" spans="1:19" ht="15.75" customHeight="1" x14ac:dyDescent="0.2">
      <c r="A184" s="1"/>
      <c r="B184" s="1"/>
      <c r="C184" s="1"/>
      <c r="F184" s="1"/>
      <c r="H184" s="1"/>
      <c r="K184" s="1"/>
      <c r="M184" s="1"/>
      <c r="O184" s="1"/>
      <c r="Q184" s="1"/>
      <c r="S184" s="1"/>
    </row>
    <row r="185" spans="1:19" ht="15.75" customHeight="1" x14ac:dyDescent="0.2">
      <c r="A185" s="1"/>
      <c r="B185" s="1"/>
      <c r="C185" s="1"/>
      <c r="F185" s="1"/>
      <c r="H185" s="1"/>
      <c r="K185" s="1"/>
      <c r="M185" s="1"/>
      <c r="O185" s="1"/>
      <c r="Q185" s="1"/>
      <c r="S185" s="1"/>
    </row>
    <row r="186" spans="1:19" ht="15.75" customHeight="1" x14ac:dyDescent="0.2">
      <c r="A186" s="1"/>
      <c r="B186" s="1"/>
      <c r="C186" s="1"/>
      <c r="F186" s="1"/>
      <c r="H186" s="1"/>
      <c r="K186" s="1"/>
      <c r="M186" s="1"/>
      <c r="O186" s="1"/>
      <c r="Q186" s="1"/>
      <c r="S186" s="1"/>
    </row>
    <row r="187" spans="1:19" ht="15.75" customHeight="1" x14ac:dyDescent="0.2">
      <c r="A187" s="1"/>
      <c r="B187" s="1"/>
      <c r="C187" s="1"/>
      <c r="F187" s="1"/>
      <c r="H187" s="1"/>
      <c r="K187" s="1"/>
      <c r="M187" s="1"/>
      <c r="O187" s="1"/>
      <c r="Q187" s="1"/>
      <c r="S187" s="1"/>
    </row>
    <row r="188" spans="1:19" ht="15.75" customHeight="1" x14ac:dyDescent="0.2">
      <c r="A188" s="1"/>
      <c r="B188" s="1"/>
      <c r="C188" s="1"/>
      <c r="F188" s="1"/>
      <c r="H188" s="1"/>
      <c r="K188" s="1"/>
      <c r="M188" s="1"/>
      <c r="O188" s="1"/>
      <c r="Q188" s="1"/>
      <c r="S188" s="1"/>
    </row>
    <row r="189" spans="1:19" ht="15.75" customHeight="1" x14ac:dyDescent="0.2">
      <c r="A189" s="1"/>
      <c r="B189" s="1"/>
      <c r="C189" s="1"/>
      <c r="F189" s="1"/>
      <c r="H189" s="1"/>
      <c r="K189" s="1"/>
      <c r="M189" s="1"/>
      <c r="O189" s="1"/>
      <c r="Q189" s="1"/>
      <c r="S189" s="1"/>
    </row>
    <row r="190" spans="1:19" ht="15.75" customHeight="1" x14ac:dyDescent="0.2">
      <c r="A190" s="1"/>
      <c r="B190" s="1"/>
      <c r="C190" s="1"/>
      <c r="F190" s="1"/>
      <c r="H190" s="1"/>
      <c r="K190" s="1"/>
      <c r="M190" s="1"/>
      <c r="O190" s="1"/>
      <c r="Q190" s="1"/>
      <c r="S190" s="1"/>
    </row>
    <row r="191" spans="1:19" ht="15.75" customHeight="1" x14ac:dyDescent="0.2">
      <c r="A191" s="1"/>
      <c r="B191" s="1"/>
      <c r="C191" s="1"/>
      <c r="F191" s="1"/>
      <c r="H191" s="1"/>
      <c r="K191" s="1"/>
      <c r="M191" s="1"/>
      <c r="O191" s="1"/>
      <c r="Q191" s="1"/>
      <c r="S191" s="1"/>
    </row>
    <row r="192" spans="1:19" ht="15.75" customHeight="1" x14ac:dyDescent="0.2">
      <c r="A192" s="1"/>
      <c r="B192" s="1"/>
      <c r="C192" s="1"/>
      <c r="F192" s="1"/>
      <c r="H192" s="1"/>
      <c r="K192" s="1"/>
      <c r="M192" s="1"/>
      <c r="O192" s="1"/>
      <c r="Q192" s="1"/>
      <c r="S192" s="1"/>
    </row>
    <row r="193" spans="1:19" ht="15.75" customHeight="1" x14ac:dyDescent="0.2">
      <c r="A193" s="1"/>
      <c r="B193" s="1"/>
      <c r="C193" s="1"/>
      <c r="F193" s="1"/>
      <c r="H193" s="1"/>
      <c r="K193" s="1"/>
      <c r="M193" s="1"/>
      <c r="O193" s="1"/>
      <c r="Q193" s="1"/>
      <c r="S193" s="1"/>
    </row>
    <row r="194" spans="1:19" ht="15.75" customHeight="1" x14ac:dyDescent="0.2">
      <c r="A194" s="1"/>
      <c r="B194" s="1"/>
      <c r="C194" s="1"/>
      <c r="F194" s="1"/>
      <c r="H194" s="1"/>
      <c r="K194" s="1"/>
      <c r="M194" s="1"/>
      <c r="O194" s="1"/>
      <c r="Q194" s="1"/>
      <c r="S194" s="1"/>
    </row>
    <row r="195" spans="1:19" ht="15.75" customHeight="1" x14ac:dyDescent="0.2">
      <c r="A195" s="1"/>
      <c r="B195" s="1"/>
      <c r="C195" s="1"/>
      <c r="F195" s="1"/>
      <c r="H195" s="1"/>
      <c r="K195" s="1"/>
      <c r="M195" s="1"/>
      <c r="O195" s="1"/>
      <c r="Q195" s="1"/>
      <c r="S195" s="1"/>
    </row>
    <row r="196" spans="1:19" ht="15.75" customHeight="1" x14ac:dyDescent="0.2">
      <c r="A196" s="1"/>
      <c r="B196" s="1"/>
      <c r="C196" s="1"/>
      <c r="F196" s="1"/>
      <c r="H196" s="1"/>
      <c r="K196" s="1"/>
      <c r="M196" s="1"/>
      <c r="O196" s="1"/>
      <c r="Q196" s="1"/>
      <c r="S196" s="1"/>
    </row>
    <row r="197" spans="1:19" ht="15.75" customHeight="1" x14ac:dyDescent="0.2">
      <c r="A197" s="1"/>
      <c r="B197" s="1"/>
      <c r="C197" s="1"/>
      <c r="F197" s="1"/>
      <c r="H197" s="1"/>
      <c r="K197" s="1"/>
      <c r="M197" s="1"/>
      <c r="O197" s="1"/>
      <c r="Q197" s="1"/>
      <c r="S197" s="1"/>
    </row>
    <row r="198" spans="1:19" ht="15.75" customHeight="1" x14ac:dyDescent="0.2"/>
    <row r="199" spans="1:19" ht="15.75" customHeight="1" x14ac:dyDescent="0.2"/>
    <row r="200" spans="1:19" ht="15.75" customHeight="1" x14ac:dyDescent="0.2"/>
    <row r="201" spans="1:19" ht="15.75" customHeight="1" x14ac:dyDescent="0.2"/>
    <row r="202" spans="1:19" ht="15.75" customHeight="1" x14ac:dyDescent="0.2"/>
    <row r="203" spans="1:19" ht="15.75" customHeight="1" x14ac:dyDescent="0.2"/>
    <row r="204" spans="1:19" ht="15.75" customHeight="1" x14ac:dyDescent="0.2"/>
    <row r="205" spans="1:19" ht="15.75" customHeight="1" x14ac:dyDescent="0.2"/>
    <row r="206" spans="1:19" ht="15.75" customHeight="1" x14ac:dyDescent="0.2"/>
    <row r="207" spans="1:19" ht="15.75" customHeight="1" x14ac:dyDescent="0.2"/>
    <row r="208" spans="1:19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</sheetData>
  <mergeCells count="12">
    <mergeCell ref="A2:A7"/>
    <mergeCell ref="B2:B7"/>
    <mergeCell ref="C2:C7"/>
    <mergeCell ref="D2:D7"/>
    <mergeCell ref="E2:S3"/>
    <mergeCell ref="P4:Q6"/>
    <mergeCell ref="R4:S6"/>
    <mergeCell ref="E4:F6"/>
    <mergeCell ref="G4:H6"/>
    <mergeCell ref="I4:K6"/>
    <mergeCell ref="L4:M6"/>
    <mergeCell ref="N4:O6"/>
  </mergeCells>
  <dataValidations count="3">
    <dataValidation allowBlank="1" showInputMessage="1" showErrorMessage="1" prompt="Внимание! - Введите значение от 0 до 4." sqref="F52"/>
    <dataValidation allowBlank="1" showErrorMessage="1" sqref="L8:L51 N8:N51 P8:P51 R8:R51"/>
    <dataValidation allowBlank="1" showErrorMessage="1" prompt="Внимание! - Введите значение от 0 до 4." sqref="O8:O51 E8:K51 M8:M51 S8:S51 Q8:Q51"/>
  </dataValidation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550"/>
  <sheetViews>
    <sheetView tabSelected="1" topLeftCell="E1" zoomScale="84" zoomScaleNormal="84" workbookViewId="0">
      <selection activeCell="Q60" sqref="Q60"/>
    </sheetView>
  </sheetViews>
  <sheetFormatPr defaultColWidth="12.625" defaultRowHeight="15" customHeight="1" x14ac:dyDescent="0.2"/>
  <cols>
    <col min="1" max="1" width="4.5" style="3" customWidth="1"/>
    <col min="2" max="2" width="16.875" style="3" customWidth="1"/>
    <col min="3" max="3" width="23.25" style="3" customWidth="1"/>
    <col min="4" max="4" width="25.75" style="3" customWidth="1"/>
    <col min="5" max="5" width="12.625" style="3"/>
    <col min="6" max="6" width="8.75" style="3" customWidth="1"/>
    <col min="7" max="7" width="12.625" style="3"/>
    <col min="8" max="8" width="10" style="3" customWidth="1"/>
    <col min="9" max="10" width="14.5" style="3" customWidth="1"/>
    <col min="11" max="11" width="9.375" style="3" customWidth="1"/>
    <col min="12" max="14" width="12.625" style="3"/>
    <col min="15" max="15" width="13.625" style="3" customWidth="1"/>
    <col min="16" max="16" width="11.125" style="3" customWidth="1"/>
    <col min="17" max="17" width="12" style="3" customWidth="1"/>
    <col min="18" max="18" width="12.625" style="3"/>
    <col min="19" max="19" width="7.125" style="3" customWidth="1"/>
    <col min="20" max="16384" width="12.625" style="3"/>
  </cols>
  <sheetData>
    <row r="1" spans="1:19" ht="40.5" customHeight="1" x14ac:dyDescent="0.2">
      <c r="A1" s="4" t="s">
        <v>0</v>
      </c>
      <c r="B1" s="27"/>
      <c r="C1" s="27"/>
      <c r="D1" s="6"/>
      <c r="E1" s="7"/>
      <c r="F1" s="38"/>
      <c r="G1" s="7"/>
      <c r="H1" s="38"/>
      <c r="I1" s="7"/>
      <c r="J1" s="9"/>
      <c r="K1" s="38"/>
      <c r="L1" s="7"/>
      <c r="M1" s="38"/>
      <c r="N1" s="30"/>
      <c r="O1" s="38"/>
      <c r="P1" s="30"/>
      <c r="Q1" s="38"/>
      <c r="R1" s="30"/>
      <c r="S1" s="38"/>
    </row>
    <row r="2" spans="1:19" ht="28.5" customHeight="1" x14ac:dyDescent="0.2">
      <c r="A2" s="45" t="s">
        <v>1</v>
      </c>
      <c r="B2" s="54" t="s">
        <v>8</v>
      </c>
      <c r="C2" s="54" t="s">
        <v>9</v>
      </c>
      <c r="D2" s="55" t="s">
        <v>2</v>
      </c>
      <c r="E2" s="58" t="s">
        <v>12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22.5" customHeight="1" x14ac:dyDescent="0.2">
      <c r="A3" s="68"/>
      <c r="B3" s="54"/>
      <c r="C3" s="54"/>
      <c r="D3" s="56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22.5" customHeight="1" x14ac:dyDescent="0.2">
      <c r="A4" s="68"/>
      <c r="B4" s="54"/>
      <c r="C4" s="54"/>
      <c r="D4" s="56"/>
      <c r="E4" s="48" t="s">
        <v>21</v>
      </c>
      <c r="F4" s="49"/>
      <c r="G4" s="48" t="s">
        <v>4</v>
      </c>
      <c r="H4" s="49"/>
      <c r="I4" s="48" t="s">
        <v>22</v>
      </c>
      <c r="J4" s="62"/>
      <c r="K4" s="49"/>
      <c r="L4" s="48" t="s">
        <v>6</v>
      </c>
      <c r="M4" s="49"/>
      <c r="N4" s="48" t="s">
        <v>16</v>
      </c>
      <c r="O4" s="49"/>
      <c r="P4" s="48" t="s">
        <v>11</v>
      </c>
      <c r="Q4" s="49"/>
      <c r="R4" s="48" t="s">
        <v>23</v>
      </c>
      <c r="S4" s="49"/>
    </row>
    <row r="5" spans="1:19" ht="15" customHeight="1" x14ac:dyDescent="0.2">
      <c r="A5" s="68"/>
      <c r="B5" s="54"/>
      <c r="C5" s="54"/>
      <c r="D5" s="56"/>
      <c r="E5" s="50"/>
      <c r="F5" s="51"/>
      <c r="G5" s="50"/>
      <c r="H5" s="51"/>
      <c r="I5" s="50"/>
      <c r="J5" s="63"/>
      <c r="K5" s="51"/>
      <c r="L5" s="50"/>
      <c r="M5" s="51"/>
      <c r="N5" s="50"/>
      <c r="O5" s="51"/>
      <c r="P5" s="50"/>
      <c r="Q5" s="51"/>
      <c r="R5" s="50"/>
      <c r="S5" s="51"/>
    </row>
    <row r="6" spans="1:19" ht="15" customHeight="1" x14ac:dyDescent="0.2">
      <c r="A6" s="68"/>
      <c r="B6" s="54"/>
      <c r="C6" s="54"/>
      <c r="D6" s="56"/>
      <c r="E6" s="52"/>
      <c r="F6" s="53"/>
      <c r="G6" s="52"/>
      <c r="H6" s="53"/>
      <c r="I6" s="52"/>
      <c r="J6" s="64"/>
      <c r="K6" s="53"/>
      <c r="L6" s="52"/>
      <c r="M6" s="53"/>
      <c r="N6" s="52"/>
      <c r="O6" s="53"/>
      <c r="P6" s="52"/>
      <c r="Q6" s="53"/>
      <c r="R6" s="52"/>
      <c r="S6" s="53"/>
    </row>
    <row r="7" spans="1:19" ht="40.5" customHeight="1" x14ac:dyDescent="0.2">
      <c r="A7" s="69"/>
      <c r="B7" s="54"/>
      <c r="C7" s="54"/>
      <c r="D7" s="57"/>
      <c r="E7" s="35" t="s">
        <v>13</v>
      </c>
      <c r="F7" s="27" t="s">
        <v>7</v>
      </c>
      <c r="G7" s="35" t="s">
        <v>13</v>
      </c>
      <c r="H7" s="27" t="s">
        <v>7</v>
      </c>
      <c r="I7" s="36" t="s">
        <v>14</v>
      </c>
      <c r="J7" s="35" t="s">
        <v>13</v>
      </c>
      <c r="K7" s="27" t="s">
        <v>7</v>
      </c>
      <c r="L7" s="35" t="s">
        <v>15</v>
      </c>
      <c r="M7" s="28" t="s">
        <v>7</v>
      </c>
      <c r="N7" s="18" t="s">
        <v>17</v>
      </c>
      <c r="O7" s="27" t="s">
        <v>7</v>
      </c>
      <c r="P7" s="18" t="s">
        <v>15</v>
      </c>
      <c r="Q7" s="27" t="s">
        <v>7</v>
      </c>
      <c r="R7" s="18" t="s">
        <v>10</v>
      </c>
      <c r="S7" s="27" t="s">
        <v>7</v>
      </c>
    </row>
    <row r="8" spans="1:19" ht="27" customHeight="1" x14ac:dyDescent="0.2">
      <c r="A8" s="15">
        <v>1</v>
      </c>
      <c r="B8" s="27" t="s">
        <v>103</v>
      </c>
      <c r="C8" s="27" t="s">
        <v>104</v>
      </c>
      <c r="D8" s="86" t="s">
        <v>290</v>
      </c>
      <c r="E8" s="87">
        <v>10</v>
      </c>
      <c r="F8" s="83">
        <v>3</v>
      </c>
      <c r="G8" s="87">
        <v>9.3000000000000007</v>
      </c>
      <c r="H8" s="83">
        <v>1</v>
      </c>
      <c r="I8" s="93">
        <v>0.53194444444444444</v>
      </c>
      <c r="J8" s="85">
        <v>766</v>
      </c>
      <c r="K8" s="83">
        <v>1</v>
      </c>
      <c r="L8" s="85">
        <v>153</v>
      </c>
      <c r="M8" s="84">
        <v>2</v>
      </c>
      <c r="N8" s="84">
        <v>27</v>
      </c>
      <c r="O8" s="83">
        <v>1</v>
      </c>
      <c r="P8" s="84">
        <v>-4</v>
      </c>
      <c r="Q8" s="83">
        <v>1</v>
      </c>
      <c r="R8" s="84">
        <v>2</v>
      </c>
      <c r="S8" s="83">
        <v>1</v>
      </c>
    </row>
    <row r="9" spans="1:19" ht="27" customHeight="1" x14ac:dyDescent="0.2">
      <c r="A9" s="15">
        <v>2</v>
      </c>
      <c r="B9" s="27" t="s">
        <v>103</v>
      </c>
      <c r="C9" s="27" t="s">
        <v>104</v>
      </c>
      <c r="D9" s="86" t="s">
        <v>338</v>
      </c>
      <c r="E9" s="87">
        <v>9.6</v>
      </c>
      <c r="F9" s="83">
        <v>3</v>
      </c>
      <c r="G9" s="87">
        <v>8.9</v>
      </c>
      <c r="H9" s="83">
        <v>2</v>
      </c>
      <c r="I9" s="93">
        <v>0.4861111111111111</v>
      </c>
      <c r="J9" s="85">
        <v>700</v>
      </c>
      <c r="K9" s="83">
        <v>1</v>
      </c>
      <c r="L9" s="85">
        <v>160</v>
      </c>
      <c r="M9" s="84">
        <v>3</v>
      </c>
      <c r="N9" s="84">
        <v>22</v>
      </c>
      <c r="O9" s="83">
        <v>1</v>
      </c>
      <c r="P9" s="84">
        <v>0</v>
      </c>
      <c r="Q9" s="83">
        <v>1</v>
      </c>
      <c r="R9" s="84">
        <v>2</v>
      </c>
      <c r="S9" s="83">
        <v>1</v>
      </c>
    </row>
    <row r="10" spans="1:19" ht="27" customHeight="1" x14ac:dyDescent="0.2">
      <c r="A10" s="15">
        <v>3</v>
      </c>
      <c r="B10" s="27" t="s">
        <v>103</v>
      </c>
      <c r="C10" s="27" t="s">
        <v>104</v>
      </c>
      <c r="D10" s="86" t="s">
        <v>337</v>
      </c>
      <c r="E10" s="87">
        <v>12</v>
      </c>
      <c r="F10" s="83">
        <v>1</v>
      </c>
      <c r="G10" s="87">
        <v>10.1</v>
      </c>
      <c r="H10" s="83">
        <v>1</v>
      </c>
      <c r="I10" s="93">
        <v>0.54166666666666663</v>
      </c>
      <c r="J10" s="85">
        <v>780</v>
      </c>
      <c r="K10" s="83">
        <v>1</v>
      </c>
      <c r="L10" s="85">
        <v>159</v>
      </c>
      <c r="M10" s="84">
        <v>2</v>
      </c>
      <c r="N10" s="84">
        <v>23</v>
      </c>
      <c r="O10" s="83">
        <v>1</v>
      </c>
      <c r="P10" s="84">
        <v>1</v>
      </c>
      <c r="Q10" s="83">
        <v>1</v>
      </c>
      <c r="R10" s="84">
        <v>3</v>
      </c>
      <c r="S10" s="83">
        <v>2</v>
      </c>
    </row>
    <row r="11" spans="1:19" ht="27" customHeight="1" x14ac:dyDescent="0.2">
      <c r="A11" s="15">
        <v>4</v>
      </c>
      <c r="B11" s="27" t="s">
        <v>103</v>
      </c>
      <c r="C11" s="27" t="s">
        <v>104</v>
      </c>
      <c r="D11" s="86" t="s">
        <v>339</v>
      </c>
      <c r="E11" s="87">
        <v>9.3000000000000007</v>
      </c>
      <c r="F11" s="83">
        <v>4</v>
      </c>
      <c r="G11" s="87">
        <v>8.5</v>
      </c>
      <c r="H11" s="83">
        <v>3</v>
      </c>
      <c r="I11" s="93">
        <v>0.41666666666666669</v>
      </c>
      <c r="J11" s="85">
        <v>600</v>
      </c>
      <c r="K11" s="83">
        <v>1</v>
      </c>
      <c r="L11" s="85">
        <v>172</v>
      </c>
      <c r="M11" s="84">
        <v>3</v>
      </c>
      <c r="N11" s="84">
        <v>34</v>
      </c>
      <c r="O11" s="83">
        <v>2</v>
      </c>
      <c r="P11" s="84">
        <v>12</v>
      </c>
      <c r="Q11" s="83">
        <v>4</v>
      </c>
      <c r="R11" s="84">
        <v>4</v>
      </c>
      <c r="S11" s="83">
        <v>3</v>
      </c>
    </row>
    <row r="12" spans="1:19" ht="27" customHeight="1" x14ac:dyDescent="0.2">
      <c r="A12" s="15">
        <v>5</v>
      </c>
      <c r="B12" s="27" t="s">
        <v>103</v>
      </c>
      <c r="C12" s="27" t="s">
        <v>104</v>
      </c>
      <c r="D12" s="86" t="s">
        <v>291</v>
      </c>
      <c r="E12" s="87">
        <v>9.9</v>
      </c>
      <c r="F12" s="83">
        <v>3</v>
      </c>
      <c r="G12" s="87">
        <v>9.3000000000000007</v>
      </c>
      <c r="H12" s="83">
        <v>1</v>
      </c>
      <c r="I12" s="93">
        <v>0.44027777777777777</v>
      </c>
      <c r="J12" s="85">
        <v>634</v>
      </c>
      <c r="K12" s="83">
        <v>1</v>
      </c>
      <c r="L12" s="85">
        <v>159</v>
      </c>
      <c r="M12" s="84">
        <v>2</v>
      </c>
      <c r="N12" s="84">
        <v>30</v>
      </c>
      <c r="O12" s="83">
        <v>1</v>
      </c>
      <c r="P12" s="84">
        <v>0</v>
      </c>
      <c r="Q12" s="83">
        <v>1</v>
      </c>
      <c r="R12" s="84">
        <v>4</v>
      </c>
      <c r="S12" s="83">
        <v>3</v>
      </c>
    </row>
    <row r="13" spans="1:19" ht="27" customHeight="1" x14ac:dyDescent="0.2">
      <c r="A13" s="15">
        <v>6</v>
      </c>
      <c r="B13" s="27" t="s">
        <v>103</v>
      </c>
      <c r="C13" s="27" t="s">
        <v>104</v>
      </c>
      <c r="D13" s="86" t="s">
        <v>292</v>
      </c>
      <c r="E13" s="87">
        <v>9.5</v>
      </c>
      <c r="F13" s="83">
        <v>4</v>
      </c>
      <c r="G13" s="87">
        <v>8.3000000000000007</v>
      </c>
      <c r="H13" s="83">
        <v>3</v>
      </c>
      <c r="I13" s="93">
        <v>0.47430555555555554</v>
      </c>
      <c r="J13" s="85">
        <v>683</v>
      </c>
      <c r="K13" s="83">
        <v>1</v>
      </c>
      <c r="L13" s="85">
        <v>150</v>
      </c>
      <c r="M13" s="84">
        <v>2</v>
      </c>
      <c r="N13" s="84">
        <v>27</v>
      </c>
      <c r="O13" s="83">
        <v>1</v>
      </c>
      <c r="P13" s="84">
        <v>-3</v>
      </c>
      <c r="Q13" s="83">
        <v>1</v>
      </c>
      <c r="R13" s="84">
        <v>3</v>
      </c>
      <c r="S13" s="83">
        <v>2</v>
      </c>
    </row>
    <row r="14" spans="1:19" ht="27" customHeight="1" x14ac:dyDescent="0.2">
      <c r="A14" s="15">
        <v>7</v>
      </c>
      <c r="B14" s="27" t="s">
        <v>103</v>
      </c>
      <c r="C14" s="27" t="s">
        <v>104</v>
      </c>
      <c r="D14" s="86" t="s">
        <v>293</v>
      </c>
      <c r="E14" s="87">
        <v>11</v>
      </c>
      <c r="F14" s="83">
        <v>1</v>
      </c>
      <c r="G14" s="87">
        <v>10.050000000000001</v>
      </c>
      <c r="H14" s="83">
        <v>1</v>
      </c>
      <c r="I14" s="93">
        <v>0.48958333333333331</v>
      </c>
      <c r="J14" s="85">
        <v>705</v>
      </c>
      <c r="K14" s="83">
        <v>1</v>
      </c>
      <c r="L14" s="85">
        <v>157</v>
      </c>
      <c r="M14" s="84">
        <v>2</v>
      </c>
      <c r="N14" s="84">
        <v>31</v>
      </c>
      <c r="O14" s="83">
        <v>1</v>
      </c>
      <c r="P14" s="84">
        <v>1</v>
      </c>
      <c r="Q14" s="83">
        <v>1</v>
      </c>
      <c r="R14" s="84">
        <v>3</v>
      </c>
      <c r="S14" s="83">
        <v>2</v>
      </c>
    </row>
    <row r="15" spans="1:19" ht="27" customHeight="1" x14ac:dyDescent="0.2">
      <c r="A15" s="15">
        <v>8</v>
      </c>
      <c r="B15" s="27" t="s">
        <v>103</v>
      </c>
      <c r="C15" s="27" t="s">
        <v>104</v>
      </c>
      <c r="D15" s="86" t="s">
        <v>336</v>
      </c>
      <c r="E15" s="87">
        <v>10.43</v>
      </c>
      <c r="F15" s="83">
        <v>2</v>
      </c>
      <c r="G15" s="87">
        <v>9.2200000000000006</v>
      </c>
      <c r="H15" s="83">
        <v>1</v>
      </c>
      <c r="I15" s="93">
        <v>0.4465277777777778</v>
      </c>
      <c r="J15" s="85">
        <v>643</v>
      </c>
      <c r="K15" s="83">
        <v>1</v>
      </c>
      <c r="L15" s="85">
        <v>157</v>
      </c>
      <c r="M15" s="84">
        <v>2</v>
      </c>
      <c r="N15" s="84">
        <v>36</v>
      </c>
      <c r="O15" s="83">
        <v>3</v>
      </c>
      <c r="P15" s="84">
        <v>3</v>
      </c>
      <c r="Q15" s="83">
        <v>2</v>
      </c>
      <c r="R15" s="84">
        <v>4</v>
      </c>
      <c r="S15" s="83">
        <v>3</v>
      </c>
    </row>
    <row r="16" spans="1:19" ht="27" customHeight="1" x14ac:dyDescent="0.2">
      <c r="A16" s="15">
        <v>9</v>
      </c>
      <c r="B16" s="27" t="s">
        <v>103</v>
      </c>
      <c r="C16" s="27" t="s">
        <v>104</v>
      </c>
      <c r="D16" s="86" t="s">
        <v>294</v>
      </c>
      <c r="E16" s="87">
        <v>10.029999999999999</v>
      </c>
      <c r="F16" s="83">
        <v>3</v>
      </c>
      <c r="G16" s="87">
        <v>9.1999999999999993</v>
      </c>
      <c r="H16" s="83">
        <v>1</v>
      </c>
      <c r="I16" s="93">
        <v>0.43125000000000002</v>
      </c>
      <c r="J16" s="85">
        <v>621</v>
      </c>
      <c r="K16" s="83">
        <v>1</v>
      </c>
      <c r="L16" s="85">
        <v>167</v>
      </c>
      <c r="M16" s="84">
        <v>3</v>
      </c>
      <c r="N16" s="84">
        <v>35</v>
      </c>
      <c r="O16" s="83">
        <v>2</v>
      </c>
      <c r="P16" s="84">
        <v>6</v>
      </c>
      <c r="Q16" s="83">
        <v>3</v>
      </c>
      <c r="R16" s="84">
        <v>4</v>
      </c>
      <c r="S16" s="83">
        <v>3</v>
      </c>
    </row>
    <row r="17" spans="1:19" ht="27" customHeight="1" x14ac:dyDescent="0.2">
      <c r="A17" s="15">
        <v>10</v>
      </c>
      <c r="B17" s="27" t="s">
        <v>103</v>
      </c>
      <c r="C17" s="27" t="s">
        <v>104</v>
      </c>
      <c r="D17" s="86" t="s">
        <v>295</v>
      </c>
      <c r="E17" s="87">
        <v>9.5399999999999991</v>
      </c>
      <c r="F17" s="83">
        <v>3</v>
      </c>
      <c r="G17" s="87">
        <v>8.4499999999999993</v>
      </c>
      <c r="H17" s="83">
        <v>3</v>
      </c>
      <c r="I17" s="93">
        <v>0.41736111111111113</v>
      </c>
      <c r="J17" s="85">
        <v>601</v>
      </c>
      <c r="K17" s="83">
        <v>1</v>
      </c>
      <c r="L17" s="85">
        <v>165</v>
      </c>
      <c r="M17" s="84">
        <v>3</v>
      </c>
      <c r="N17" s="84">
        <v>36</v>
      </c>
      <c r="O17" s="83">
        <v>3</v>
      </c>
      <c r="P17" s="84">
        <v>5</v>
      </c>
      <c r="Q17" s="83">
        <v>3</v>
      </c>
      <c r="R17" s="84">
        <v>4</v>
      </c>
      <c r="S17" s="83">
        <v>3</v>
      </c>
    </row>
    <row r="18" spans="1:19" ht="27" customHeight="1" x14ac:dyDescent="0.2">
      <c r="A18" s="15">
        <v>11</v>
      </c>
      <c r="B18" s="27" t="s">
        <v>103</v>
      </c>
      <c r="C18" s="27" t="s">
        <v>104</v>
      </c>
      <c r="D18" s="86" t="s">
        <v>296</v>
      </c>
      <c r="E18" s="87">
        <v>11</v>
      </c>
      <c r="F18" s="83">
        <v>1</v>
      </c>
      <c r="G18" s="87">
        <v>9.42</v>
      </c>
      <c r="H18" s="83">
        <v>1</v>
      </c>
      <c r="I18" s="93">
        <v>0.48194444444444445</v>
      </c>
      <c r="J18" s="85">
        <v>694</v>
      </c>
      <c r="K18" s="83">
        <v>1</v>
      </c>
      <c r="L18" s="85">
        <v>158</v>
      </c>
      <c r="M18" s="84">
        <v>2</v>
      </c>
      <c r="N18" s="84">
        <v>30</v>
      </c>
      <c r="O18" s="83">
        <v>1</v>
      </c>
      <c r="P18" s="84">
        <v>-6</v>
      </c>
      <c r="Q18" s="83">
        <v>1</v>
      </c>
      <c r="R18" s="84">
        <v>0</v>
      </c>
      <c r="S18" s="83">
        <v>0</v>
      </c>
    </row>
    <row r="19" spans="1:19" ht="27" customHeight="1" x14ac:dyDescent="0.2">
      <c r="A19" s="15">
        <v>12</v>
      </c>
      <c r="B19" s="27" t="s">
        <v>103</v>
      </c>
      <c r="C19" s="27" t="s">
        <v>104</v>
      </c>
      <c r="D19" s="86" t="s">
        <v>297</v>
      </c>
      <c r="E19" s="87">
        <v>9.5399999999999991</v>
      </c>
      <c r="F19" s="83">
        <v>3</v>
      </c>
      <c r="G19" s="87">
        <v>9.1199999999999992</v>
      </c>
      <c r="H19" s="83">
        <v>1</v>
      </c>
      <c r="I19" s="93">
        <v>0.44027777777777777</v>
      </c>
      <c r="J19" s="85">
        <v>634</v>
      </c>
      <c r="K19" s="83">
        <v>1</v>
      </c>
      <c r="L19" s="85">
        <v>156</v>
      </c>
      <c r="M19" s="84">
        <v>2</v>
      </c>
      <c r="N19" s="84">
        <v>33</v>
      </c>
      <c r="O19" s="83">
        <v>2</v>
      </c>
      <c r="P19" s="84">
        <v>0</v>
      </c>
      <c r="Q19" s="83">
        <v>1</v>
      </c>
      <c r="R19" s="84">
        <v>5</v>
      </c>
      <c r="S19" s="83">
        <v>3</v>
      </c>
    </row>
    <row r="20" spans="1:19" ht="27" customHeight="1" x14ac:dyDescent="0.2">
      <c r="A20" s="15">
        <v>13</v>
      </c>
      <c r="B20" s="27" t="s">
        <v>103</v>
      </c>
      <c r="C20" s="27" t="s">
        <v>104</v>
      </c>
      <c r="D20" s="86" t="s">
        <v>298</v>
      </c>
      <c r="E20" s="87">
        <v>9.2100000000000009</v>
      </c>
      <c r="F20" s="83">
        <v>4</v>
      </c>
      <c r="G20" s="87">
        <v>8.34</v>
      </c>
      <c r="H20" s="83">
        <v>3</v>
      </c>
      <c r="I20" s="93">
        <v>0.41249999999999998</v>
      </c>
      <c r="J20" s="85">
        <v>594</v>
      </c>
      <c r="K20" s="83">
        <v>1</v>
      </c>
      <c r="L20" s="85">
        <v>164</v>
      </c>
      <c r="M20" s="84">
        <v>3</v>
      </c>
      <c r="N20" s="84">
        <v>34</v>
      </c>
      <c r="O20" s="83">
        <v>2</v>
      </c>
      <c r="P20" s="84">
        <v>4</v>
      </c>
      <c r="Q20" s="83">
        <v>2</v>
      </c>
      <c r="R20" s="84">
        <v>5</v>
      </c>
      <c r="S20" s="83">
        <v>3</v>
      </c>
    </row>
    <row r="21" spans="1:19" ht="27" customHeight="1" x14ac:dyDescent="0.2">
      <c r="A21" s="15">
        <v>14</v>
      </c>
      <c r="B21" s="27" t="s">
        <v>103</v>
      </c>
      <c r="C21" s="27" t="s">
        <v>104</v>
      </c>
      <c r="D21" s="86" t="s">
        <v>299</v>
      </c>
      <c r="E21" s="87">
        <v>9.5399999999999991</v>
      </c>
      <c r="F21" s="83">
        <v>3</v>
      </c>
      <c r="G21" s="87">
        <v>9.51</v>
      </c>
      <c r="H21" s="83">
        <v>1</v>
      </c>
      <c r="I21" s="93">
        <v>0.44791666666666669</v>
      </c>
      <c r="J21" s="85">
        <v>645</v>
      </c>
      <c r="K21" s="83">
        <v>1</v>
      </c>
      <c r="L21" s="85">
        <v>165</v>
      </c>
      <c r="M21" s="84">
        <v>3</v>
      </c>
      <c r="N21" s="84">
        <v>33</v>
      </c>
      <c r="O21" s="83">
        <v>2</v>
      </c>
      <c r="P21" s="84">
        <v>-2</v>
      </c>
      <c r="Q21" s="83">
        <v>1</v>
      </c>
      <c r="R21" s="84">
        <v>4</v>
      </c>
      <c r="S21" s="83">
        <v>3</v>
      </c>
    </row>
    <row r="22" spans="1:19" ht="27" customHeight="1" x14ac:dyDescent="0.2">
      <c r="A22" s="15">
        <v>15</v>
      </c>
      <c r="B22" s="27" t="s">
        <v>103</v>
      </c>
      <c r="C22" s="27" t="s">
        <v>104</v>
      </c>
      <c r="D22" s="86" t="s">
        <v>300</v>
      </c>
      <c r="E22" s="87">
        <v>9.3000000000000007</v>
      </c>
      <c r="F22" s="83">
        <v>4</v>
      </c>
      <c r="G22" s="87">
        <v>8.4499999999999993</v>
      </c>
      <c r="H22" s="83">
        <v>3</v>
      </c>
      <c r="I22" s="93">
        <v>0.4381944444444445</v>
      </c>
      <c r="J22" s="85">
        <v>631</v>
      </c>
      <c r="K22" s="83">
        <v>1</v>
      </c>
      <c r="L22" s="85">
        <v>165</v>
      </c>
      <c r="M22" s="84">
        <v>3</v>
      </c>
      <c r="N22" s="84">
        <v>32</v>
      </c>
      <c r="O22" s="83">
        <v>2</v>
      </c>
      <c r="P22" s="84">
        <v>4</v>
      </c>
      <c r="Q22" s="83">
        <v>2</v>
      </c>
      <c r="R22" s="84">
        <v>5</v>
      </c>
      <c r="S22" s="83">
        <v>3</v>
      </c>
    </row>
    <row r="23" spans="1:19" ht="27" customHeight="1" x14ac:dyDescent="0.2">
      <c r="A23" s="15">
        <v>16</v>
      </c>
      <c r="B23" s="27" t="s">
        <v>103</v>
      </c>
      <c r="C23" s="27" t="s">
        <v>104</v>
      </c>
      <c r="D23" s="86" t="s">
        <v>301</v>
      </c>
      <c r="E23" s="87">
        <v>12</v>
      </c>
      <c r="F23" s="83">
        <v>1</v>
      </c>
      <c r="G23" s="87">
        <v>9.26</v>
      </c>
      <c r="H23" s="83">
        <v>1</v>
      </c>
      <c r="I23" s="93">
        <v>0.45069444444444445</v>
      </c>
      <c r="J23" s="85">
        <v>649</v>
      </c>
      <c r="K23" s="83">
        <v>1</v>
      </c>
      <c r="L23" s="85">
        <v>153</v>
      </c>
      <c r="M23" s="84">
        <v>2</v>
      </c>
      <c r="N23" s="84">
        <v>29</v>
      </c>
      <c r="O23" s="83">
        <v>1</v>
      </c>
      <c r="P23" s="84">
        <v>-9</v>
      </c>
      <c r="Q23" s="83">
        <v>1</v>
      </c>
      <c r="R23" s="84">
        <v>0</v>
      </c>
      <c r="S23" s="83">
        <v>0</v>
      </c>
    </row>
    <row r="24" spans="1:19" ht="27" customHeight="1" x14ac:dyDescent="0.2">
      <c r="A24" s="15">
        <v>17</v>
      </c>
      <c r="B24" s="27" t="s">
        <v>103</v>
      </c>
      <c r="C24" s="27" t="s">
        <v>104</v>
      </c>
      <c r="D24" s="86" t="s">
        <v>302</v>
      </c>
      <c r="E24" s="87">
        <v>9.36</v>
      </c>
      <c r="F24" s="83">
        <v>4</v>
      </c>
      <c r="G24" s="87">
        <v>8.4</v>
      </c>
      <c r="H24" s="83">
        <v>3</v>
      </c>
      <c r="I24" s="93">
        <v>0.41875000000000001</v>
      </c>
      <c r="J24" s="85">
        <v>603</v>
      </c>
      <c r="K24" s="83">
        <v>1</v>
      </c>
      <c r="L24" s="85">
        <v>164</v>
      </c>
      <c r="M24" s="84">
        <v>3</v>
      </c>
      <c r="N24" s="84">
        <v>33</v>
      </c>
      <c r="O24" s="83">
        <v>2</v>
      </c>
      <c r="P24" s="84">
        <v>5</v>
      </c>
      <c r="Q24" s="83">
        <v>3</v>
      </c>
      <c r="R24" s="84">
        <v>5</v>
      </c>
      <c r="S24" s="83">
        <v>3</v>
      </c>
    </row>
    <row r="25" spans="1:19" ht="27" customHeight="1" x14ac:dyDescent="0.2">
      <c r="A25" s="15">
        <v>18</v>
      </c>
      <c r="B25" s="27" t="s">
        <v>103</v>
      </c>
      <c r="C25" s="27" t="s">
        <v>104</v>
      </c>
      <c r="D25" s="86" t="s">
        <v>303</v>
      </c>
      <c r="E25" s="87">
        <v>8.56</v>
      </c>
      <c r="F25" s="83">
        <v>4</v>
      </c>
      <c r="G25" s="87">
        <v>7.54</v>
      </c>
      <c r="H25" s="83">
        <v>4</v>
      </c>
      <c r="I25" s="93">
        <v>0.40625</v>
      </c>
      <c r="J25" s="85">
        <v>585</v>
      </c>
      <c r="K25" s="83">
        <v>1</v>
      </c>
      <c r="L25" s="85">
        <v>176</v>
      </c>
      <c r="M25" s="84">
        <v>3</v>
      </c>
      <c r="N25" s="84">
        <v>41</v>
      </c>
      <c r="O25" s="83">
        <v>3</v>
      </c>
      <c r="P25" s="84">
        <v>12</v>
      </c>
      <c r="Q25" s="83">
        <v>4</v>
      </c>
      <c r="R25" s="84">
        <v>7</v>
      </c>
      <c r="S25" s="83">
        <v>4</v>
      </c>
    </row>
    <row r="26" spans="1:19" ht="27" customHeight="1" x14ac:dyDescent="0.2">
      <c r="A26" s="15">
        <v>19</v>
      </c>
      <c r="B26" s="27" t="s">
        <v>103</v>
      </c>
      <c r="C26" s="27" t="s">
        <v>104</v>
      </c>
      <c r="D26" s="86" t="s">
        <v>304</v>
      </c>
      <c r="E26" s="87">
        <v>9.4499999999999993</v>
      </c>
      <c r="F26" s="83">
        <v>4</v>
      </c>
      <c r="G26" s="87">
        <v>9.3000000000000007</v>
      </c>
      <c r="H26" s="83">
        <v>1</v>
      </c>
      <c r="I26" s="93">
        <v>0.43194444444444446</v>
      </c>
      <c r="J26" s="85">
        <v>622</v>
      </c>
      <c r="K26" s="83">
        <v>1</v>
      </c>
      <c r="L26" s="85">
        <v>163</v>
      </c>
      <c r="M26" s="84">
        <v>3</v>
      </c>
      <c r="N26" s="84">
        <v>32</v>
      </c>
      <c r="O26" s="83">
        <v>2</v>
      </c>
      <c r="P26" s="84">
        <v>4</v>
      </c>
      <c r="Q26" s="83">
        <v>2</v>
      </c>
      <c r="R26" s="84">
        <v>3</v>
      </c>
      <c r="S26" s="83">
        <v>2</v>
      </c>
    </row>
    <row r="27" spans="1:19" ht="27" customHeight="1" x14ac:dyDescent="0.2">
      <c r="A27" s="15">
        <v>20</v>
      </c>
      <c r="B27" s="27" t="s">
        <v>103</v>
      </c>
      <c r="C27" s="27" t="s">
        <v>104</v>
      </c>
      <c r="D27" s="86" t="s">
        <v>305</v>
      </c>
      <c r="E27" s="87">
        <v>9.5299999999999994</v>
      </c>
      <c r="F27" s="83">
        <v>3</v>
      </c>
      <c r="G27" s="87">
        <v>8.5399999999999991</v>
      </c>
      <c r="H27" s="83">
        <v>3</v>
      </c>
      <c r="I27" s="93">
        <v>0.43263888888888885</v>
      </c>
      <c r="J27" s="85">
        <v>623</v>
      </c>
      <c r="K27" s="83">
        <v>1</v>
      </c>
      <c r="L27" s="85">
        <v>167</v>
      </c>
      <c r="M27" s="84">
        <v>3</v>
      </c>
      <c r="N27" s="84">
        <v>35</v>
      </c>
      <c r="O27" s="83">
        <v>2</v>
      </c>
      <c r="P27" s="84">
        <v>-4</v>
      </c>
      <c r="Q27" s="83">
        <v>1</v>
      </c>
      <c r="R27" s="84">
        <v>4</v>
      </c>
      <c r="S27" s="83">
        <v>3</v>
      </c>
    </row>
    <row r="28" spans="1:19" ht="27" customHeight="1" x14ac:dyDescent="0.2">
      <c r="A28" s="15">
        <v>21</v>
      </c>
      <c r="B28" s="27" t="s">
        <v>103</v>
      </c>
      <c r="C28" s="27" t="s">
        <v>104</v>
      </c>
      <c r="D28" s="86" t="s">
        <v>306</v>
      </c>
      <c r="E28" s="87">
        <v>8.49</v>
      </c>
      <c r="F28" s="83">
        <v>4</v>
      </c>
      <c r="G28" s="87">
        <v>8.34</v>
      </c>
      <c r="H28" s="83">
        <v>3</v>
      </c>
      <c r="I28" s="93">
        <v>0.40486111111111112</v>
      </c>
      <c r="J28" s="85">
        <v>583</v>
      </c>
      <c r="K28" s="83">
        <v>1</v>
      </c>
      <c r="L28" s="85">
        <v>175</v>
      </c>
      <c r="M28" s="84">
        <v>3</v>
      </c>
      <c r="N28" s="84">
        <v>38</v>
      </c>
      <c r="O28" s="83">
        <v>3</v>
      </c>
      <c r="P28" s="84">
        <v>16</v>
      </c>
      <c r="Q28" s="83">
        <v>4</v>
      </c>
      <c r="R28" s="84">
        <v>10</v>
      </c>
      <c r="S28" s="83">
        <v>4</v>
      </c>
    </row>
    <row r="29" spans="1:19" ht="27" customHeight="1" x14ac:dyDescent="0.2">
      <c r="A29" s="15">
        <v>22</v>
      </c>
      <c r="B29" s="27" t="s">
        <v>103</v>
      </c>
      <c r="C29" s="27" t="s">
        <v>104</v>
      </c>
      <c r="D29" s="86" t="s">
        <v>307</v>
      </c>
      <c r="E29" s="87">
        <v>9.43</v>
      </c>
      <c r="F29" s="83">
        <v>4</v>
      </c>
      <c r="G29" s="87">
        <v>8.2799999999999994</v>
      </c>
      <c r="H29" s="83">
        <v>3</v>
      </c>
      <c r="I29" s="93">
        <v>0.40486111111111112</v>
      </c>
      <c r="J29" s="85">
        <v>583</v>
      </c>
      <c r="K29" s="83">
        <v>1</v>
      </c>
      <c r="L29" s="85">
        <v>166</v>
      </c>
      <c r="M29" s="84">
        <v>3</v>
      </c>
      <c r="N29" s="84">
        <v>34</v>
      </c>
      <c r="O29" s="83">
        <v>2</v>
      </c>
      <c r="P29" s="84">
        <v>4</v>
      </c>
      <c r="Q29" s="83">
        <v>2</v>
      </c>
      <c r="R29" s="84">
        <v>8</v>
      </c>
      <c r="S29" s="83">
        <v>4</v>
      </c>
    </row>
    <row r="30" spans="1:19" ht="27" customHeight="1" x14ac:dyDescent="0.2">
      <c r="A30" s="15">
        <v>23</v>
      </c>
      <c r="B30" s="27" t="s">
        <v>103</v>
      </c>
      <c r="C30" s="27" t="s">
        <v>104</v>
      </c>
      <c r="D30" s="86" t="s">
        <v>335</v>
      </c>
      <c r="E30" s="87">
        <v>10.06</v>
      </c>
      <c r="F30" s="83">
        <v>3</v>
      </c>
      <c r="G30" s="87">
        <v>9.5399999999999991</v>
      </c>
      <c r="H30" s="83">
        <v>1</v>
      </c>
      <c r="I30" s="93">
        <v>0.45069444444444445</v>
      </c>
      <c r="J30" s="85">
        <v>649</v>
      </c>
      <c r="K30" s="83">
        <v>1</v>
      </c>
      <c r="L30" s="85">
        <v>164</v>
      </c>
      <c r="M30" s="84">
        <v>3</v>
      </c>
      <c r="N30" s="84">
        <v>34</v>
      </c>
      <c r="O30" s="83">
        <v>2</v>
      </c>
      <c r="P30" s="84">
        <v>-2</v>
      </c>
      <c r="Q30" s="83">
        <v>1</v>
      </c>
      <c r="R30" s="84">
        <v>3</v>
      </c>
      <c r="S30" s="83">
        <v>2</v>
      </c>
    </row>
    <row r="31" spans="1:19" ht="27" customHeight="1" x14ac:dyDescent="0.2">
      <c r="A31" s="15">
        <v>24</v>
      </c>
      <c r="B31" s="27" t="s">
        <v>103</v>
      </c>
      <c r="C31" s="27" t="s">
        <v>104</v>
      </c>
      <c r="D31" s="86" t="s">
        <v>334</v>
      </c>
      <c r="E31" s="87">
        <v>10.49</v>
      </c>
      <c r="F31" s="83">
        <v>2</v>
      </c>
      <c r="G31" s="87">
        <v>9.6999999999999993</v>
      </c>
      <c r="H31" s="83">
        <v>1</v>
      </c>
      <c r="I31" s="93">
        <v>0.48194444444444445</v>
      </c>
      <c r="J31" s="85">
        <v>694</v>
      </c>
      <c r="K31" s="83">
        <v>1</v>
      </c>
      <c r="L31" s="85">
        <v>159</v>
      </c>
      <c r="M31" s="84">
        <v>2</v>
      </c>
      <c r="N31" s="84">
        <v>32</v>
      </c>
      <c r="O31" s="83">
        <v>2</v>
      </c>
      <c r="P31" s="84">
        <v>-6</v>
      </c>
      <c r="Q31" s="83">
        <v>1</v>
      </c>
      <c r="R31" s="84">
        <v>0</v>
      </c>
      <c r="S31" s="83">
        <v>0</v>
      </c>
    </row>
    <row r="32" spans="1:19" ht="27" customHeight="1" x14ac:dyDescent="0.2">
      <c r="A32" s="15">
        <v>25</v>
      </c>
      <c r="B32" s="27" t="s">
        <v>103</v>
      </c>
      <c r="C32" s="27" t="s">
        <v>104</v>
      </c>
      <c r="D32" s="86" t="s">
        <v>308</v>
      </c>
      <c r="E32" s="87">
        <v>10.119999999999999</v>
      </c>
      <c r="F32" s="83">
        <v>3</v>
      </c>
      <c r="G32" s="87">
        <v>9.31</v>
      </c>
      <c r="H32" s="83">
        <v>1</v>
      </c>
      <c r="I32" s="93">
        <v>0.4381944444444445</v>
      </c>
      <c r="J32" s="85">
        <v>631</v>
      </c>
      <c r="K32" s="83">
        <v>1</v>
      </c>
      <c r="L32" s="85">
        <v>159</v>
      </c>
      <c r="M32" s="84">
        <v>2</v>
      </c>
      <c r="N32" s="84">
        <v>36</v>
      </c>
      <c r="O32" s="83">
        <v>3</v>
      </c>
      <c r="P32" s="84">
        <v>5</v>
      </c>
      <c r="Q32" s="83">
        <v>3</v>
      </c>
      <c r="R32" s="84">
        <v>4</v>
      </c>
      <c r="S32" s="83">
        <v>3</v>
      </c>
    </row>
    <row r="33" spans="1:19" ht="27" customHeight="1" x14ac:dyDescent="0.2">
      <c r="A33" s="15">
        <v>26</v>
      </c>
      <c r="B33" s="27" t="s">
        <v>103</v>
      </c>
      <c r="C33" s="27" t="s">
        <v>104</v>
      </c>
      <c r="D33" s="86" t="s">
        <v>309</v>
      </c>
      <c r="E33" s="87">
        <v>9.4499999999999993</v>
      </c>
      <c r="F33" s="83">
        <v>4</v>
      </c>
      <c r="G33" s="87">
        <v>8.5</v>
      </c>
      <c r="H33" s="83">
        <v>3</v>
      </c>
      <c r="I33" s="93">
        <v>0.44791666666666669</v>
      </c>
      <c r="J33" s="85">
        <v>645</v>
      </c>
      <c r="K33" s="83">
        <v>1</v>
      </c>
      <c r="L33" s="85">
        <v>157</v>
      </c>
      <c r="M33" s="84">
        <v>2</v>
      </c>
      <c r="N33" s="84">
        <v>31</v>
      </c>
      <c r="O33" s="83">
        <v>1</v>
      </c>
      <c r="P33" s="84">
        <v>2</v>
      </c>
      <c r="Q33" s="83">
        <v>1</v>
      </c>
      <c r="R33" s="84">
        <v>2</v>
      </c>
      <c r="S33" s="83">
        <v>1</v>
      </c>
    </row>
    <row r="34" spans="1:19" ht="27" customHeight="1" x14ac:dyDescent="0.2">
      <c r="A34" s="15">
        <v>27</v>
      </c>
      <c r="B34" s="27" t="s">
        <v>103</v>
      </c>
      <c r="C34" s="27" t="s">
        <v>104</v>
      </c>
      <c r="D34" s="86" t="s">
        <v>310</v>
      </c>
      <c r="E34" s="87">
        <v>8.43</v>
      </c>
      <c r="F34" s="83">
        <v>4</v>
      </c>
      <c r="G34" s="87">
        <v>8</v>
      </c>
      <c r="H34" s="83">
        <v>3</v>
      </c>
      <c r="I34" s="93">
        <v>0.41666666666666669</v>
      </c>
      <c r="J34" s="85">
        <v>600</v>
      </c>
      <c r="K34" s="83">
        <v>1</v>
      </c>
      <c r="L34" s="85">
        <v>165</v>
      </c>
      <c r="M34" s="84">
        <v>3</v>
      </c>
      <c r="N34" s="84">
        <v>33</v>
      </c>
      <c r="O34" s="83">
        <v>2</v>
      </c>
      <c r="P34" s="84">
        <v>6</v>
      </c>
      <c r="Q34" s="83">
        <v>3</v>
      </c>
      <c r="R34" s="84">
        <v>6</v>
      </c>
      <c r="S34" s="83">
        <v>3</v>
      </c>
    </row>
    <row r="35" spans="1:19" ht="27" customHeight="1" x14ac:dyDescent="0.2">
      <c r="A35" s="15">
        <v>28</v>
      </c>
      <c r="B35" s="27" t="s">
        <v>103</v>
      </c>
      <c r="C35" s="27" t="s">
        <v>104</v>
      </c>
      <c r="D35" s="86" t="s">
        <v>311</v>
      </c>
      <c r="E35" s="87">
        <v>11.12</v>
      </c>
      <c r="F35" s="83">
        <v>1</v>
      </c>
      <c r="G35" s="87">
        <v>10</v>
      </c>
      <c r="H35" s="83">
        <v>1</v>
      </c>
      <c r="I35" s="85">
        <v>0</v>
      </c>
      <c r="J35" s="85">
        <v>0</v>
      </c>
      <c r="K35" s="83">
        <v>0</v>
      </c>
      <c r="L35" s="85">
        <v>149</v>
      </c>
      <c r="M35" s="84">
        <v>1</v>
      </c>
      <c r="N35" s="84">
        <v>26</v>
      </c>
      <c r="O35" s="83">
        <v>1</v>
      </c>
      <c r="P35" s="84">
        <v>4</v>
      </c>
      <c r="Q35" s="83">
        <v>2</v>
      </c>
      <c r="R35" s="84">
        <v>0</v>
      </c>
      <c r="S35" s="83">
        <v>0</v>
      </c>
    </row>
    <row r="36" spans="1:19" ht="27" customHeight="1" x14ac:dyDescent="0.2">
      <c r="A36" s="15">
        <v>29</v>
      </c>
      <c r="B36" s="27" t="s">
        <v>103</v>
      </c>
      <c r="C36" s="27" t="s">
        <v>104</v>
      </c>
      <c r="D36" s="86" t="s">
        <v>312</v>
      </c>
      <c r="E36" s="87">
        <v>10.41</v>
      </c>
      <c r="F36" s="83">
        <v>2</v>
      </c>
      <c r="G36" s="87">
        <v>9.56</v>
      </c>
      <c r="H36" s="83">
        <v>1</v>
      </c>
      <c r="I36" s="93">
        <v>0.48958333333333331</v>
      </c>
      <c r="J36" s="85">
        <v>705</v>
      </c>
      <c r="K36" s="83">
        <v>1</v>
      </c>
      <c r="L36" s="85">
        <v>146</v>
      </c>
      <c r="M36" s="84">
        <v>1</v>
      </c>
      <c r="N36" s="84">
        <v>28</v>
      </c>
      <c r="O36" s="83">
        <v>1</v>
      </c>
      <c r="P36" s="84">
        <v>-4</v>
      </c>
      <c r="Q36" s="83">
        <v>1</v>
      </c>
      <c r="R36" s="84">
        <v>2</v>
      </c>
      <c r="S36" s="83">
        <v>1</v>
      </c>
    </row>
    <row r="37" spans="1:19" ht="27" customHeight="1" x14ac:dyDescent="0.2">
      <c r="A37" s="15">
        <v>30</v>
      </c>
      <c r="B37" s="27" t="s">
        <v>103</v>
      </c>
      <c r="C37" s="27" t="s">
        <v>104</v>
      </c>
      <c r="D37" s="86" t="s">
        <v>313</v>
      </c>
      <c r="E37" s="87">
        <v>9.57</v>
      </c>
      <c r="F37" s="83">
        <v>3</v>
      </c>
      <c r="G37" s="87">
        <v>9</v>
      </c>
      <c r="H37" s="83">
        <v>2</v>
      </c>
      <c r="I37" s="93">
        <v>0.42708333333333331</v>
      </c>
      <c r="J37" s="85">
        <v>615</v>
      </c>
      <c r="K37" s="83">
        <v>1</v>
      </c>
      <c r="L37" s="85">
        <v>159</v>
      </c>
      <c r="M37" s="84">
        <v>2</v>
      </c>
      <c r="N37" s="84">
        <v>36</v>
      </c>
      <c r="O37" s="83">
        <v>3</v>
      </c>
      <c r="P37" s="84">
        <v>4</v>
      </c>
      <c r="Q37" s="83">
        <v>2</v>
      </c>
      <c r="R37" s="84">
        <v>5</v>
      </c>
      <c r="S37" s="83">
        <v>3</v>
      </c>
    </row>
    <row r="38" spans="1:19" ht="27" customHeight="1" x14ac:dyDescent="0.2">
      <c r="A38" s="15">
        <v>31</v>
      </c>
      <c r="B38" s="27" t="s">
        <v>103</v>
      </c>
      <c r="C38" s="27" t="s">
        <v>104</v>
      </c>
      <c r="D38" s="86" t="s">
        <v>333</v>
      </c>
      <c r="E38" s="87">
        <v>12</v>
      </c>
      <c r="F38" s="83">
        <v>1</v>
      </c>
      <c r="G38" s="87">
        <v>10.210000000000001</v>
      </c>
      <c r="H38" s="83">
        <v>1</v>
      </c>
      <c r="I38" s="93">
        <v>0.51458333333333328</v>
      </c>
      <c r="J38" s="85">
        <v>741</v>
      </c>
      <c r="K38" s="83">
        <v>1</v>
      </c>
      <c r="L38" s="85">
        <v>149</v>
      </c>
      <c r="M38" s="84">
        <v>1</v>
      </c>
      <c r="N38" s="84">
        <v>28</v>
      </c>
      <c r="O38" s="83">
        <v>1</v>
      </c>
      <c r="P38" s="84">
        <v>-3</v>
      </c>
      <c r="Q38" s="83">
        <v>1</v>
      </c>
      <c r="R38" s="84">
        <v>0</v>
      </c>
      <c r="S38" s="83">
        <v>0</v>
      </c>
    </row>
    <row r="39" spans="1:19" ht="27" customHeight="1" x14ac:dyDescent="0.2">
      <c r="A39" s="15">
        <v>32</v>
      </c>
      <c r="B39" s="27" t="s">
        <v>103</v>
      </c>
      <c r="C39" s="27" t="s">
        <v>104</v>
      </c>
      <c r="D39" s="86" t="s">
        <v>314</v>
      </c>
      <c r="E39" s="87">
        <v>10.210000000000001</v>
      </c>
      <c r="F39" s="83">
        <v>3</v>
      </c>
      <c r="G39" s="87">
        <v>9.5</v>
      </c>
      <c r="H39" s="83">
        <v>1</v>
      </c>
      <c r="I39" s="93">
        <v>0.43888888888888888</v>
      </c>
      <c r="J39" s="85">
        <v>632</v>
      </c>
      <c r="K39" s="83">
        <v>1</v>
      </c>
      <c r="L39" s="85">
        <v>159</v>
      </c>
      <c r="M39" s="84">
        <v>2</v>
      </c>
      <c r="N39" s="84">
        <v>33</v>
      </c>
      <c r="O39" s="83">
        <v>2</v>
      </c>
      <c r="P39" s="84">
        <v>5</v>
      </c>
      <c r="Q39" s="83">
        <v>3</v>
      </c>
      <c r="R39" s="84">
        <v>4</v>
      </c>
      <c r="S39" s="83">
        <v>3</v>
      </c>
    </row>
    <row r="40" spans="1:19" ht="27" customHeight="1" x14ac:dyDescent="0.2">
      <c r="A40" s="15">
        <v>33</v>
      </c>
      <c r="B40" s="27" t="s">
        <v>103</v>
      </c>
      <c r="C40" s="27" t="s">
        <v>104</v>
      </c>
      <c r="D40" s="86" t="s">
        <v>315</v>
      </c>
      <c r="E40" s="87">
        <v>10.119999999999999</v>
      </c>
      <c r="F40" s="83">
        <v>3</v>
      </c>
      <c r="G40" s="87">
        <v>9.3000000000000007</v>
      </c>
      <c r="H40" s="83">
        <v>1</v>
      </c>
      <c r="I40" s="93">
        <v>0.42569444444444443</v>
      </c>
      <c r="J40" s="85">
        <v>613</v>
      </c>
      <c r="K40" s="83">
        <v>1</v>
      </c>
      <c r="L40" s="85">
        <v>154</v>
      </c>
      <c r="M40" s="84">
        <v>2</v>
      </c>
      <c r="N40" s="84">
        <v>32</v>
      </c>
      <c r="O40" s="83">
        <v>2</v>
      </c>
      <c r="P40" s="84">
        <v>0</v>
      </c>
      <c r="Q40" s="83">
        <v>1</v>
      </c>
      <c r="R40" s="84">
        <v>3</v>
      </c>
      <c r="S40" s="83">
        <v>2</v>
      </c>
    </row>
    <row r="41" spans="1:19" ht="27" customHeight="1" x14ac:dyDescent="0.2">
      <c r="A41" s="15">
        <v>34</v>
      </c>
      <c r="B41" s="27" t="s">
        <v>103</v>
      </c>
      <c r="C41" s="27" t="s">
        <v>104</v>
      </c>
      <c r="D41" s="86" t="s">
        <v>316</v>
      </c>
      <c r="E41" s="87">
        <v>9.44</v>
      </c>
      <c r="F41" s="83">
        <v>4</v>
      </c>
      <c r="G41" s="87">
        <v>9.1199999999999992</v>
      </c>
      <c r="H41" s="83">
        <v>1</v>
      </c>
      <c r="I41" s="93">
        <v>0.4381944444444445</v>
      </c>
      <c r="J41" s="85">
        <v>631</v>
      </c>
      <c r="K41" s="83">
        <v>1</v>
      </c>
      <c r="L41" s="85">
        <v>164</v>
      </c>
      <c r="M41" s="84">
        <v>3</v>
      </c>
      <c r="N41" s="84">
        <v>37</v>
      </c>
      <c r="O41" s="83">
        <v>3</v>
      </c>
      <c r="P41" s="84">
        <v>8</v>
      </c>
      <c r="Q41" s="83">
        <v>3</v>
      </c>
      <c r="R41" s="84">
        <v>4</v>
      </c>
      <c r="S41" s="83">
        <v>3</v>
      </c>
    </row>
    <row r="42" spans="1:19" ht="27" customHeight="1" x14ac:dyDescent="0.2">
      <c r="A42" s="15">
        <v>35</v>
      </c>
      <c r="B42" s="27" t="s">
        <v>103</v>
      </c>
      <c r="C42" s="27" t="s">
        <v>104</v>
      </c>
      <c r="D42" s="86" t="s">
        <v>317</v>
      </c>
      <c r="E42" s="87">
        <v>9.32</v>
      </c>
      <c r="F42" s="83">
        <v>4</v>
      </c>
      <c r="G42" s="87">
        <v>9.1199999999999992</v>
      </c>
      <c r="H42" s="83">
        <v>1</v>
      </c>
      <c r="I42" s="93">
        <v>0.4284722222222222</v>
      </c>
      <c r="J42" s="85">
        <v>617</v>
      </c>
      <c r="K42" s="83">
        <v>1</v>
      </c>
      <c r="L42" s="85">
        <v>165</v>
      </c>
      <c r="M42" s="84">
        <v>3</v>
      </c>
      <c r="N42" s="84">
        <v>29</v>
      </c>
      <c r="O42" s="83">
        <v>1</v>
      </c>
      <c r="P42" s="84">
        <v>-4</v>
      </c>
      <c r="Q42" s="83">
        <v>1</v>
      </c>
      <c r="R42" s="84">
        <v>0</v>
      </c>
      <c r="S42" s="83">
        <v>0</v>
      </c>
    </row>
    <row r="43" spans="1:19" ht="27" customHeight="1" x14ac:dyDescent="0.2">
      <c r="A43" s="15">
        <v>36</v>
      </c>
      <c r="B43" s="27" t="s">
        <v>103</v>
      </c>
      <c r="C43" s="27" t="s">
        <v>104</v>
      </c>
      <c r="D43" s="86" t="s">
        <v>318</v>
      </c>
      <c r="E43" s="87">
        <v>10</v>
      </c>
      <c r="F43" s="83">
        <v>3</v>
      </c>
      <c r="G43" s="87">
        <v>9.44</v>
      </c>
      <c r="H43" s="83">
        <v>1</v>
      </c>
      <c r="I43" s="93">
        <v>0.45416666666666666</v>
      </c>
      <c r="J43" s="85">
        <v>654</v>
      </c>
      <c r="K43" s="83">
        <v>1</v>
      </c>
      <c r="L43" s="85">
        <v>156</v>
      </c>
      <c r="M43" s="84">
        <v>2</v>
      </c>
      <c r="N43" s="84">
        <v>36</v>
      </c>
      <c r="O43" s="83">
        <v>3</v>
      </c>
      <c r="P43" s="84">
        <v>-6</v>
      </c>
      <c r="Q43" s="83">
        <v>1</v>
      </c>
      <c r="R43" s="84">
        <v>4</v>
      </c>
      <c r="S43" s="83">
        <v>3</v>
      </c>
    </row>
    <row r="44" spans="1:19" ht="27" customHeight="1" x14ac:dyDescent="0.2">
      <c r="A44" s="15">
        <v>37</v>
      </c>
      <c r="B44" s="27" t="s">
        <v>103</v>
      </c>
      <c r="C44" s="27" t="s">
        <v>104</v>
      </c>
      <c r="D44" s="86" t="s">
        <v>319</v>
      </c>
      <c r="E44" s="87">
        <v>9.3800000000000008</v>
      </c>
      <c r="F44" s="83">
        <v>4</v>
      </c>
      <c r="G44" s="87">
        <v>8.4499999999999993</v>
      </c>
      <c r="H44" s="83">
        <v>3</v>
      </c>
      <c r="I44" s="93">
        <v>0.42499999999999999</v>
      </c>
      <c r="J44" s="85">
        <v>612</v>
      </c>
      <c r="K44" s="83">
        <v>1</v>
      </c>
      <c r="L44" s="85">
        <v>165</v>
      </c>
      <c r="M44" s="84">
        <v>3</v>
      </c>
      <c r="N44" s="84">
        <v>34</v>
      </c>
      <c r="O44" s="83">
        <v>2</v>
      </c>
      <c r="P44" s="84">
        <v>12</v>
      </c>
      <c r="Q44" s="83">
        <v>4</v>
      </c>
      <c r="R44" s="84">
        <v>5</v>
      </c>
      <c r="S44" s="83">
        <v>3</v>
      </c>
    </row>
    <row r="45" spans="1:19" ht="27" customHeight="1" x14ac:dyDescent="0.2">
      <c r="A45" s="15">
        <v>38</v>
      </c>
      <c r="B45" s="27" t="s">
        <v>103</v>
      </c>
      <c r="C45" s="27" t="s">
        <v>104</v>
      </c>
      <c r="D45" s="86" t="s">
        <v>320</v>
      </c>
      <c r="E45" s="87">
        <v>9.5</v>
      </c>
      <c r="F45" s="83">
        <v>4</v>
      </c>
      <c r="G45" s="87">
        <v>8.9</v>
      </c>
      <c r="H45" s="83">
        <v>2</v>
      </c>
      <c r="I45" s="93">
        <v>0.41666666666666669</v>
      </c>
      <c r="J45" s="85">
        <v>600</v>
      </c>
      <c r="K45" s="83">
        <v>1</v>
      </c>
      <c r="L45" s="85">
        <v>165</v>
      </c>
      <c r="M45" s="84">
        <v>3</v>
      </c>
      <c r="N45" s="84">
        <v>33</v>
      </c>
      <c r="O45" s="83">
        <v>2</v>
      </c>
      <c r="P45" s="84">
        <v>3</v>
      </c>
      <c r="Q45" s="83">
        <v>2</v>
      </c>
      <c r="R45" s="84">
        <v>5</v>
      </c>
      <c r="S45" s="83">
        <v>3</v>
      </c>
    </row>
    <row r="46" spans="1:19" ht="27" customHeight="1" x14ac:dyDescent="0.2">
      <c r="A46" s="15">
        <v>39</v>
      </c>
      <c r="B46" s="27" t="s">
        <v>103</v>
      </c>
      <c r="C46" s="27" t="s">
        <v>104</v>
      </c>
      <c r="D46" s="86" t="s">
        <v>321</v>
      </c>
      <c r="E46" s="87">
        <v>9.43</v>
      </c>
      <c r="F46" s="83">
        <v>4</v>
      </c>
      <c r="G46" s="87">
        <v>9</v>
      </c>
      <c r="H46" s="83">
        <v>2</v>
      </c>
      <c r="I46" s="93">
        <v>0.44791666666666669</v>
      </c>
      <c r="J46" s="85">
        <v>645</v>
      </c>
      <c r="K46" s="83">
        <v>1</v>
      </c>
      <c r="L46" s="85">
        <v>166</v>
      </c>
      <c r="M46" s="84">
        <v>3</v>
      </c>
      <c r="N46" s="84">
        <v>34</v>
      </c>
      <c r="O46" s="83">
        <v>2</v>
      </c>
      <c r="P46" s="84">
        <v>11</v>
      </c>
      <c r="Q46" s="83">
        <v>4</v>
      </c>
      <c r="R46" s="84">
        <v>4</v>
      </c>
      <c r="S46" s="83">
        <v>3</v>
      </c>
    </row>
    <row r="47" spans="1:19" ht="27" customHeight="1" x14ac:dyDescent="0.2">
      <c r="A47" s="15">
        <v>40</v>
      </c>
      <c r="B47" s="27" t="s">
        <v>103</v>
      </c>
      <c r="C47" s="27" t="s">
        <v>104</v>
      </c>
      <c r="D47" s="86" t="s">
        <v>322</v>
      </c>
      <c r="E47" s="87">
        <v>9</v>
      </c>
      <c r="F47" s="83">
        <v>4</v>
      </c>
      <c r="G47" s="87">
        <v>8.32</v>
      </c>
      <c r="H47" s="83">
        <v>3</v>
      </c>
      <c r="I47" s="93">
        <v>0.42499999999999999</v>
      </c>
      <c r="J47" s="85">
        <v>612</v>
      </c>
      <c r="K47" s="83">
        <v>1</v>
      </c>
      <c r="L47" s="85">
        <v>165</v>
      </c>
      <c r="M47" s="84">
        <v>3</v>
      </c>
      <c r="N47" s="84">
        <v>33</v>
      </c>
      <c r="O47" s="83">
        <v>2</v>
      </c>
      <c r="P47" s="84">
        <v>8</v>
      </c>
      <c r="Q47" s="83">
        <v>3</v>
      </c>
      <c r="R47" s="84">
        <v>6</v>
      </c>
      <c r="S47" s="83">
        <v>3</v>
      </c>
    </row>
    <row r="48" spans="1:19" ht="27" customHeight="1" x14ac:dyDescent="0.2">
      <c r="A48" s="15">
        <v>41</v>
      </c>
      <c r="B48" s="27" t="s">
        <v>103</v>
      </c>
      <c r="C48" s="27" t="s">
        <v>104</v>
      </c>
      <c r="D48" s="86" t="s">
        <v>323</v>
      </c>
      <c r="E48" s="87">
        <v>9.11</v>
      </c>
      <c r="F48" s="83">
        <v>4</v>
      </c>
      <c r="G48" s="87">
        <v>8.4</v>
      </c>
      <c r="H48" s="83">
        <v>3</v>
      </c>
      <c r="I48" s="93">
        <v>0.40625</v>
      </c>
      <c r="J48" s="85">
        <v>585</v>
      </c>
      <c r="K48" s="83">
        <v>1</v>
      </c>
      <c r="L48" s="85">
        <v>158</v>
      </c>
      <c r="M48" s="84">
        <v>2</v>
      </c>
      <c r="N48" s="84">
        <v>38</v>
      </c>
      <c r="O48" s="83">
        <v>3</v>
      </c>
      <c r="P48" s="84">
        <v>3</v>
      </c>
      <c r="Q48" s="83">
        <v>2</v>
      </c>
      <c r="R48" s="84">
        <v>6</v>
      </c>
      <c r="S48" s="83">
        <v>3</v>
      </c>
    </row>
    <row r="49" spans="1:20" ht="27" customHeight="1" x14ac:dyDescent="0.2">
      <c r="A49" s="15">
        <v>42</v>
      </c>
      <c r="B49" s="27" t="s">
        <v>103</v>
      </c>
      <c r="C49" s="27" t="s">
        <v>104</v>
      </c>
      <c r="D49" s="86" t="s">
        <v>324</v>
      </c>
      <c r="E49" s="87">
        <v>9.3000000000000007</v>
      </c>
      <c r="F49" s="83">
        <v>4</v>
      </c>
      <c r="G49" s="87">
        <v>8.5</v>
      </c>
      <c r="H49" s="83">
        <v>3</v>
      </c>
      <c r="I49" s="93">
        <v>0.40625</v>
      </c>
      <c r="J49" s="85">
        <v>585</v>
      </c>
      <c r="K49" s="83">
        <v>1</v>
      </c>
      <c r="L49" s="85">
        <v>168</v>
      </c>
      <c r="M49" s="84">
        <v>3</v>
      </c>
      <c r="N49" s="84">
        <v>33</v>
      </c>
      <c r="O49" s="83">
        <v>2</v>
      </c>
      <c r="P49" s="84">
        <v>7</v>
      </c>
      <c r="Q49" s="83">
        <v>3</v>
      </c>
      <c r="R49" s="84">
        <v>4</v>
      </c>
      <c r="S49" s="83">
        <v>3</v>
      </c>
    </row>
    <row r="50" spans="1:20" ht="27" customHeight="1" x14ac:dyDescent="0.2">
      <c r="A50" s="15">
        <v>43</v>
      </c>
      <c r="B50" s="27" t="s">
        <v>103</v>
      </c>
      <c r="C50" s="27" t="s">
        <v>104</v>
      </c>
      <c r="D50" s="86" t="s">
        <v>325</v>
      </c>
      <c r="E50" s="87">
        <v>11</v>
      </c>
      <c r="F50" s="83">
        <v>1</v>
      </c>
      <c r="G50" s="87">
        <v>10.119999999999999</v>
      </c>
      <c r="H50" s="83">
        <v>1</v>
      </c>
      <c r="I50" s="93">
        <v>0.48958333333333331</v>
      </c>
      <c r="J50" s="85">
        <v>705</v>
      </c>
      <c r="K50" s="83">
        <v>1</v>
      </c>
      <c r="L50" s="85">
        <v>160</v>
      </c>
      <c r="M50" s="84">
        <v>3</v>
      </c>
      <c r="N50" s="84">
        <v>29</v>
      </c>
      <c r="O50" s="83">
        <v>1</v>
      </c>
      <c r="P50" s="84">
        <v>-5</v>
      </c>
      <c r="Q50" s="83">
        <v>1</v>
      </c>
      <c r="R50" s="84">
        <v>2</v>
      </c>
      <c r="S50" s="83">
        <v>1</v>
      </c>
    </row>
    <row r="51" spans="1:20" ht="27" customHeight="1" x14ac:dyDescent="0.2">
      <c r="A51" s="15">
        <v>44</v>
      </c>
      <c r="B51" s="27" t="s">
        <v>103</v>
      </c>
      <c r="C51" s="27" t="s">
        <v>104</v>
      </c>
      <c r="D51" s="86" t="s">
        <v>326</v>
      </c>
      <c r="E51" s="87">
        <v>9.32</v>
      </c>
      <c r="F51" s="83">
        <v>4</v>
      </c>
      <c r="G51" s="87">
        <v>8.43</v>
      </c>
      <c r="H51" s="83">
        <v>3</v>
      </c>
      <c r="I51" s="93">
        <v>0.43125000000000002</v>
      </c>
      <c r="J51" s="85">
        <v>621</v>
      </c>
      <c r="K51" s="83">
        <v>1</v>
      </c>
      <c r="L51" s="85">
        <v>165</v>
      </c>
      <c r="M51" s="84">
        <v>3</v>
      </c>
      <c r="N51" s="84">
        <v>34</v>
      </c>
      <c r="O51" s="83">
        <v>2</v>
      </c>
      <c r="P51" s="84">
        <v>7</v>
      </c>
      <c r="Q51" s="83">
        <v>3</v>
      </c>
      <c r="R51" s="84">
        <v>8</v>
      </c>
      <c r="S51" s="83">
        <v>4</v>
      </c>
    </row>
    <row r="52" spans="1:20" ht="27" customHeight="1" x14ac:dyDescent="0.2">
      <c r="A52" s="15">
        <v>45</v>
      </c>
      <c r="B52" s="27" t="s">
        <v>103</v>
      </c>
      <c r="C52" s="27" t="s">
        <v>104</v>
      </c>
      <c r="D52" s="86" t="s">
        <v>327</v>
      </c>
      <c r="E52" s="87">
        <v>8.57</v>
      </c>
      <c r="F52" s="83">
        <v>4</v>
      </c>
      <c r="G52" s="87">
        <v>8</v>
      </c>
      <c r="H52" s="83">
        <v>3</v>
      </c>
      <c r="I52" s="93">
        <v>0.4069444444444445</v>
      </c>
      <c r="J52" s="85">
        <v>586</v>
      </c>
      <c r="K52" s="83">
        <v>1</v>
      </c>
      <c r="L52" s="85">
        <v>160</v>
      </c>
      <c r="M52" s="84">
        <v>3</v>
      </c>
      <c r="N52" s="84">
        <v>37</v>
      </c>
      <c r="O52" s="83">
        <v>3</v>
      </c>
      <c r="P52" s="84">
        <v>15</v>
      </c>
      <c r="Q52" s="83">
        <v>4</v>
      </c>
      <c r="R52" s="84">
        <v>8</v>
      </c>
      <c r="S52" s="83">
        <v>4</v>
      </c>
    </row>
    <row r="53" spans="1:20" ht="27" customHeight="1" x14ac:dyDescent="0.2">
      <c r="A53" s="15">
        <v>46</v>
      </c>
      <c r="B53" s="27" t="s">
        <v>103</v>
      </c>
      <c r="C53" s="27" t="s">
        <v>104</v>
      </c>
      <c r="D53" s="86" t="s">
        <v>328</v>
      </c>
      <c r="E53" s="87">
        <v>9.4499999999999993</v>
      </c>
      <c r="F53" s="83">
        <v>4</v>
      </c>
      <c r="G53" s="87">
        <v>8</v>
      </c>
      <c r="H53" s="83">
        <v>3</v>
      </c>
      <c r="I53" s="93">
        <v>0.4465277777777778</v>
      </c>
      <c r="J53" s="85">
        <v>643</v>
      </c>
      <c r="K53" s="83">
        <v>1</v>
      </c>
      <c r="L53" s="85">
        <v>167</v>
      </c>
      <c r="M53" s="84">
        <v>3</v>
      </c>
      <c r="N53" s="84">
        <v>35</v>
      </c>
      <c r="O53" s="83">
        <v>2</v>
      </c>
      <c r="P53" s="84">
        <v>3</v>
      </c>
      <c r="Q53" s="83">
        <v>2</v>
      </c>
      <c r="R53" s="84">
        <v>6</v>
      </c>
      <c r="S53" s="83">
        <v>3</v>
      </c>
    </row>
    <row r="54" spans="1:20" ht="27" customHeight="1" x14ac:dyDescent="0.2">
      <c r="A54" s="15">
        <v>47</v>
      </c>
      <c r="B54" s="27" t="s">
        <v>103</v>
      </c>
      <c r="C54" s="27" t="s">
        <v>104</v>
      </c>
      <c r="D54" s="86" t="s">
        <v>329</v>
      </c>
      <c r="E54" s="87">
        <v>9.41</v>
      </c>
      <c r="F54" s="83">
        <v>4</v>
      </c>
      <c r="G54" s="87">
        <v>8.1199999999999992</v>
      </c>
      <c r="H54" s="83">
        <v>3</v>
      </c>
      <c r="I54" s="93">
        <v>0.42430555555555555</v>
      </c>
      <c r="J54" s="85">
        <v>611</v>
      </c>
      <c r="K54" s="83">
        <v>1</v>
      </c>
      <c r="L54" s="85">
        <v>167</v>
      </c>
      <c r="M54" s="84">
        <v>3</v>
      </c>
      <c r="N54" s="84">
        <v>32</v>
      </c>
      <c r="O54" s="83">
        <v>2</v>
      </c>
      <c r="P54" s="84">
        <v>10</v>
      </c>
      <c r="Q54" s="83">
        <v>4</v>
      </c>
      <c r="R54" s="84">
        <v>5</v>
      </c>
      <c r="S54" s="83">
        <v>3</v>
      </c>
    </row>
    <row r="55" spans="1:20" ht="27" customHeight="1" x14ac:dyDescent="0.2">
      <c r="A55" s="15">
        <v>48</v>
      </c>
      <c r="B55" s="27" t="s">
        <v>103</v>
      </c>
      <c r="C55" s="27" t="s">
        <v>104</v>
      </c>
      <c r="D55" s="86" t="s">
        <v>330</v>
      </c>
      <c r="E55" s="87">
        <v>9.23</v>
      </c>
      <c r="F55" s="83">
        <v>4</v>
      </c>
      <c r="G55" s="87">
        <v>8.1999999999999993</v>
      </c>
      <c r="H55" s="83">
        <v>3</v>
      </c>
      <c r="I55" s="93">
        <v>0.42291666666666666</v>
      </c>
      <c r="J55" s="85">
        <v>609</v>
      </c>
      <c r="K55" s="83">
        <v>1</v>
      </c>
      <c r="L55" s="85">
        <v>165</v>
      </c>
      <c r="M55" s="84">
        <v>3</v>
      </c>
      <c r="N55" s="84">
        <v>33</v>
      </c>
      <c r="O55" s="83">
        <v>2</v>
      </c>
      <c r="P55" s="84">
        <v>4</v>
      </c>
      <c r="Q55" s="83">
        <v>2</v>
      </c>
      <c r="R55" s="84">
        <v>6</v>
      </c>
      <c r="S55" s="83">
        <v>3</v>
      </c>
    </row>
    <row r="56" spans="1:20" ht="27" customHeight="1" x14ac:dyDescent="0.2">
      <c r="A56" s="15">
        <v>49</v>
      </c>
      <c r="B56" s="27" t="s">
        <v>103</v>
      </c>
      <c r="C56" s="27" t="s">
        <v>104</v>
      </c>
      <c r="D56" s="86" t="s">
        <v>331</v>
      </c>
      <c r="E56" s="87">
        <v>9.3000000000000007</v>
      </c>
      <c r="F56" s="83">
        <v>4</v>
      </c>
      <c r="G56" s="87">
        <v>8.43</v>
      </c>
      <c r="H56" s="83">
        <v>3</v>
      </c>
      <c r="I56" s="93">
        <v>0.41805555555555557</v>
      </c>
      <c r="J56" s="85">
        <v>602</v>
      </c>
      <c r="K56" s="83">
        <v>1</v>
      </c>
      <c r="L56" s="85">
        <v>158</v>
      </c>
      <c r="M56" s="84">
        <v>2</v>
      </c>
      <c r="N56" s="84">
        <v>33</v>
      </c>
      <c r="O56" s="83">
        <v>2</v>
      </c>
      <c r="P56" s="84">
        <v>6</v>
      </c>
      <c r="Q56" s="83">
        <v>3</v>
      </c>
      <c r="R56" s="84">
        <v>5</v>
      </c>
      <c r="S56" s="83">
        <v>3</v>
      </c>
    </row>
    <row r="57" spans="1:20" ht="27" customHeight="1" x14ac:dyDescent="0.2">
      <c r="A57" s="15">
        <v>50</v>
      </c>
      <c r="B57" s="29" t="s">
        <v>103</v>
      </c>
      <c r="C57" s="29" t="s">
        <v>104</v>
      </c>
      <c r="D57" s="89" t="s">
        <v>332</v>
      </c>
      <c r="E57" s="90">
        <v>9.5</v>
      </c>
      <c r="F57" s="88">
        <v>4</v>
      </c>
      <c r="G57" s="90">
        <v>8.5</v>
      </c>
      <c r="H57" s="88">
        <v>3</v>
      </c>
      <c r="I57" s="94">
        <v>0.43194444444444446</v>
      </c>
      <c r="J57" s="91">
        <v>622</v>
      </c>
      <c r="K57" s="88">
        <v>1</v>
      </c>
      <c r="L57" s="91">
        <v>167</v>
      </c>
      <c r="M57" s="92">
        <v>3</v>
      </c>
      <c r="N57" s="92">
        <v>36</v>
      </c>
      <c r="O57" s="88">
        <v>3</v>
      </c>
      <c r="P57" s="92">
        <v>3</v>
      </c>
      <c r="Q57" s="88">
        <v>2</v>
      </c>
      <c r="R57" s="92">
        <v>5</v>
      </c>
      <c r="S57" s="88">
        <v>3</v>
      </c>
    </row>
    <row r="58" spans="1:20" ht="15.75" customHeight="1" x14ac:dyDescent="0.25">
      <c r="A58" s="28"/>
      <c r="B58" s="28"/>
      <c r="C58" s="28"/>
      <c r="D58" s="27"/>
      <c r="E58" s="33">
        <f>AVERAGE(E8:E57)</f>
        <v>9.7790000000000017</v>
      </c>
      <c r="F58" s="31"/>
      <c r="G58" s="33">
        <f>AVERAGE(G8:G57)</f>
        <v>8.9097999999999988</v>
      </c>
      <c r="H58" s="31"/>
      <c r="I58" s="32">
        <f>AVERAGE(I8:I57)</f>
        <v>0.43394444444444441</v>
      </c>
      <c r="J58" s="32">
        <f>AVERAGE(J8:J57)</f>
        <v>624.88</v>
      </c>
      <c r="K58" s="31"/>
      <c r="L58" s="32">
        <f>AVERAGE(L8:L57)</f>
        <v>161.44</v>
      </c>
      <c r="M58" s="31"/>
      <c r="N58" s="32">
        <f>AVERAGE(N8:N57)</f>
        <v>32.6</v>
      </c>
      <c r="O58" s="31"/>
      <c r="P58" s="32">
        <f>AVERAGE(P8:P57)</f>
        <v>2.9</v>
      </c>
      <c r="Q58" s="31"/>
      <c r="R58" s="32">
        <f>AVERAGE(R8:R57)</f>
        <v>4.0199999999999996</v>
      </c>
      <c r="S58" s="41"/>
      <c r="T58" s="42"/>
    </row>
    <row r="59" spans="1:20" ht="15.75" customHeight="1" x14ac:dyDescent="0.2">
      <c r="A59" s="1"/>
      <c r="B59" s="1"/>
      <c r="C59" s="1"/>
      <c r="F59" s="1"/>
      <c r="G59" s="40"/>
      <c r="H59" s="1"/>
      <c r="K59" s="1"/>
      <c r="M59" s="1"/>
      <c r="O59" s="1"/>
      <c r="Q59" s="1"/>
      <c r="S59" s="1"/>
    </row>
    <row r="60" spans="1:20" ht="15.75" customHeight="1" x14ac:dyDescent="0.2">
      <c r="A60" s="1"/>
      <c r="B60" s="1"/>
      <c r="C60" s="1"/>
      <c r="F60" s="1"/>
      <c r="H60" s="1"/>
      <c r="K60" s="1"/>
      <c r="M60" s="1"/>
      <c r="O60" s="1"/>
      <c r="Q60" s="1"/>
      <c r="S60" s="1"/>
    </row>
    <row r="61" spans="1:20" ht="15.75" customHeight="1" x14ac:dyDescent="0.2">
      <c r="A61" s="1"/>
      <c r="B61" s="1"/>
      <c r="C61" s="1"/>
      <c r="F61" s="1"/>
      <c r="H61" s="1"/>
      <c r="K61" s="1"/>
      <c r="M61" s="1"/>
      <c r="O61" s="1"/>
      <c r="Q61" s="1"/>
      <c r="S61" s="1"/>
    </row>
    <row r="62" spans="1:20" ht="15.75" customHeight="1" x14ac:dyDescent="0.2">
      <c r="A62" s="1"/>
      <c r="B62" s="1"/>
      <c r="C62" s="1"/>
      <c r="F62" s="1"/>
      <c r="H62" s="1"/>
      <c r="K62" s="1"/>
      <c r="M62" s="1"/>
      <c r="O62" s="1"/>
      <c r="Q62" s="1"/>
      <c r="S62" s="1"/>
    </row>
    <row r="63" spans="1:20" ht="15.75" customHeight="1" x14ac:dyDescent="0.2">
      <c r="A63" s="1"/>
      <c r="B63" s="1"/>
      <c r="C63" s="1"/>
      <c r="F63" s="1"/>
      <c r="H63" s="1"/>
      <c r="K63" s="1"/>
      <c r="M63" s="1"/>
      <c r="O63" s="1"/>
      <c r="Q63" s="1"/>
      <c r="S63" s="1"/>
    </row>
    <row r="64" spans="1:20" ht="15.75" customHeight="1" x14ac:dyDescent="0.2">
      <c r="A64" s="1"/>
      <c r="B64" s="1"/>
      <c r="C64" s="1"/>
      <c r="F64" s="1"/>
      <c r="H64" s="1"/>
      <c r="K64" s="1"/>
      <c r="M64" s="1"/>
      <c r="O64" s="1"/>
      <c r="Q64" s="1"/>
      <c r="S64" s="1"/>
    </row>
    <row r="65" spans="1:19" ht="15.75" customHeight="1" x14ac:dyDescent="0.2">
      <c r="A65" s="1"/>
      <c r="B65" s="1"/>
      <c r="C65" s="1"/>
      <c r="F65" s="1"/>
      <c r="H65" s="1"/>
      <c r="K65" s="1"/>
      <c r="M65" s="1"/>
      <c r="O65" s="1"/>
      <c r="Q65" s="1"/>
      <c r="S65" s="1"/>
    </row>
    <row r="66" spans="1:19" ht="15.75" customHeight="1" x14ac:dyDescent="0.2">
      <c r="A66" s="1"/>
      <c r="B66" s="1"/>
      <c r="C66" s="1"/>
      <c r="F66" s="1"/>
      <c r="H66" s="1"/>
      <c r="K66" s="1"/>
      <c r="M66" s="1"/>
      <c r="O66" s="1"/>
      <c r="Q66" s="1"/>
      <c r="S66" s="1"/>
    </row>
    <row r="67" spans="1:19" ht="15.75" customHeight="1" x14ac:dyDescent="0.2">
      <c r="A67" s="1"/>
      <c r="B67" s="1"/>
      <c r="C67" s="1"/>
      <c r="F67" s="1"/>
      <c r="H67" s="1"/>
      <c r="K67" s="1"/>
      <c r="M67" s="1"/>
      <c r="O67" s="1"/>
      <c r="Q67" s="1"/>
      <c r="S67" s="1"/>
    </row>
    <row r="68" spans="1:19" ht="15.75" customHeight="1" x14ac:dyDescent="0.2">
      <c r="A68" s="1"/>
      <c r="B68" s="1"/>
      <c r="C68" s="1"/>
      <c r="F68" s="1"/>
      <c r="H68" s="1"/>
      <c r="K68" s="1"/>
      <c r="M68" s="1"/>
      <c r="O68" s="1"/>
      <c r="Q68" s="1"/>
      <c r="S68" s="1"/>
    </row>
    <row r="69" spans="1:19" ht="15.75" customHeight="1" x14ac:dyDescent="0.2">
      <c r="A69" s="1"/>
      <c r="B69" s="1"/>
      <c r="C69" s="1"/>
      <c r="F69" s="1"/>
      <c r="H69" s="1"/>
      <c r="K69" s="1"/>
      <c r="M69" s="1"/>
      <c r="O69" s="1"/>
      <c r="Q69" s="1"/>
      <c r="S69" s="1"/>
    </row>
    <row r="70" spans="1:19" ht="15.75" customHeight="1" x14ac:dyDescent="0.2">
      <c r="A70" s="1"/>
      <c r="B70" s="1"/>
      <c r="C70" s="1"/>
      <c r="F70" s="1"/>
      <c r="H70" s="1"/>
      <c r="K70" s="1"/>
      <c r="M70" s="1"/>
      <c r="O70" s="1"/>
      <c r="Q70" s="1"/>
      <c r="S70" s="1"/>
    </row>
    <row r="71" spans="1:19" ht="15.75" customHeight="1" x14ac:dyDescent="0.2">
      <c r="A71" s="1"/>
      <c r="B71" s="1"/>
      <c r="C71" s="1"/>
      <c r="F71" s="1"/>
      <c r="H71" s="1"/>
      <c r="K71" s="1"/>
      <c r="M71" s="1"/>
      <c r="O71" s="1"/>
      <c r="Q71" s="1"/>
      <c r="S71" s="1"/>
    </row>
    <row r="72" spans="1:19" ht="15.75" customHeight="1" x14ac:dyDescent="0.2">
      <c r="A72" s="1"/>
      <c r="B72" s="1"/>
      <c r="C72" s="1"/>
      <c r="F72" s="1"/>
      <c r="H72" s="1"/>
      <c r="K72" s="1"/>
      <c r="M72" s="1"/>
      <c r="O72" s="1"/>
      <c r="Q72" s="1"/>
      <c r="S72" s="1"/>
    </row>
    <row r="73" spans="1:19" ht="15.75" customHeight="1" x14ac:dyDescent="0.2">
      <c r="A73" s="1"/>
      <c r="B73" s="1"/>
      <c r="C73" s="1"/>
      <c r="F73" s="1"/>
      <c r="H73" s="1"/>
      <c r="K73" s="1"/>
      <c r="M73" s="1"/>
      <c r="O73" s="1"/>
      <c r="Q73" s="1"/>
      <c r="S73" s="1"/>
    </row>
    <row r="74" spans="1:19" ht="15.75" customHeight="1" x14ac:dyDescent="0.2">
      <c r="A74" s="1"/>
      <c r="B74" s="1"/>
      <c r="C74" s="1"/>
      <c r="F74" s="1"/>
      <c r="H74" s="1"/>
      <c r="K74" s="1"/>
      <c r="M74" s="1"/>
      <c r="O74" s="1"/>
      <c r="Q74" s="1"/>
      <c r="S74" s="1"/>
    </row>
    <row r="75" spans="1:19" ht="15.75" customHeight="1" x14ac:dyDescent="0.2">
      <c r="A75" s="1"/>
      <c r="B75" s="1"/>
      <c r="C75" s="1"/>
      <c r="F75" s="1"/>
      <c r="H75" s="1"/>
      <c r="K75" s="1"/>
      <c r="M75" s="1"/>
      <c r="O75" s="1"/>
      <c r="Q75" s="1"/>
      <c r="S75" s="1"/>
    </row>
    <row r="76" spans="1:19" ht="15.75" customHeight="1" x14ac:dyDescent="0.2">
      <c r="A76" s="1"/>
      <c r="B76" s="1"/>
      <c r="C76" s="1"/>
      <c r="F76" s="1"/>
      <c r="H76" s="1"/>
      <c r="K76" s="1"/>
      <c r="M76" s="1"/>
      <c r="O76" s="1"/>
      <c r="Q76" s="1"/>
      <c r="S76" s="1"/>
    </row>
    <row r="77" spans="1:19" ht="15.75" customHeight="1" x14ac:dyDescent="0.2">
      <c r="A77" s="1"/>
      <c r="B77" s="1"/>
      <c r="C77" s="1"/>
      <c r="F77" s="1"/>
      <c r="H77" s="1"/>
      <c r="K77" s="1"/>
      <c r="M77" s="1"/>
      <c r="O77" s="1"/>
      <c r="Q77" s="1"/>
      <c r="S77" s="1"/>
    </row>
    <row r="78" spans="1:19" ht="15.75" customHeight="1" x14ac:dyDescent="0.2">
      <c r="A78" s="1"/>
      <c r="B78" s="1"/>
      <c r="C78" s="1"/>
      <c r="F78" s="1"/>
      <c r="H78" s="1"/>
      <c r="K78" s="1"/>
      <c r="M78" s="1"/>
      <c r="O78" s="1"/>
      <c r="Q78" s="1"/>
      <c r="S78" s="1"/>
    </row>
    <row r="79" spans="1:19" ht="15.75" customHeight="1" x14ac:dyDescent="0.2">
      <c r="A79" s="1"/>
      <c r="B79" s="1"/>
      <c r="C79" s="1"/>
      <c r="F79" s="1"/>
      <c r="H79" s="1"/>
      <c r="K79" s="1"/>
      <c r="M79" s="1"/>
      <c r="O79" s="1"/>
      <c r="Q79" s="1"/>
      <c r="S79" s="1"/>
    </row>
    <row r="80" spans="1:19" ht="15.75" customHeight="1" x14ac:dyDescent="0.2">
      <c r="A80" s="1"/>
      <c r="B80" s="1"/>
      <c r="C80" s="1"/>
      <c r="F80" s="1"/>
      <c r="H80" s="1"/>
      <c r="K80" s="1"/>
      <c r="M80" s="1"/>
      <c r="O80" s="1"/>
      <c r="Q80" s="1"/>
      <c r="S80" s="1"/>
    </row>
    <row r="81" spans="1:19" ht="15.75" customHeight="1" x14ac:dyDescent="0.2">
      <c r="A81" s="1"/>
      <c r="B81" s="1"/>
      <c r="C81" s="1"/>
      <c r="F81" s="1"/>
      <c r="H81" s="1"/>
      <c r="K81" s="1"/>
      <c r="M81" s="1"/>
      <c r="O81" s="1"/>
      <c r="Q81" s="1"/>
      <c r="S81" s="1"/>
    </row>
    <row r="82" spans="1:19" ht="15.75" customHeight="1" x14ac:dyDescent="0.2">
      <c r="A82" s="1"/>
      <c r="B82" s="1"/>
      <c r="C82" s="1"/>
      <c r="F82" s="1"/>
      <c r="H82" s="1"/>
      <c r="K82" s="1"/>
      <c r="M82" s="1"/>
      <c r="O82" s="1"/>
      <c r="Q82" s="1"/>
      <c r="S82" s="1"/>
    </row>
    <row r="83" spans="1:19" ht="15.75" customHeight="1" x14ac:dyDescent="0.2">
      <c r="A83" s="1"/>
      <c r="B83" s="1"/>
      <c r="C83" s="1"/>
      <c r="F83" s="1"/>
      <c r="H83" s="1"/>
      <c r="K83" s="1"/>
      <c r="M83" s="1"/>
      <c r="O83" s="1"/>
      <c r="Q83" s="1"/>
      <c r="S83" s="1"/>
    </row>
    <row r="84" spans="1:19" ht="15.75" customHeight="1" x14ac:dyDescent="0.2">
      <c r="A84" s="1"/>
      <c r="B84" s="1"/>
      <c r="C84" s="1"/>
      <c r="F84" s="1"/>
      <c r="H84" s="1"/>
      <c r="K84" s="1"/>
      <c r="M84" s="1"/>
      <c r="O84" s="1"/>
      <c r="Q84" s="1"/>
      <c r="S84" s="1"/>
    </row>
    <row r="85" spans="1:19" ht="15.75" customHeight="1" x14ac:dyDescent="0.2">
      <c r="A85" s="1"/>
      <c r="B85" s="1"/>
      <c r="C85" s="1"/>
      <c r="F85" s="1"/>
      <c r="H85" s="1"/>
      <c r="K85" s="1"/>
      <c r="M85" s="1"/>
      <c r="O85" s="1"/>
      <c r="Q85" s="1"/>
      <c r="S85" s="1"/>
    </row>
    <row r="86" spans="1:19" ht="15.75" customHeight="1" x14ac:dyDescent="0.2">
      <c r="A86" s="1"/>
      <c r="B86" s="1"/>
      <c r="C86" s="1"/>
      <c r="F86" s="1"/>
      <c r="H86" s="1"/>
      <c r="K86" s="1"/>
      <c r="M86" s="1"/>
      <c r="O86" s="1"/>
      <c r="Q86" s="1"/>
      <c r="S86" s="1"/>
    </row>
    <row r="87" spans="1:19" ht="15.75" customHeight="1" x14ac:dyDescent="0.2">
      <c r="A87" s="1"/>
      <c r="B87" s="1"/>
      <c r="C87" s="1"/>
      <c r="F87" s="1"/>
      <c r="H87" s="1"/>
      <c r="K87" s="1"/>
      <c r="M87" s="1"/>
      <c r="O87" s="1"/>
      <c r="Q87" s="1"/>
      <c r="S87" s="1"/>
    </row>
    <row r="88" spans="1:19" ht="15.75" customHeight="1" x14ac:dyDescent="0.2">
      <c r="A88" s="1"/>
      <c r="B88" s="1"/>
      <c r="C88" s="1"/>
      <c r="F88" s="1"/>
      <c r="H88" s="1"/>
      <c r="K88" s="1"/>
      <c r="M88" s="1"/>
      <c r="O88" s="1"/>
      <c r="Q88" s="1"/>
      <c r="S88" s="1"/>
    </row>
    <row r="89" spans="1:19" ht="15.75" customHeight="1" x14ac:dyDescent="0.2">
      <c r="A89" s="1"/>
      <c r="B89" s="1"/>
      <c r="C89" s="1"/>
      <c r="F89" s="1"/>
      <c r="H89" s="1"/>
      <c r="K89" s="1"/>
      <c r="M89" s="1"/>
      <c r="O89" s="1"/>
      <c r="Q89" s="1"/>
      <c r="S89" s="1"/>
    </row>
    <row r="90" spans="1:19" ht="15.75" customHeight="1" x14ac:dyDescent="0.2">
      <c r="A90" s="1"/>
      <c r="B90" s="1"/>
      <c r="C90" s="1"/>
      <c r="F90" s="1"/>
      <c r="H90" s="1"/>
      <c r="K90" s="1"/>
      <c r="M90" s="1"/>
      <c r="O90" s="1"/>
      <c r="Q90" s="1"/>
      <c r="S90" s="1"/>
    </row>
    <row r="91" spans="1:19" ht="15.75" customHeight="1" x14ac:dyDescent="0.2">
      <c r="A91" s="1"/>
      <c r="B91" s="1"/>
      <c r="C91" s="1"/>
      <c r="F91" s="1"/>
      <c r="H91" s="1"/>
      <c r="K91" s="1"/>
      <c r="M91" s="1"/>
      <c r="O91" s="1"/>
      <c r="Q91" s="1"/>
      <c r="S91" s="1"/>
    </row>
    <row r="92" spans="1:19" ht="15.75" customHeight="1" x14ac:dyDescent="0.2">
      <c r="A92" s="1"/>
      <c r="B92" s="1"/>
      <c r="C92" s="1"/>
      <c r="F92" s="1"/>
      <c r="H92" s="1"/>
      <c r="K92" s="1"/>
      <c r="M92" s="1"/>
      <c r="O92" s="1"/>
      <c r="Q92" s="1"/>
      <c r="S92" s="1"/>
    </row>
    <row r="93" spans="1:19" ht="15.75" customHeight="1" x14ac:dyDescent="0.2">
      <c r="A93" s="1"/>
      <c r="B93" s="1"/>
      <c r="C93" s="1"/>
      <c r="F93" s="1"/>
      <c r="H93" s="1"/>
      <c r="K93" s="1"/>
      <c r="M93" s="1"/>
      <c r="O93" s="1"/>
      <c r="Q93" s="1"/>
      <c r="S93" s="1"/>
    </row>
    <row r="94" spans="1:19" ht="15.75" customHeight="1" x14ac:dyDescent="0.2">
      <c r="A94" s="1"/>
      <c r="B94" s="1"/>
      <c r="C94" s="1"/>
      <c r="F94" s="1"/>
      <c r="H94" s="1"/>
      <c r="K94" s="1"/>
      <c r="M94" s="1"/>
      <c r="O94" s="1"/>
      <c r="Q94" s="1"/>
      <c r="S94" s="1"/>
    </row>
    <row r="95" spans="1:19" ht="15.75" customHeight="1" x14ac:dyDescent="0.2">
      <c r="A95" s="1"/>
      <c r="B95" s="1"/>
      <c r="C95" s="1"/>
      <c r="F95" s="1"/>
      <c r="H95" s="1"/>
      <c r="K95" s="1"/>
      <c r="M95" s="1"/>
      <c r="O95" s="1"/>
      <c r="Q95" s="1"/>
      <c r="S95" s="1"/>
    </row>
    <row r="96" spans="1:19" ht="15.75" customHeight="1" x14ac:dyDescent="0.2">
      <c r="A96" s="1"/>
      <c r="B96" s="1"/>
      <c r="C96" s="1"/>
      <c r="F96" s="1"/>
      <c r="H96" s="1"/>
      <c r="K96" s="1"/>
      <c r="M96" s="1"/>
      <c r="O96" s="1"/>
      <c r="Q96" s="1"/>
      <c r="S96" s="1"/>
    </row>
    <row r="97" spans="1:19" ht="15.75" customHeight="1" x14ac:dyDescent="0.2">
      <c r="A97" s="1"/>
      <c r="B97" s="1"/>
      <c r="C97" s="1"/>
      <c r="F97" s="1"/>
      <c r="H97" s="1"/>
      <c r="K97" s="1"/>
      <c r="M97" s="1"/>
      <c r="O97" s="1"/>
      <c r="Q97" s="1"/>
      <c r="S97" s="1"/>
    </row>
    <row r="98" spans="1:19" ht="15.75" customHeight="1" x14ac:dyDescent="0.2">
      <c r="A98" s="1"/>
      <c r="B98" s="1"/>
      <c r="C98" s="1"/>
      <c r="F98" s="1"/>
      <c r="H98" s="1"/>
      <c r="K98" s="1"/>
      <c r="M98" s="1"/>
      <c r="O98" s="1"/>
      <c r="Q98" s="1"/>
      <c r="S98" s="1"/>
    </row>
    <row r="99" spans="1:19" ht="15.75" customHeight="1" x14ac:dyDescent="0.2">
      <c r="A99" s="1"/>
      <c r="B99" s="1"/>
      <c r="C99" s="1"/>
      <c r="F99" s="1"/>
      <c r="H99" s="1"/>
      <c r="K99" s="1"/>
      <c r="M99" s="1"/>
      <c r="O99" s="1"/>
      <c r="Q99" s="1"/>
      <c r="S99" s="1"/>
    </row>
    <row r="100" spans="1:19" ht="15.75" customHeight="1" x14ac:dyDescent="0.2">
      <c r="A100" s="1"/>
      <c r="B100" s="1"/>
      <c r="C100" s="1"/>
      <c r="F100" s="1"/>
      <c r="H100" s="1"/>
      <c r="K100" s="1"/>
      <c r="M100" s="1"/>
      <c r="O100" s="1"/>
      <c r="Q100" s="1"/>
      <c r="S100" s="1"/>
    </row>
    <row r="101" spans="1:19" ht="15.75" customHeight="1" x14ac:dyDescent="0.2">
      <c r="A101" s="1"/>
      <c r="B101" s="1"/>
      <c r="C101" s="1"/>
      <c r="F101" s="1"/>
      <c r="H101" s="1"/>
      <c r="K101" s="1"/>
      <c r="M101" s="1"/>
      <c r="O101" s="1"/>
      <c r="Q101" s="1"/>
      <c r="S101" s="1"/>
    </row>
    <row r="102" spans="1:19" ht="15.75" customHeight="1" x14ac:dyDescent="0.2">
      <c r="A102" s="1"/>
      <c r="B102" s="1"/>
      <c r="C102" s="1"/>
      <c r="F102" s="1"/>
      <c r="H102" s="1"/>
      <c r="K102" s="1"/>
      <c r="M102" s="1"/>
      <c r="O102" s="1"/>
      <c r="Q102" s="1"/>
      <c r="S102" s="1"/>
    </row>
    <row r="103" spans="1:19" ht="15.75" customHeight="1" x14ac:dyDescent="0.2">
      <c r="A103" s="1"/>
      <c r="B103" s="1"/>
      <c r="C103" s="1"/>
      <c r="F103" s="1"/>
      <c r="H103" s="1"/>
      <c r="K103" s="1"/>
      <c r="M103" s="1"/>
      <c r="O103" s="1"/>
      <c r="Q103" s="1"/>
      <c r="S103" s="1"/>
    </row>
    <row r="104" spans="1:19" ht="15.75" customHeight="1" x14ac:dyDescent="0.2">
      <c r="A104" s="1"/>
      <c r="B104" s="1"/>
      <c r="C104" s="1"/>
      <c r="F104" s="1"/>
      <c r="H104" s="1"/>
      <c r="K104" s="1"/>
      <c r="M104" s="1"/>
      <c r="O104" s="1"/>
      <c r="Q104" s="1"/>
      <c r="S104" s="1"/>
    </row>
    <row r="105" spans="1:19" ht="15.75" customHeight="1" x14ac:dyDescent="0.2">
      <c r="A105" s="1"/>
      <c r="B105" s="1"/>
      <c r="C105" s="1"/>
      <c r="F105" s="1"/>
      <c r="H105" s="1"/>
      <c r="K105" s="1"/>
      <c r="M105" s="1"/>
      <c r="O105" s="1"/>
      <c r="Q105" s="1"/>
      <c r="S105" s="1"/>
    </row>
    <row r="106" spans="1:19" ht="15.75" customHeight="1" x14ac:dyDescent="0.2">
      <c r="A106" s="1"/>
      <c r="B106" s="1"/>
      <c r="C106" s="1"/>
      <c r="F106" s="1"/>
      <c r="H106" s="1"/>
      <c r="K106" s="1"/>
      <c r="M106" s="1"/>
      <c r="O106" s="1"/>
      <c r="Q106" s="1"/>
      <c r="S106" s="1"/>
    </row>
    <row r="107" spans="1:19" ht="15.75" customHeight="1" x14ac:dyDescent="0.2">
      <c r="A107" s="1"/>
      <c r="B107" s="1"/>
      <c r="C107" s="1"/>
      <c r="F107" s="1"/>
      <c r="H107" s="1"/>
      <c r="K107" s="1"/>
      <c r="M107" s="1"/>
      <c r="O107" s="1"/>
      <c r="Q107" s="1"/>
      <c r="S107" s="1"/>
    </row>
    <row r="108" spans="1:19" ht="15.75" customHeight="1" x14ac:dyDescent="0.2">
      <c r="A108" s="1"/>
      <c r="B108" s="1"/>
      <c r="C108" s="1"/>
      <c r="F108" s="1"/>
      <c r="H108" s="1"/>
      <c r="K108" s="1"/>
      <c r="M108" s="1"/>
      <c r="O108" s="1"/>
      <c r="Q108" s="1"/>
      <c r="S108" s="1"/>
    </row>
    <row r="109" spans="1:19" ht="15.75" customHeight="1" x14ac:dyDescent="0.2">
      <c r="A109" s="1"/>
      <c r="B109" s="1"/>
      <c r="C109" s="1"/>
      <c r="F109" s="1"/>
      <c r="H109" s="1"/>
      <c r="K109" s="1"/>
      <c r="M109" s="1"/>
      <c r="O109" s="1"/>
      <c r="Q109" s="1"/>
      <c r="S109" s="1"/>
    </row>
    <row r="110" spans="1:19" ht="15.75" customHeight="1" x14ac:dyDescent="0.2">
      <c r="A110" s="1"/>
      <c r="B110" s="1"/>
      <c r="C110" s="1"/>
      <c r="F110" s="1"/>
      <c r="H110" s="1"/>
      <c r="K110" s="1"/>
      <c r="M110" s="1"/>
      <c r="O110" s="1"/>
      <c r="Q110" s="1"/>
      <c r="S110" s="1"/>
    </row>
    <row r="111" spans="1:19" ht="15.75" customHeight="1" x14ac:dyDescent="0.2">
      <c r="A111" s="1"/>
      <c r="B111" s="1"/>
      <c r="C111" s="1"/>
      <c r="F111" s="1"/>
      <c r="H111" s="1"/>
      <c r="K111" s="1"/>
      <c r="M111" s="1"/>
      <c r="O111" s="1"/>
      <c r="Q111" s="1"/>
      <c r="S111" s="1"/>
    </row>
    <row r="112" spans="1:19" ht="15.75" customHeight="1" x14ac:dyDescent="0.2">
      <c r="A112" s="1"/>
      <c r="B112" s="1"/>
      <c r="C112" s="1"/>
      <c r="F112" s="1"/>
      <c r="H112" s="1"/>
      <c r="K112" s="1"/>
      <c r="M112" s="1"/>
      <c r="O112" s="1"/>
      <c r="Q112" s="1"/>
      <c r="S112" s="1"/>
    </row>
    <row r="113" spans="1:19" ht="15.75" customHeight="1" x14ac:dyDescent="0.2">
      <c r="A113" s="1"/>
      <c r="B113" s="1"/>
      <c r="C113" s="1"/>
      <c r="F113" s="1"/>
      <c r="H113" s="1"/>
      <c r="K113" s="1"/>
      <c r="M113" s="1"/>
      <c r="O113" s="1"/>
      <c r="Q113" s="1"/>
      <c r="S113" s="1"/>
    </row>
    <row r="114" spans="1:19" ht="15.75" customHeight="1" x14ac:dyDescent="0.2">
      <c r="A114" s="1"/>
      <c r="B114" s="1"/>
      <c r="C114" s="1"/>
      <c r="F114" s="1"/>
      <c r="H114" s="1"/>
      <c r="K114" s="1"/>
      <c r="M114" s="1"/>
      <c r="O114" s="1"/>
      <c r="Q114" s="1"/>
      <c r="S114" s="1"/>
    </row>
    <row r="115" spans="1:19" ht="15.75" customHeight="1" x14ac:dyDescent="0.2">
      <c r="A115" s="1"/>
      <c r="B115" s="1"/>
      <c r="C115" s="1"/>
      <c r="F115" s="1"/>
      <c r="H115" s="1"/>
      <c r="K115" s="1"/>
      <c r="M115" s="1"/>
      <c r="O115" s="1"/>
      <c r="Q115" s="1"/>
      <c r="S115" s="1"/>
    </row>
    <row r="116" spans="1:19" ht="15.75" customHeight="1" x14ac:dyDescent="0.2">
      <c r="A116" s="1"/>
      <c r="B116" s="1"/>
      <c r="C116" s="1"/>
      <c r="F116" s="1"/>
      <c r="H116" s="1"/>
      <c r="K116" s="1"/>
      <c r="M116" s="1"/>
      <c r="O116" s="1"/>
      <c r="Q116" s="1"/>
      <c r="S116" s="1"/>
    </row>
    <row r="117" spans="1:19" ht="15.75" customHeight="1" x14ac:dyDescent="0.2">
      <c r="A117" s="1"/>
      <c r="B117" s="1"/>
      <c r="C117" s="1"/>
      <c r="F117" s="1"/>
      <c r="H117" s="1"/>
      <c r="K117" s="1"/>
      <c r="M117" s="1"/>
      <c r="O117" s="1"/>
      <c r="Q117" s="1"/>
      <c r="S117" s="1"/>
    </row>
    <row r="118" spans="1:19" ht="15.75" customHeight="1" x14ac:dyDescent="0.2">
      <c r="A118" s="1"/>
      <c r="B118" s="1"/>
      <c r="C118" s="1"/>
      <c r="F118" s="1"/>
      <c r="H118" s="1"/>
      <c r="K118" s="1"/>
      <c r="M118" s="1"/>
      <c r="O118" s="1"/>
      <c r="Q118" s="1"/>
      <c r="S118" s="1"/>
    </row>
    <row r="119" spans="1:19" ht="15.75" customHeight="1" x14ac:dyDescent="0.2">
      <c r="A119" s="1"/>
      <c r="B119" s="1"/>
      <c r="C119" s="1"/>
      <c r="F119" s="1"/>
      <c r="H119" s="1"/>
      <c r="K119" s="1"/>
      <c r="M119" s="1"/>
      <c r="O119" s="1"/>
      <c r="Q119" s="1"/>
      <c r="S119" s="1"/>
    </row>
    <row r="120" spans="1:19" ht="15.75" customHeight="1" x14ac:dyDescent="0.2">
      <c r="A120" s="1"/>
      <c r="B120" s="1"/>
      <c r="C120" s="1"/>
      <c r="F120" s="1"/>
      <c r="H120" s="1"/>
      <c r="K120" s="1"/>
      <c r="M120" s="1"/>
      <c r="O120" s="1"/>
      <c r="Q120" s="1"/>
      <c r="S120" s="1"/>
    </row>
    <row r="121" spans="1:19" ht="15.75" customHeight="1" x14ac:dyDescent="0.2">
      <c r="A121" s="1"/>
      <c r="B121" s="1"/>
      <c r="C121" s="1"/>
      <c r="F121" s="1"/>
      <c r="H121" s="1"/>
      <c r="K121" s="1"/>
      <c r="M121" s="1"/>
      <c r="O121" s="1"/>
      <c r="Q121" s="1"/>
      <c r="S121" s="1"/>
    </row>
    <row r="122" spans="1:19" ht="15.75" customHeight="1" x14ac:dyDescent="0.2">
      <c r="A122" s="1"/>
      <c r="B122" s="1"/>
      <c r="C122" s="1"/>
      <c r="F122" s="1"/>
      <c r="H122" s="1"/>
      <c r="K122" s="1"/>
      <c r="M122" s="1"/>
      <c r="O122" s="1"/>
      <c r="Q122" s="1"/>
      <c r="S122" s="1"/>
    </row>
    <row r="123" spans="1:19" ht="15.75" customHeight="1" x14ac:dyDescent="0.2">
      <c r="A123" s="1"/>
      <c r="B123" s="1"/>
      <c r="C123" s="1"/>
      <c r="F123" s="1"/>
      <c r="H123" s="1"/>
      <c r="K123" s="1"/>
      <c r="M123" s="1"/>
      <c r="O123" s="1"/>
      <c r="Q123" s="1"/>
      <c r="S123" s="1"/>
    </row>
    <row r="124" spans="1:19" ht="15.75" customHeight="1" x14ac:dyDescent="0.2">
      <c r="A124" s="1"/>
      <c r="B124" s="1"/>
      <c r="C124" s="1"/>
      <c r="F124" s="1"/>
      <c r="H124" s="1"/>
      <c r="K124" s="1"/>
      <c r="M124" s="1"/>
      <c r="O124" s="1"/>
      <c r="Q124" s="1"/>
      <c r="S124" s="1"/>
    </row>
    <row r="125" spans="1:19" ht="15.75" customHeight="1" x14ac:dyDescent="0.2">
      <c r="A125" s="1"/>
      <c r="B125" s="1"/>
      <c r="C125" s="1"/>
      <c r="F125" s="1"/>
      <c r="H125" s="1"/>
      <c r="K125" s="1"/>
      <c r="M125" s="1"/>
      <c r="O125" s="1"/>
      <c r="Q125" s="1"/>
      <c r="S125" s="1"/>
    </row>
    <row r="126" spans="1:19" ht="15.75" customHeight="1" x14ac:dyDescent="0.2">
      <c r="A126" s="1"/>
      <c r="B126" s="1"/>
      <c r="C126" s="1"/>
      <c r="F126" s="1"/>
      <c r="H126" s="1"/>
      <c r="K126" s="1"/>
      <c r="M126" s="1"/>
      <c r="O126" s="1"/>
      <c r="Q126" s="1"/>
      <c r="S126" s="1"/>
    </row>
    <row r="127" spans="1:19" ht="15.75" customHeight="1" x14ac:dyDescent="0.2">
      <c r="A127" s="1"/>
      <c r="B127" s="1"/>
      <c r="C127" s="1"/>
      <c r="F127" s="1"/>
      <c r="H127" s="1"/>
      <c r="K127" s="1"/>
      <c r="M127" s="1"/>
      <c r="O127" s="1"/>
      <c r="Q127" s="1"/>
      <c r="S127" s="1"/>
    </row>
    <row r="128" spans="1:19" ht="15.75" customHeight="1" x14ac:dyDescent="0.2">
      <c r="A128" s="1"/>
      <c r="B128" s="1"/>
      <c r="C128" s="1"/>
      <c r="F128" s="1"/>
      <c r="H128" s="1"/>
      <c r="K128" s="1"/>
      <c r="M128" s="1"/>
      <c r="O128" s="1"/>
      <c r="Q128" s="1"/>
      <c r="S128" s="1"/>
    </row>
    <row r="129" spans="1:19" ht="15.75" customHeight="1" x14ac:dyDescent="0.2">
      <c r="A129" s="1"/>
      <c r="B129" s="1"/>
      <c r="C129" s="1"/>
      <c r="F129" s="1"/>
      <c r="H129" s="1"/>
      <c r="K129" s="1"/>
      <c r="M129" s="1"/>
      <c r="O129" s="1"/>
      <c r="Q129" s="1"/>
      <c r="S129" s="1"/>
    </row>
    <row r="130" spans="1:19" ht="15.75" customHeight="1" x14ac:dyDescent="0.2">
      <c r="A130" s="1"/>
      <c r="B130" s="1"/>
      <c r="C130" s="1"/>
      <c r="F130" s="1"/>
      <c r="H130" s="1"/>
      <c r="K130" s="1"/>
      <c r="M130" s="1"/>
      <c r="O130" s="1"/>
      <c r="Q130" s="1"/>
      <c r="S130" s="1"/>
    </row>
    <row r="131" spans="1:19" ht="15.75" customHeight="1" x14ac:dyDescent="0.2">
      <c r="A131" s="1"/>
      <c r="B131" s="1"/>
      <c r="C131" s="1"/>
      <c r="F131" s="1"/>
      <c r="H131" s="1"/>
      <c r="K131" s="1"/>
      <c r="M131" s="1"/>
      <c r="O131" s="1"/>
      <c r="Q131" s="1"/>
      <c r="S131" s="1"/>
    </row>
    <row r="132" spans="1:19" ht="15.75" customHeight="1" x14ac:dyDescent="0.2">
      <c r="A132" s="1"/>
      <c r="B132" s="1"/>
      <c r="C132" s="1"/>
      <c r="F132" s="1"/>
      <c r="H132" s="1"/>
      <c r="K132" s="1"/>
      <c r="M132" s="1"/>
      <c r="O132" s="1"/>
      <c r="Q132" s="1"/>
      <c r="S132" s="1"/>
    </row>
    <row r="133" spans="1:19" ht="15.75" customHeight="1" x14ac:dyDescent="0.2">
      <c r="A133" s="1"/>
      <c r="B133" s="1"/>
      <c r="C133" s="1"/>
      <c r="F133" s="1"/>
      <c r="H133" s="1"/>
      <c r="K133" s="1"/>
      <c r="M133" s="1"/>
      <c r="O133" s="1"/>
      <c r="Q133" s="1"/>
      <c r="S133" s="1"/>
    </row>
    <row r="134" spans="1:19" ht="15.75" customHeight="1" x14ac:dyDescent="0.2">
      <c r="A134" s="1"/>
      <c r="B134" s="1"/>
      <c r="C134" s="1"/>
      <c r="F134" s="1"/>
      <c r="H134" s="1"/>
      <c r="K134" s="1"/>
      <c r="M134" s="1"/>
      <c r="O134" s="1"/>
      <c r="Q134" s="1"/>
      <c r="S134" s="1"/>
    </row>
    <row r="135" spans="1:19" ht="15.75" customHeight="1" x14ac:dyDescent="0.2">
      <c r="A135" s="1"/>
      <c r="B135" s="1"/>
      <c r="C135" s="1"/>
      <c r="F135" s="1"/>
      <c r="H135" s="1"/>
      <c r="K135" s="1"/>
      <c r="M135" s="1"/>
      <c r="O135" s="1"/>
      <c r="Q135" s="1"/>
      <c r="S135" s="1"/>
    </row>
    <row r="136" spans="1:19" ht="15.75" customHeight="1" x14ac:dyDescent="0.2">
      <c r="A136" s="1"/>
      <c r="B136" s="1"/>
      <c r="C136" s="1"/>
      <c r="F136" s="1"/>
      <c r="H136" s="1"/>
      <c r="K136" s="1"/>
      <c r="M136" s="1"/>
      <c r="O136" s="1"/>
      <c r="Q136" s="1"/>
      <c r="S136" s="1"/>
    </row>
    <row r="137" spans="1:19" ht="15.75" customHeight="1" x14ac:dyDescent="0.2">
      <c r="A137" s="1"/>
      <c r="B137" s="1"/>
      <c r="C137" s="1"/>
      <c r="F137" s="1"/>
      <c r="H137" s="1"/>
      <c r="K137" s="1"/>
      <c r="M137" s="1"/>
      <c r="O137" s="1"/>
      <c r="Q137" s="1"/>
      <c r="S137" s="1"/>
    </row>
    <row r="138" spans="1:19" ht="15.75" customHeight="1" x14ac:dyDescent="0.2">
      <c r="A138" s="1"/>
      <c r="B138" s="1"/>
      <c r="C138" s="1"/>
      <c r="F138" s="1"/>
      <c r="H138" s="1"/>
      <c r="K138" s="1"/>
      <c r="M138" s="1"/>
      <c r="O138" s="1"/>
      <c r="Q138" s="1"/>
      <c r="S138" s="1"/>
    </row>
    <row r="139" spans="1:19" ht="15.75" customHeight="1" x14ac:dyDescent="0.2">
      <c r="A139" s="1"/>
      <c r="B139" s="1"/>
      <c r="C139" s="1"/>
      <c r="F139" s="1"/>
      <c r="H139" s="1"/>
      <c r="K139" s="1"/>
      <c r="M139" s="1"/>
      <c r="O139" s="1"/>
      <c r="Q139" s="1"/>
      <c r="S139" s="1"/>
    </row>
    <row r="140" spans="1:19" ht="15.75" customHeight="1" x14ac:dyDescent="0.2">
      <c r="A140" s="1"/>
      <c r="B140" s="1"/>
      <c r="C140" s="1"/>
      <c r="F140" s="1"/>
      <c r="H140" s="1"/>
      <c r="K140" s="1"/>
      <c r="M140" s="1"/>
      <c r="O140" s="1"/>
      <c r="Q140" s="1"/>
      <c r="S140" s="1"/>
    </row>
    <row r="141" spans="1:19" ht="15.75" customHeight="1" x14ac:dyDescent="0.2">
      <c r="A141" s="1"/>
      <c r="B141" s="1"/>
      <c r="C141" s="1"/>
      <c r="F141" s="1"/>
      <c r="H141" s="1"/>
      <c r="K141" s="1"/>
      <c r="M141" s="1"/>
      <c r="O141" s="1"/>
      <c r="Q141" s="1"/>
      <c r="S141" s="1"/>
    </row>
    <row r="142" spans="1:19" ht="15.75" customHeight="1" x14ac:dyDescent="0.2">
      <c r="A142" s="1"/>
      <c r="B142" s="1"/>
      <c r="C142" s="1"/>
      <c r="F142" s="1"/>
      <c r="H142" s="1"/>
      <c r="K142" s="1"/>
      <c r="M142" s="1"/>
      <c r="O142" s="1"/>
      <c r="Q142" s="1"/>
      <c r="S142" s="1"/>
    </row>
    <row r="143" spans="1:19" ht="15.75" customHeight="1" x14ac:dyDescent="0.2">
      <c r="A143" s="1"/>
      <c r="B143" s="1"/>
      <c r="C143" s="1"/>
      <c r="F143" s="1"/>
      <c r="H143" s="1"/>
      <c r="K143" s="1"/>
      <c r="M143" s="1"/>
      <c r="O143" s="1"/>
      <c r="Q143" s="1"/>
      <c r="S143" s="1"/>
    </row>
    <row r="144" spans="1:19" ht="15.75" customHeight="1" x14ac:dyDescent="0.2">
      <c r="A144" s="1"/>
      <c r="B144" s="1"/>
      <c r="C144" s="1"/>
      <c r="F144" s="1"/>
      <c r="H144" s="1"/>
      <c r="K144" s="1"/>
      <c r="M144" s="1"/>
      <c r="O144" s="1"/>
      <c r="Q144" s="1"/>
      <c r="S144" s="1"/>
    </row>
    <row r="145" spans="1:19" ht="15.75" customHeight="1" x14ac:dyDescent="0.2">
      <c r="A145" s="1"/>
      <c r="B145" s="1"/>
      <c r="C145" s="1"/>
      <c r="F145" s="1"/>
      <c r="H145" s="1"/>
      <c r="K145" s="1"/>
      <c r="M145" s="1"/>
      <c r="O145" s="1"/>
      <c r="Q145" s="1"/>
      <c r="S145" s="1"/>
    </row>
    <row r="146" spans="1:19" ht="15.75" customHeight="1" x14ac:dyDescent="0.2">
      <c r="A146" s="1"/>
      <c r="B146" s="1"/>
      <c r="C146" s="1"/>
      <c r="F146" s="1"/>
      <c r="H146" s="1"/>
      <c r="K146" s="1"/>
      <c r="M146" s="1"/>
      <c r="O146" s="1"/>
      <c r="Q146" s="1"/>
      <c r="S146" s="1"/>
    </row>
    <row r="147" spans="1:19" ht="15.75" customHeight="1" x14ac:dyDescent="0.2">
      <c r="A147" s="1"/>
      <c r="B147" s="1"/>
      <c r="C147" s="1"/>
      <c r="F147" s="1"/>
      <c r="H147" s="1"/>
      <c r="K147" s="1"/>
      <c r="M147" s="1"/>
      <c r="O147" s="1"/>
      <c r="Q147" s="1"/>
      <c r="S147" s="1"/>
    </row>
    <row r="148" spans="1:19" ht="15.75" customHeight="1" x14ac:dyDescent="0.2">
      <c r="A148" s="1"/>
      <c r="B148" s="1"/>
      <c r="C148" s="1"/>
      <c r="F148" s="1"/>
      <c r="H148" s="1"/>
      <c r="K148" s="1"/>
      <c r="M148" s="1"/>
      <c r="O148" s="1"/>
      <c r="Q148" s="1"/>
      <c r="S148" s="1"/>
    </row>
    <row r="149" spans="1:19" ht="15.75" customHeight="1" x14ac:dyDescent="0.2">
      <c r="A149" s="1"/>
      <c r="B149" s="1"/>
      <c r="C149" s="1"/>
      <c r="F149" s="1"/>
      <c r="H149" s="1"/>
      <c r="K149" s="1"/>
      <c r="M149" s="1"/>
      <c r="O149" s="1"/>
      <c r="Q149" s="1"/>
      <c r="S149" s="1"/>
    </row>
    <row r="150" spans="1:19" ht="15.75" customHeight="1" x14ac:dyDescent="0.2">
      <c r="A150" s="1"/>
      <c r="B150" s="1"/>
      <c r="C150" s="1"/>
      <c r="F150" s="1"/>
      <c r="H150" s="1"/>
      <c r="K150" s="1"/>
      <c r="M150" s="1"/>
      <c r="O150" s="1"/>
      <c r="Q150" s="1"/>
      <c r="S150" s="1"/>
    </row>
    <row r="151" spans="1:19" ht="15.75" customHeight="1" x14ac:dyDescent="0.2">
      <c r="A151" s="1"/>
      <c r="B151" s="1"/>
      <c r="C151" s="1"/>
      <c r="F151" s="1"/>
      <c r="H151" s="1"/>
      <c r="K151" s="1"/>
      <c r="M151" s="1"/>
      <c r="O151" s="1"/>
      <c r="Q151" s="1"/>
      <c r="S151" s="1"/>
    </row>
    <row r="152" spans="1:19" ht="15.75" customHeight="1" x14ac:dyDescent="0.2">
      <c r="A152" s="1"/>
      <c r="B152" s="1"/>
      <c r="C152" s="1"/>
      <c r="F152" s="1"/>
      <c r="H152" s="1"/>
      <c r="K152" s="1"/>
      <c r="M152" s="1"/>
      <c r="O152" s="1"/>
      <c r="Q152" s="1"/>
      <c r="S152" s="1"/>
    </row>
    <row r="153" spans="1:19" ht="15.75" customHeight="1" x14ac:dyDescent="0.2">
      <c r="A153" s="1"/>
      <c r="B153" s="1"/>
      <c r="C153" s="1"/>
      <c r="F153" s="1"/>
      <c r="H153" s="1"/>
      <c r="K153" s="1"/>
      <c r="M153" s="1"/>
      <c r="O153" s="1"/>
      <c r="Q153" s="1"/>
      <c r="S153" s="1"/>
    </row>
    <row r="154" spans="1:19" ht="15.75" customHeight="1" x14ac:dyDescent="0.2">
      <c r="A154" s="1"/>
      <c r="B154" s="1"/>
      <c r="C154" s="1"/>
      <c r="F154" s="1"/>
      <c r="H154" s="1"/>
      <c r="K154" s="1"/>
      <c r="M154" s="1"/>
      <c r="O154" s="1"/>
      <c r="Q154" s="1"/>
      <c r="S154" s="1"/>
    </row>
    <row r="155" spans="1:19" ht="15.75" customHeight="1" x14ac:dyDescent="0.2">
      <c r="A155" s="1"/>
      <c r="B155" s="1"/>
      <c r="C155" s="1"/>
      <c r="F155" s="1"/>
      <c r="H155" s="1"/>
      <c r="K155" s="1"/>
      <c r="M155" s="1"/>
      <c r="O155" s="1"/>
      <c r="Q155" s="1"/>
      <c r="S155" s="1"/>
    </row>
    <row r="156" spans="1:19" ht="15.75" customHeight="1" x14ac:dyDescent="0.2">
      <c r="A156" s="1"/>
      <c r="B156" s="1"/>
      <c r="C156" s="1"/>
      <c r="F156" s="1"/>
      <c r="H156" s="1"/>
      <c r="K156" s="1"/>
      <c r="M156" s="1"/>
      <c r="O156" s="1"/>
      <c r="Q156" s="1"/>
      <c r="S156" s="1"/>
    </row>
    <row r="157" spans="1:19" ht="15.75" customHeight="1" x14ac:dyDescent="0.2">
      <c r="A157" s="1"/>
      <c r="B157" s="1"/>
      <c r="C157" s="1"/>
      <c r="F157" s="1"/>
      <c r="H157" s="1"/>
      <c r="K157" s="1"/>
      <c r="M157" s="1"/>
      <c r="O157" s="1"/>
      <c r="Q157" s="1"/>
      <c r="S157" s="1"/>
    </row>
    <row r="158" spans="1:19" ht="15.75" customHeight="1" x14ac:dyDescent="0.2">
      <c r="A158" s="1"/>
      <c r="B158" s="1"/>
      <c r="C158" s="1"/>
      <c r="F158" s="1"/>
      <c r="H158" s="1"/>
      <c r="K158" s="1"/>
      <c r="M158" s="1"/>
      <c r="O158" s="1"/>
      <c r="Q158" s="1"/>
      <c r="S158" s="1"/>
    </row>
    <row r="159" spans="1:19" ht="15.75" customHeight="1" x14ac:dyDescent="0.2">
      <c r="A159" s="1"/>
      <c r="B159" s="1"/>
      <c r="C159" s="1"/>
      <c r="F159" s="1"/>
      <c r="H159" s="1"/>
      <c r="K159" s="1"/>
      <c r="M159" s="1"/>
      <c r="O159" s="1"/>
      <c r="Q159" s="1"/>
      <c r="S159" s="1"/>
    </row>
    <row r="160" spans="1:19" ht="15.75" customHeight="1" x14ac:dyDescent="0.2">
      <c r="A160" s="1"/>
      <c r="B160" s="1"/>
      <c r="C160" s="1"/>
      <c r="F160" s="1"/>
      <c r="H160" s="1"/>
      <c r="K160" s="1"/>
      <c r="M160" s="1"/>
      <c r="O160" s="1"/>
      <c r="Q160" s="1"/>
      <c r="S160" s="1"/>
    </row>
    <row r="161" spans="1:19" ht="15.75" customHeight="1" x14ac:dyDescent="0.2">
      <c r="A161" s="1"/>
      <c r="B161" s="1"/>
      <c r="C161" s="1"/>
      <c r="F161" s="1"/>
      <c r="H161" s="1"/>
      <c r="K161" s="1"/>
      <c r="M161" s="1"/>
      <c r="O161" s="1"/>
      <c r="Q161" s="1"/>
      <c r="S161" s="1"/>
    </row>
    <row r="162" spans="1:19" ht="15.75" customHeight="1" x14ac:dyDescent="0.2">
      <c r="A162" s="1"/>
      <c r="B162" s="1"/>
      <c r="C162" s="1"/>
      <c r="F162" s="1"/>
      <c r="H162" s="1"/>
      <c r="K162" s="1"/>
      <c r="M162" s="1"/>
      <c r="O162" s="1"/>
      <c r="Q162" s="1"/>
      <c r="S162" s="1"/>
    </row>
    <row r="163" spans="1:19" ht="15.75" customHeight="1" x14ac:dyDescent="0.2">
      <c r="A163" s="1"/>
      <c r="B163" s="1"/>
      <c r="C163" s="1"/>
      <c r="F163" s="1"/>
      <c r="H163" s="1"/>
      <c r="K163" s="1"/>
      <c r="M163" s="1"/>
      <c r="O163" s="1"/>
      <c r="Q163" s="1"/>
      <c r="S163" s="1"/>
    </row>
    <row r="164" spans="1:19" ht="15.75" customHeight="1" x14ac:dyDescent="0.2">
      <c r="A164" s="1"/>
      <c r="B164" s="1"/>
      <c r="C164" s="1"/>
      <c r="F164" s="1"/>
      <c r="H164" s="1"/>
      <c r="K164" s="1"/>
      <c r="M164" s="1"/>
      <c r="O164" s="1"/>
      <c r="Q164" s="1"/>
      <c r="S164" s="1"/>
    </row>
    <row r="165" spans="1:19" ht="15.75" customHeight="1" x14ac:dyDescent="0.2">
      <c r="A165" s="1"/>
      <c r="B165" s="1"/>
      <c r="C165" s="1"/>
      <c r="F165" s="1"/>
      <c r="H165" s="1"/>
      <c r="K165" s="1"/>
      <c r="M165" s="1"/>
      <c r="O165" s="1"/>
      <c r="Q165" s="1"/>
      <c r="S165" s="1"/>
    </row>
    <row r="166" spans="1:19" ht="15.75" customHeight="1" x14ac:dyDescent="0.2">
      <c r="A166" s="1"/>
      <c r="B166" s="1"/>
      <c r="C166" s="1"/>
      <c r="F166" s="1"/>
      <c r="H166" s="1"/>
      <c r="K166" s="1"/>
      <c r="M166" s="1"/>
      <c r="O166" s="1"/>
      <c r="Q166" s="1"/>
      <c r="S166" s="1"/>
    </row>
    <row r="167" spans="1:19" ht="15.75" customHeight="1" x14ac:dyDescent="0.2">
      <c r="A167" s="1"/>
      <c r="B167" s="1"/>
      <c r="C167" s="1"/>
      <c r="F167" s="1"/>
      <c r="H167" s="1"/>
      <c r="K167" s="1"/>
      <c r="M167" s="1"/>
      <c r="O167" s="1"/>
      <c r="Q167" s="1"/>
      <c r="S167" s="1"/>
    </row>
    <row r="168" spans="1:19" ht="15.75" customHeight="1" x14ac:dyDescent="0.2">
      <c r="A168" s="1"/>
      <c r="B168" s="1"/>
      <c r="C168" s="1"/>
      <c r="F168" s="1"/>
      <c r="H168" s="1"/>
      <c r="K168" s="1"/>
      <c r="M168" s="1"/>
      <c r="O168" s="1"/>
      <c r="Q168" s="1"/>
      <c r="S168" s="1"/>
    </row>
    <row r="169" spans="1:19" ht="15.75" customHeight="1" x14ac:dyDescent="0.2">
      <c r="A169" s="1"/>
      <c r="B169" s="1"/>
      <c r="C169" s="1"/>
      <c r="F169" s="1"/>
      <c r="H169" s="1"/>
      <c r="K169" s="1"/>
      <c r="M169" s="1"/>
      <c r="O169" s="1"/>
      <c r="Q169" s="1"/>
      <c r="S169" s="1"/>
    </row>
    <row r="170" spans="1:19" ht="15.75" customHeight="1" x14ac:dyDescent="0.2">
      <c r="A170" s="1"/>
      <c r="B170" s="1"/>
      <c r="C170" s="1"/>
      <c r="F170" s="1"/>
      <c r="H170" s="1"/>
      <c r="K170" s="1"/>
      <c r="M170" s="1"/>
      <c r="O170" s="1"/>
      <c r="Q170" s="1"/>
      <c r="S170" s="1"/>
    </row>
    <row r="171" spans="1:19" ht="15.75" customHeight="1" x14ac:dyDescent="0.2">
      <c r="A171" s="1"/>
      <c r="B171" s="1"/>
      <c r="C171" s="1"/>
      <c r="F171" s="1"/>
      <c r="H171" s="1"/>
      <c r="K171" s="1"/>
      <c r="M171" s="1"/>
      <c r="O171" s="1"/>
      <c r="Q171" s="1"/>
      <c r="S171" s="1"/>
    </row>
    <row r="172" spans="1:19" ht="15.75" customHeight="1" x14ac:dyDescent="0.2">
      <c r="A172" s="1"/>
      <c r="B172" s="1"/>
      <c r="C172" s="1"/>
      <c r="F172" s="1"/>
      <c r="H172" s="1"/>
      <c r="K172" s="1"/>
      <c r="M172" s="1"/>
      <c r="O172" s="1"/>
      <c r="Q172" s="1"/>
      <c r="S172" s="1"/>
    </row>
    <row r="173" spans="1:19" ht="15.75" customHeight="1" x14ac:dyDescent="0.2">
      <c r="A173" s="1"/>
      <c r="B173" s="1"/>
      <c r="C173" s="1"/>
      <c r="F173" s="1"/>
      <c r="H173" s="1"/>
      <c r="K173" s="1"/>
      <c r="M173" s="1"/>
      <c r="O173" s="1"/>
      <c r="Q173" s="1"/>
      <c r="S173" s="1"/>
    </row>
    <row r="174" spans="1:19" ht="15.75" customHeight="1" x14ac:dyDescent="0.2">
      <c r="A174" s="1"/>
      <c r="B174" s="1"/>
      <c r="C174" s="1"/>
      <c r="F174" s="1"/>
      <c r="H174" s="1"/>
      <c r="K174" s="1"/>
      <c r="M174" s="1"/>
      <c r="O174" s="1"/>
      <c r="Q174" s="1"/>
      <c r="S174" s="1"/>
    </row>
    <row r="175" spans="1:19" ht="15.75" customHeight="1" x14ac:dyDescent="0.2">
      <c r="A175" s="1"/>
      <c r="B175" s="1"/>
      <c r="C175" s="1"/>
      <c r="F175" s="1"/>
      <c r="H175" s="1"/>
      <c r="K175" s="1"/>
      <c r="M175" s="1"/>
      <c r="O175" s="1"/>
      <c r="Q175" s="1"/>
      <c r="S175" s="1"/>
    </row>
    <row r="176" spans="1:19" ht="15.75" customHeight="1" x14ac:dyDescent="0.2">
      <c r="A176" s="1"/>
      <c r="B176" s="1"/>
      <c r="C176" s="1"/>
      <c r="F176" s="1"/>
      <c r="H176" s="1"/>
      <c r="K176" s="1"/>
      <c r="M176" s="1"/>
      <c r="O176" s="1"/>
      <c r="Q176" s="1"/>
      <c r="S176" s="1"/>
    </row>
    <row r="177" spans="1:19" ht="15.75" customHeight="1" x14ac:dyDescent="0.2">
      <c r="A177" s="1"/>
      <c r="B177" s="1"/>
      <c r="C177" s="1"/>
      <c r="F177" s="1"/>
      <c r="H177" s="1"/>
      <c r="K177" s="1"/>
      <c r="M177" s="1"/>
      <c r="O177" s="1"/>
      <c r="Q177" s="1"/>
      <c r="S177" s="1"/>
    </row>
    <row r="178" spans="1:19" ht="15.75" customHeight="1" x14ac:dyDescent="0.2">
      <c r="A178" s="1"/>
      <c r="B178" s="1"/>
      <c r="C178" s="1"/>
      <c r="F178" s="1"/>
      <c r="H178" s="1"/>
      <c r="K178" s="1"/>
      <c r="M178" s="1"/>
      <c r="O178" s="1"/>
      <c r="Q178" s="1"/>
      <c r="S178" s="1"/>
    </row>
    <row r="179" spans="1:19" ht="15.75" customHeight="1" x14ac:dyDescent="0.2">
      <c r="A179" s="1"/>
      <c r="B179" s="1"/>
      <c r="C179" s="1"/>
      <c r="F179" s="1"/>
      <c r="H179" s="1"/>
      <c r="K179" s="1"/>
      <c r="M179" s="1"/>
      <c r="O179" s="1"/>
      <c r="Q179" s="1"/>
      <c r="S179" s="1"/>
    </row>
    <row r="180" spans="1:19" ht="15.75" customHeight="1" x14ac:dyDescent="0.2">
      <c r="A180" s="1"/>
      <c r="B180" s="1"/>
      <c r="C180" s="1"/>
      <c r="F180" s="1"/>
      <c r="H180" s="1"/>
      <c r="K180" s="1"/>
      <c r="M180" s="1"/>
      <c r="O180" s="1"/>
      <c r="Q180" s="1"/>
      <c r="S180" s="1"/>
    </row>
    <row r="181" spans="1:19" ht="15.75" customHeight="1" x14ac:dyDescent="0.2">
      <c r="A181" s="1"/>
      <c r="B181" s="1"/>
      <c r="C181" s="1"/>
      <c r="F181" s="1"/>
      <c r="H181" s="1"/>
      <c r="K181" s="1"/>
      <c r="M181" s="1"/>
      <c r="O181" s="1"/>
      <c r="Q181" s="1"/>
      <c r="S181" s="1"/>
    </row>
    <row r="182" spans="1:19" ht="15.75" customHeight="1" x14ac:dyDescent="0.2">
      <c r="A182" s="1"/>
      <c r="B182" s="1"/>
      <c r="C182" s="1"/>
      <c r="F182" s="1"/>
      <c r="H182" s="1"/>
      <c r="K182" s="1"/>
      <c r="M182" s="1"/>
      <c r="O182" s="1"/>
      <c r="Q182" s="1"/>
      <c r="S182" s="1"/>
    </row>
    <row r="183" spans="1:19" ht="15.75" customHeight="1" x14ac:dyDescent="0.2">
      <c r="A183" s="1"/>
      <c r="B183" s="1"/>
      <c r="C183" s="1"/>
      <c r="F183" s="1"/>
      <c r="H183" s="1"/>
      <c r="K183" s="1"/>
      <c r="M183" s="1"/>
      <c r="O183" s="1"/>
      <c r="Q183" s="1"/>
      <c r="S183" s="1"/>
    </row>
    <row r="184" spans="1:19" ht="15.75" customHeight="1" x14ac:dyDescent="0.2">
      <c r="A184" s="1"/>
      <c r="B184" s="1"/>
      <c r="C184" s="1"/>
      <c r="F184" s="1"/>
      <c r="H184" s="1"/>
      <c r="K184" s="1"/>
      <c r="M184" s="1"/>
      <c r="O184" s="1"/>
      <c r="Q184" s="1"/>
      <c r="S184" s="1"/>
    </row>
    <row r="185" spans="1:19" ht="15.75" customHeight="1" x14ac:dyDescent="0.2">
      <c r="A185" s="1"/>
      <c r="B185" s="1"/>
      <c r="C185" s="1"/>
      <c r="F185" s="1"/>
      <c r="H185" s="1"/>
      <c r="K185" s="1"/>
      <c r="M185" s="1"/>
      <c r="O185" s="1"/>
      <c r="Q185" s="1"/>
      <c r="S185" s="1"/>
    </row>
    <row r="186" spans="1:19" ht="15.75" customHeight="1" x14ac:dyDescent="0.2">
      <c r="A186" s="1"/>
      <c r="B186" s="1"/>
      <c r="C186" s="1"/>
      <c r="F186" s="1"/>
      <c r="H186" s="1"/>
      <c r="K186" s="1"/>
      <c r="M186" s="1"/>
      <c r="O186" s="1"/>
      <c r="Q186" s="1"/>
      <c r="S186" s="1"/>
    </row>
    <row r="187" spans="1:19" ht="15.75" customHeight="1" x14ac:dyDescent="0.2">
      <c r="A187" s="1"/>
      <c r="B187" s="1"/>
      <c r="C187" s="1"/>
      <c r="F187" s="1"/>
      <c r="H187" s="1"/>
      <c r="K187" s="1"/>
      <c r="M187" s="1"/>
      <c r="O187" s="1"/>
      <c r="Q187" s="1"/>
      <c r="S187" s="1"/>
    </row>
    <row r="188" spans="1:19" ht="15.75" customHeight="1" x14ac:dyDescent="0.2">
      <c r="A188" s="1"/>
      <c r="B188" s="1"/>
      <c r="C188" s="1"/>
      <c r="F188" s="1"/>
      <c r="H188" s="1"/>
      <c r="K188" s="1"/>
      <c r="M188" s="1"/>
      <c r="O188" s="1"/>
      <c r="Q188" s="1"/>
      <c r="S188" s="1"/>
    </row>
    <row r="189" spans="1:19" ht="15.75" customHeight="1" x14ac:dyDescent="0.2">
      <c r="A189" s="1"/>
      <c r="B189" s="1"/>
      <c r="C189" s="1"/>
      <c r="F189" s="1"/>
      <c r="H189" s="1"/>
      <c r="K189" s="1"/>
      <c r="M189" s="1"/>
      <c r="O189" s="1"/>
      <c r="Q189" s="1"/>
      <c r="S189" s="1"/>
    </row>
    <row r="190" spans="1:19" ht="15.75" customHeight="1" x14ac:dyDescent="0.2">
      <c r="A190" s="1"/>
      <c r="B190" s="1"/>
      <c r="C190" s="1"/>
      <c r="F190" s="1"/>
      <c r="H190" s="1"/>
      <c r="K190" s="1"/>
      <c r="M190" s="1"/>
      <c r="O190" s="1"/>
      <c r="Q190" s="1"/>
      <c r="S190" s="1"/>
    </row>
    <row r="191" spans="1:19" ht="15.75" customHeight="1" x14ac:dyDescent="0.2">
      <c r="A191" s="1"/>
      <c r="B191" s="1"/>
      <c r="C191" s="1"/>
      <c r="F191" s="1"/>
      <c r="H191" s="1"/>
      <c r="K191" s="1"/>
      <c r="M191" s="1"/>
      <c r="O191" s="1"/>
      <c r="Q191" s="1"/>
      <c r="S191" s="1"/>
    </row>
    <row r="192" spans="1:19" ht="15.75" customHeight="1" x14ac:dyDescent="0.2">
      <c r="A192" s="1"/>
      <c r="B192" s="1"/>
      <c r="C192" s="1"/>
      <c r="F192" s="1"/>
      <c r="H192" s="1"/>
      <c r="K192" s="1"/>
      <c r="M192" s="1"/>
      <c r="O192" s="1"/>
      <c r="Q192" s="1"/>
      <c r="S192" s="1"/>
    </row>
    <row r="193" spans="1:19" ht="15.75" customHeight="1" x14ac:dyDescent="0.2">
      <c r="A193" s="1"/>
      <c r="B193" s="1"/>
      <c r="C193" s="1"/>
      <c r="F193" s="1"/>
      <c r="H193" s="1"/>
      <c r="K193" s="1"/>
      <c r="M193" s="1"/>
      <c r="O193" s="1"/>
      <c r="Q193" s="1"/>
      <c r="S193" s="1"/>
    </row>
    <row r="194" spans="1:19" ht="15.75" customHeight="1" x14ac:dyDescent="0.2">
      <c r="A194" s="1"/>
      <c r="B194" s="1"/>
      <c r="C194" s="1"/>
      <c r="F194" s="1"/>
      <c r="H194" s="1"/>
      <c r="K194" s="1"/>
      <c r="M194" s="1"/>
      <c r="O194" s="1"/>
      <c r="Q194" s="1"/>
      <c r="S194" s="1"/>
    </row>
    <row r="195" spans="1:19" ht="15.75" customHeight="1" x14ac:dyDescent="0.2">
      <c r="A195" s="1"/>
      <c r="B195" s="1"/>
      <c r="C195" s="1"/>
      <c r="F195" s="1"/>
      <c r="H195" s="1"/>
      <c r="K195" s="1"/>
      <c r="M195" s="1"/>
      <c r="O195" s="1"/>
      <c r="Q195" s="1"/>
      <c r="S195" s="1"/>
    </row>
    <row r="196" spans="1:19" ht="15.75" customHeight="1" x14ac:dyDescent="0.2">
      <c r="A196" s="1"/>
      <c r="B196" s="1"/>
      <c r="C196" s="1"/>
      <c r="F196" s="1"/>
      <c r="H196" s="1"/>
      <c r="K196" s="1"/>
      <c r="M196" s="1"/>
      <c r="O196" s="1"/>
      <c r="Q196" s="1"/>
      <c r="S196" s="1"/>
    </row>
    <row r="197" spans="1:19" ht="15.75" customHeight="1" x14ac:dyDescent="0.2">
      <c r="A197" s="1"/>
      <c r="B197" s="1"/>
      <c r="C197" s="1"/>
      <c r="F197" s="1"/>
      <c r="H197" s="1"/>
      <c r="K197" s="1"/>
      <c r="M197" s="1"/>
      <c r="O197" s="1"/>
      <c r="Q197" s="1"/>
      <c r="S197" s="1"/>
    </row>
    <row r="198" spans="1:19" ht="15.75" customHeight="1" x14ac:dyDescent="0.2">
      <c r="A198" s="1"/>
      <c r="B198" s="1"/>
      <c r="C198" s="1"/>
      <c r="F198" s="1"/>
      <c r="H198" s="1"/>
      <c r="K198" s="1"/>
      <c r="M198" s="1"/>
      <c r="O198" s="1"/>
      <c r="Q198" s="1"/>
      <c r="S198" s="1"/>
    </row>
    <row r="199" spans="1:19" ht="15.75" customHeight="1" x14ac:dyDescent="0.2">
      <c r="A199" s="1"/>
      <c r="B199" s="1"/>
      <c r="C199" s="1"/>
      <c r="F199" s="1"/>
      <c r="H199" s="1"/>
      <c r="K199" s="1"/>
      <c r="M199" s="1"/>
      <c r="O199" s="1"/>
      <c r="Q199" s="1"/>
      <c r="S199" s="1"/>
    </row>
    <row r="200" spans="1:19" ht="15.75" customHeight="1" x14ac:dyDescent="0.2">
      <c r="A200" s="1"/>
      <c r="B200" s="1"/>
      <c r="C200" s="1"/>
      <c r="F200" s="1"/>
      <c r="H200" s="1"/>
      <c r="K200" s="1"/>
      <c r="M200" s="1"/>
      <c r="O200" s="1"/>
      <c r="Q200" s="1"/>
      <c r="S200" s="1"/>
    </row>
    <row r="201" spans="1:19" ht="15.75" customHeight="1" x14ac:dyDescent="0.2">
      <c r="A201" s="1"/>
      <c r="B201" s="1"/>
      <c r="C201" s="1"/>
      <c r="F201" s="1"/>
      <c r="H201" s="1"/>
      <c r="K201" s="1"/>
      <c r="M201" s="1"/>
      <c r="O201" s="1"/>
      <c r="Q201" s="1"/>
      <c r="S201" s="1"/>
    </row>
    <row r="202" spans="1:19" ht="15.75" customHeight="1" x14ac:dyDescent="0.2">
      <c r="A202" s="1"/>
      <c r="B202" s="1"/>
      <c r="C202" s="1"/>
      <c r="F202" s="1"/>
      <c r="H202" s="1"/>
      <c r="K202" s="1"/>
      <c r="M202" s="1"/>
      <c r="O202" s="1"/>
      <c r="Q202" s="1"/>
      <c r="S202" s="1"/>
    </row>
    <row r="203" spans="1:19" ht="15.75" customHeight="1" x14ac:dyDescent="0.2">
      <c r="A203" s="1"/>
      <c r="B203" s="1"/>
      <c r="C203" s="1"/>
      <c r="F203" s="1"/>
      <c r="H203" s="1"/>
      <c r="K203" s="1"/>
      <c r="M203" s="1"/>
      <c r="O203" s="1"/>
      <c r="Q203" s="1"/>
      <c r="S203" s="1"/>
    </row>
    <row r="204" spans="1:19" ht="15.75" customHeight="1" x14ac:dyDescent="0.2"/>
    <row r="205" spans="1:19" ht="15.75" customHeight="1" x14ac:dyDescent="0.2"/>
    <row r="206" spans="1:19" ht="15.75" customHeight="1" x14ac:dyDescent="0.2"/>
    <row r="207" spans="1:19" ht="15.75" customHeight="1" x14ac:dyDescent="0.2"/>
    <row r="208" spans="1:19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</sheetData>
  <mergeCells count="12">
    <mergeCell ref="A2:A7"/>
    <mergeCell ref="B2:B7"/>
    <mergeCell ref="C2:C7"/>
    <mergeCell ref="D2:D7"/>
    <mergeCell ref="E2:S3"/>
    <mergeCell ref="P4:Q6"/>
    <mergeCell ref="R4:S6"/>
    <mergeCell ref="E4:F6"/>
    <mergeCell ref="G4:H6"/>
    <mergeCell ref="I4:K6"/>
    <mergeCell ref="L4:M6"/>
    <mergeCell ref="N4:O6"/>
  </mergeCells>
  <dataValidations count="3">
    <dataValidation allowBlank="1" showInputMessage="1" showErrorMessage="1" prompt="Внимание! - Введите значение от 0 до 4." sqref="F58"/>
    <dataValidation allowBlank="1" showErrorMessage="1" sqref="R8:R57 P8:P57 N8:N57 L8:L57"/>
    <dataValidation allowBlank="1" showErrorMessage="1" prompt="Внимание! - Введите значение от 0 до 4." sqref="Q8:Q57 S8:S57 M8:M57 E8:K57 O8:O57"/>
  </dataValidations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50"/>
  <sheetViews>
    <sheetView topLeftCell="A46" zoomScale="78" zoomScaleNormal="78" workbookViewId="0">
      <selection activeCell="E58" sqref="E58"/>
    </sheetView>
  </sheetViews>
  <sheetFormatPr defaultColWidth="12.625" defaultRowHeight="15" customHeight="1" x14ac:dyDescent="0.2"/>
  <cols>
    <col min="1" max="1" width="4.5" style="3" customWidth="1"/>
    <col min="2" max="2" width="16.875" style="3" customWidth="1"/>
    <col min="3" max="3" width="23.25" style="3" customWidth="1"/>
    <col min="4" max="4" width="25.75" style="3" customWidth="1"/>
    <col min="5" max="5" width="12.625" style="3"/>
    <col min="6" max="6" width="8.75" style="3" customWidth="1"/>
    <col min="7" max="7" width="12.625" style="3"/>
    <col min="8" max="8" width="10" style="3" customWidth="1"/>
    <col min="9" max="10" width="14.5" style="3" customWidth="1"/>
    <col min="11" max="11" width="9.375" style="3" customWidth="1"/>
    <col min="12" max="14" width="12.625" style="3"/>
    <col min="15" max="15" width="13.625" style="3" customWidth="1"/>
    <col min="16" max="16" width="11.125" style="3" customWidth="1"/>
    <col min="17" max="17" width="12" style="3" customWidth="1"/>
    <col min="18" max="18" width="12.625" style="3"/>
    <col min="19" max="19" width="7.125" style="3" customWidth="1"/>
    <col min="20" max="16384" width="12.625" style="3"/>
  </cols>
  <sheetData>
    <row r="1" spans="1:19" ht="40.5" customHeight="1" x14ac:dyDescent="0.2">
      <c r="A1" s="4" t="s">
        <v>0</v>
      </c>
      <c r="B1" s="27"/>
      <c r="C1" s="27"/>
      <c r="D1" s="6"/>
      <c r="E1" s="7"/>
      <c r="F1" s="38"/>
      <c r="G1" s="7"/>
      <c r="H1" s="38"/>
      <c r="I1" s="7"/>
      <c r="J1" s="9"/>
      <c r="K1" s="38"/>
      <c r="L1" s="7"/>
      <c r="M1" s="38"/>
      <c r="N1" s="30"/>
      <c r="O1" s="38"/>
      <c r="P1" s="30"/>
      <c r="Q1" s="38"/>
      <c r="R1" s="30"/>
      <c r="S1" s="38"/>
    </row>
    <row r="2" spans="1:19" ht="28.5" customHeight="1" x14ac:dyDescent="0.2">
      <c r="A2" s="45" t="s">
        <v>1</v>
      </c>
      <c r="B2" s="54" t="s">
        <v>8</v>
      </c>
      <c r="C2" s="54" t="s">
        <v>9</v>
      </c>
      <c r="D2" s="55" t="s">
        <v>2</v>
      </c>
      <c r="E2" s="58" t="s">
        <v>12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22.5" customHeight="1" x14ac:dyDescent="0.2">
      <c r="A3" s="68"/>
      <c r="B3" s="54"/>
      <c r="C3" s="54"/>
      <c r="D3" s="56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22.5" customHeight="1" x14ac:dyDescent="0.2">
      <c r="A4" s="68"/>
      <c r="B4" s="54"/>
      <c r="C4" s="54"/>
      <c r="D4" s="56"/>
      <c r="E4" s="48" t="s">
        <v>21</v>
      </c>
      <c r="F4" s="49"/>
      <c r="G4" s="48" t="s">
        <v>4</v>
      </c>
      <c r="H4" s="49"/>
      <c r="I4" s="48" t="s">
        <v>22</v>
      </c>
      <c r="J4" s="62"/>
      <c r="K4" s="49"/>
      <c r="L4" s="48" t="s">
        <v>6</v>
      </c>
      <c r="M4" s="49"/>
      <c r="N4" s="48" t="s">
        <v>16</v>
      </c>
      <c r="O4" s="49"/>
      <c r="P4" s="48" t="s">
        <v>11</v>
      </c>
      <c r="Q4" s="49"/>
      <c r="R4" s="48" t="s">
        <v>20</v>
      </c>
      <c r="S4" s="49"/>
    </row>
    <row r="5" spans="1:19" ht="15" customHeight="1" x14ac:dyDescent="0.2">
      <c r="A5" s="68"/>
      <c r="B5" s="54"/>
      <c r="C5" s="54"/>
      <c r="D5" s="56"/>
      <c r="E5" s="50"/>
      <c r="F5" s="51"/>
      <c r="G5" s="50"/>
      <c r="H5" s="51"/>
      <c r="I5" s="50"/>
      <c r="J5" s="63"/>
      <c r="K5" s="51"/>
      <c r="L5" s="50"/>
      <c r="M5" s="51"/>
      <c r="N5" s="50"/>
      <c r="O5" s="51"/>
      <c r="P5" s="50"/>
      <c r="Q5" s="51"/>
      <c r="R5" s="50"/>
      <c r="S5" s="51"/>
    </row>
    <row r="6" spans="1:19" ht="15" customHeight="1" x14ac:dyDescent="0.2">
      <c r="A6" s="68"/>
      <c r="B6" s="54"/>
      <c r="C6" s="54"/>
      <c r="D6" s="56"/>
      <c r="E6" s="52"/>
      <c r="F6" s="53"/>
      <c r="G6" s="52"/>
      <c r="H6" s="53"/>
      <c r="I6" s="52"/>
      <c r="J6" s="64"/>
      <c r="K6" s="53"/>
      <c r="L6" s="52"/>
      <c r="M6" s="53"/>
      <c r="N6" s="52"/>
      <c r="O6" s="53"/>
      <c r="P6" s="52"/>
      <c r="Q6" s="53"/>
      <c r="R6" s="52"/>
      <c r="S6" s="53"/>
    </row>
    <row r="7" spans="1:19" ht="40.5" customHeight="1" x14ac:dyDescent="0.2">
      <c r="A7" s="69"/>
      <c r="B7" s="54"/>
      <c r="C7" s="54"/>
      <c r="D7" s="57"/>
      <c r="E7" s="35" t="s">
        <v>13</v>
      </c>
      <c r="F7" s="27" t="s">
        <v>7</v>
      </c>
      <c r="G7" s="35" t="s">
        <v>13</v>
      </c>
      <c r="H7" s="27" t="s">
        <v>7</v>
      </c>
      <c r="I7" s="36" t="s">
        <v>14</v>
      </c>
      <c r="J7" s="35" t="s">
        <v>13</v>
      </c>
      <c r="K7" s="27" t="s">
        <v>7</v>
      </c>
      <c r="L7" s="35" t="s">
        <v>15</v>
      </c>
      <c r="M7" s="28" t="s">
        <v>7</v>
      </c>
      <c r="N7" s="18" t="s">
        <v>17</v>
      </c>
      <c r="O7" s="27" t="s">
        <v>7</v>
      </c>
      <c r="P7" s="18" t="s">
        <v>15</v>
      </c>
      <c r="Q7" s="27" t="s">
        <v>7</v>
      </c>
      <c r="R7" s="18" t="s">
        <v>19</v>
      </c>
      <c r="S7" s="27" t="s">
        <v>7</v>
      </c>
    </row>
    <row r="8" spans="1:19" ht="27" customHeight="1" x14ac:dyDescent="0.2">
      <c r="A8" s="15">
        <v>1</v>
      </c>
      <c r="B8" s="27" t="s">
        <v>103</v>
      </c>
      <c r="C8" s="27" t="s">
        <v>104</v>
      </c>
      <c r="D8" s="74" t="s">
        <v>240</v>
      </c>
      <c r="E8" s="75">
        <v>10</v>
      </c>
      <c r="F8" s="27">
        <f t="shared" ref="F8:F57" si="0">IF(AND(E8&gt;10.9,E8&gt;=11),1,IF(AND(E8&gt;10.4,E8&lt;=10.9),2,IF(AND(E8&gt;9.5,E8&lt;=10.4),3,IF(AND(E8&gt;3,E8&lt;=9.5),4,IF(AND(E8&lt;1,E8=0),0,0)))))</f>
        <v>3</v>
      </c>
      <c r="G8" s="75">
        <v>9.3000000000000007</v>
      </c>
      <c r="H8" s="71">
        <v>2</v>
      </c>
      <c r="I8" s="81">
        <v>0.44027777777777777</v>
      </c>
      <c r="J8" s="73">
        <v>634</v>
      </c>
      <c r="K8" s="71">
        <v>1</v>
      </c>
      <c r="L8" s="73">
        <v>165</v>
      </c>
      <c r="M8" s="72">
        <v>4</v>
      </c>
      <c r="N8" s="72">
        <v>38</v>
      </c>
      <c r="O8" s="71">
        <v>3</v>
      </c>
      <c r="P8" s="72">
        <v>12</v>
      </c>
      <c r="Q8" s="71">
        <v>3</v>
      </c>
      <c r="R8" s="72">
        <v>8</v>
      </c>
      <c r="S8" s="71">
        <v>1</v>
      </c>
    </row>
    <row r="9" spans="1:19" ht="27" customHeight="1" x14ac:dyDescent="0.2">
      <c r="A9" s="15">
        <v>2</v>
      </c>
      <c r="B9" s="27" t="s">
        <v>103</v>
      </c>
      <c r="C9" s="27" t="s">
        <v>104</v>
      </c>
      <c r="D9" s="74" t="s">
        <v>241</v>
      </c>
      <c r="E9" s="75">
        <v>10.54</v>
      </c>
      <c r="F9" s="27">
        <f t="shared" si="0"/>
        <v>2</v>
      </c>
      <c r="G9" s="75">
        <v>9.5</v>
      </c>
      <c r="H9" s="71">
        <v>1</v>
      </c>
      <c r="I9" s="81">
        <v>0.48958333333333331</v>
      </c>
      <c r="J9" s="73">
        <v>705</v>
      </c>
      <c r="K9" s="71">
        <v>1</v>
      </c>
      <c r="L9" s="73">
        <v>156</v>
      </c>
      <c r="M9" s="72">
        <v>3</v>
      </c>
      <c r="N9" s="72">
        <v>37</v>
      </c>
      <c r="O9" s="71">
        <v>3</v>
      </c>
      <c r="P9" s="72">
        <v>11</v>
      </c>
      <c r="Q9" s="71">
        <v>3</v>
      </c>
      <c r="R9" s="72">
        <v>6</v>
      </c>
      <c r="S9" s="71">
        <v>1</v>
      </c>
    </row>
    <row r="10" spans="1:19" ht="27" customHeight="1" x14ac:dyDescent="0.2">
      <c r="A10" s="15">
        <v>4</v>
      </c>
      <c r="B10" s="27" t="s">
        <v>103</v>
      </c>
      <c r="C10" s="27" t="s">
        <v>104</v>
      </c>
      <c r="D10" s="74" t="s">
        <v>242</v>
      </c>
      <c r="E10" s="75">
        <v>10.32</v>
      </c>
      <c r="F10" s="27">
        <f t="shared" si="0"/>
        <v>3</v>
      </c>
      <c r="G10" s="75">
        <v>9.3000000000000007</v>
      </c>
      <c r="H10" s="71">
        <v>2</v>
      </c>
      <c r="I10" s="81">
        <v>0.45833333333333331</v>
      </c>
      <c r="J10" s="73">
        <v>660</v>
      </c>
      <c r="K10" s="71">
        <v>1</v>
      </c>
      <c r="L10" s="73">
        <v>159</v>
      </c>
      <c r="M10" s="72">
        <v>3</v>
      </c>
      <c r="N10" s="72">
        <v>36</v>
      </c>
      <c r="O10" s="71">
        <v>3</v>
      </c>
      <c r="P10" s="72">
        <v>16</v>
      </c>
      <c r="Q10" s="71">
        <v>4</v>
      </c>
      <c r="R10" s="72">
        <v>10</v>
      </c>
      <c r="S10" s="71">
        <v>2</v>
      </c>
    </row>
    <row r="11" spans="1:19" ht="27" customHeight="1" x14ac:dyDescent="0.2">
      <c r="A11" s="15">
        <v>5</v>
      </c>
      <c r="B11" s="27" t="s">
        <v>103</v>
      </c>
      <c r="C11" s="27" t="s">
        <v>104</v>
      </c>
      <c r="D11" s="74" t="s">
        <v>243</v>
      </c>
      <c r="E11" s="75">
        <v>11</v>
      </c>
      <c r="F11" s="27">
        <f t="shared" si="0"/>
        <v>1</v>
      </c>
      <c r="G11" s="75">
        <v>10.119999999999999</v>
      </c>
      <c r="H11" s="71">
        <v>1</v>
      </c>
      <c r="I11" s="81">
        <v>0.48958333333333331</v>
      </c>
      <c r="J11" s="73">
        <v>705</v>
      </c>
      <c r="K11" s="71">
        <v>1</v>
      </c>
      <c r="L11" s="73">
        <v>149</v>
      </c>
      <c r="M11" s="72">
        <v>3</v>
      </c>
      <c r="N11" s="72">
        <v>33</v>
      </c>
      <c r="O11" s="71">
        <v>3</v>
      </c>
      <c r="P11" s="72">
        <v>12</v>
      </c>
      <c r="Q11" s="71">
        <v>3</v>
      </c>
      <c r="R11" s="72">
        <v>4</v>
      </c>
      <c r="S11" s="71">
        <v>1</v>
      </c>
    </row>
    <row r="12" spans="1:19" ht="27" customHeight="1" x14ac:dyDescent="0.2">
      <c r="A12" s="15">
        <v>6</v>
      </c>
      <c r="B12" s="27" t="s">
        <v>103</v>
      </c>
      <c r="C12" s="27" t="s">
        <v>104</v>
      </c>
      <c r="D12" s="74" t="s">
        <v>244</v>
      </c>
      <c r="E12" s="75">
        <v>10.17</v>
      </c>
      <c r="F12" s="27">
        <f t="shared" si="0"/>
        <v>3</v>
      </c>
      <c r="G12" s="75">
        <v>9.5</v>
      </c>
      <c r="H12" s="71">
        <v>1</v>
      </c>
      <c r="I12" s="81">
        <v>0.42708333333333331</v>
      </c>
      <c r="J12" s="73">
        <v>615</v>
      </c>
      <c r="K12" s="71">
        <v>1</v>
      </c>
      <c r="L12" s="73">
        <v>165</v>
      </c>
      <c r="M12" s="72">
        <v>4</v>
      </c>
      <c r="N12" s="72">
        <v>38</v>
      </c>
      <c r="O12" s="71">
        <v>3</v>
      </c>
      <c r="P12" s="72">
        <v>8</v>
      </c>
      <c r="Q12" s="71">
        <v>3</v>
      </c>
      <c r="R12" s="72">
        <v>10</v>
      </c>
      <c r="S12" s="71">
        <v>2</v>
      </c>
    </row>
    <row r="13" spans="1:19" ht="27" customHeight="1" x14ac:dyDescent="0.2">
      <c r="A13" s="15">
        <v>7</v>
      </c>
      <c r="B13" s="27" t="s">
        <v>103</v>
      </c>
      <c r="C13" s="27" t="s">
        <v>104</v>
      </c>
      <c r="D13" s="74" t="s">
        <v>245</v>
      </c>
      <c r="E13" s="75">
        <v>10.1</v>
      </c>
      <c r="F13" s="27">
        <f t="shared" si="0"/>
        <v>3</v>
      </c>
      <c r="G13" s="75">
        <v>9.1</v>
      </c>
      <c r="H13" s="71">
        <v>3</v>
      </c>
      <c r="I13" s="81">
        <v>0.44791666666666669</v>
      </c>
      <c r="J13" s="73">
        <v>645</v>
      </c>
      <c r="K13" s="71">
        <v>1</v>
      </c>
      <c r="L13" s="73">
        <v>163</v>
      </c>
      <c r="M13" s="72">
        <v>3</v>
      </c>
      <c r="N13" s="72">
        <v>37</v>
      </c>
      <c r="O13" s="71">
        <v>3</v>
      </c>
      <c r="P13" s="72">
        <v>12</v>
      </c>
      <c r="Q13" s="71">
        <v>3</v>
      </c>
      <c r="R13" s="72">
        <v>10</v>
      </c>
      <c r="S13" s="71">
        <v>2</v>
      </c>
    </row>
    <row r="14" spans="1:19" ht="27" customHeight="1" x14ac:dyDescent="0.2">
      <c r="A14" s="15">
        <v>8</v>
      </c>
      <c r="B14" s="27" t="s">
        <v>103</v>
      </c>
      <c r="C14" s="27" t="s">
        <v>104</v>
      </c>
      <c r="D14" s="74" t="s">
        <v>246</v>
      </c>
      <c r="E14" s="75">
        <v>10.4</v>
      </c>
      <c r="F14" s="27">
        <f t="shared" si="0"/>
        <v>3</v>
      </c>
      <c r="G14" s="75">
        <v>9.1999999999999993</v>
      </c>
      <c r="H14" s="71">
        <v>2</v>
      </c>
      <c r="I14" s="81">
        <v>0.43958333333333338</v>
      </c>
      <c r="J14" s="73">
        <v>633</v>
      </c>
      <c r="K14" s="71">
        <v>1</v>
      </c>
      <c r="L14" s="73">
        <v>162</v>
      </c>
      <c r="M14" s="72">
        <v>3</v>
      </c>
      <c r="N14" s="72">
        <v>36</v>
      </c>
      <c r="O14" s="71">
        <v>3</v>
      </c>
      <c r="P14" s="72">
        <v>10</v>
      </c>
      <c r="Q14" s="71">
        <v>3</v>
      </c>
      <c r="R14" s="72">
        <v>9</v>
      </c>
      <c r="S14" s="71">
        <v>2</v>
      </c>
    </row>
    <row r="15" spans="1:19" ht="27" customHeight="1" x14ac:dyDescent="0.2">
      <c r="A15" s="15">
        <v>9</v>
      </c>
      <c r="B15" s="27" t="s">
        <v>103</v>
      </c>
      <c r="C15" s="27" t="s">
        <v>104</v>
      </c>
      <c r="D15" s="74" t="s">
        <v>247</v>
      </c>
      <c r="E15" s="75">
        <v>10.220000000000001</v>
      </c>
      <c r="F15" s="27">
        <f t="shared" si="0"/>
        <v>3</v>
      </c>
      <c r="G15" s="75">
        <v>9</v>
      </c>
      <c r="H15" s="71">
        <v>3</v>
      </c>
      <c r="I15" s="81">
        <v>0.42708333333333331</v>
      </c>
      <c r="J15" s="73">
        <v>615</v>
      </c>
      <c r="K15" s="71">
        <v>1</v>
      </c>
      <c r="L15" s="73">
        <v>157</v>
      </c>
      <c r="M15" s="72">
        <v>3</v>
      </c>
      <c r="N15" s="72">
        <v>38</v>
      </c>
      <c r="O15" s="71">
        <v>3</v>
      </c>
      <c r="P15" s="72">
        <v>9</v>
      </c>
      <c r="Q15" s="71">
        <v>3</v>
      </c>
      <c r="R15" s="72">
        <v>8</v>
      </c>
      <c r="S15" s="71">
        <v>1</v>
      </c>
    </row>
    <row r="16" spans="1:19" ht="27" customHeight="1" x14ac:dyDescent="0.2">
      <c r="A16" s="15">
        <v>10</v>
      </c>
      <c r="B16" s="27" t="s">
        <v>103</v>
      </c>
      <c r="C16" s="27" t="s">
        <v>104</v>
      </c>
      <c r="D16" s="74" t="s">
        <v>248</v>
      </c>
      <c r="E16" s="75">
        <v>11.43</v>
      </c>
      <c r="F16" s="27">
        <f t="shared" si="0"/>
        <v>1</v>
      </c>
      <c r="G16" s="75">
        <v>9.5399999999999991</v>
      </c>
      <c r="H16" s="71">
        <v>1</v>
      </c>
      <c r="I16" s="81">
        <v>0.52986111111111112</v>
      </c>
      <c r="J16" s="73">
        <v>763</v>
      </c>
      <c r="K16" s="71">
        <v>1</v>
      </c>
      <c r="L16" s="73">
        <v>147</v>
      </c>
      <c r="M16" s="72">
        <v>3</v>
      </c>
      <c r="N16" s="72">
        <v>33</v>
      </c>
      <c r="O16" s="71">
        <v>3</v>
      </c>
      <c r="P16" s="72">
        <v>9</v>
      </c>
      <c r="Q16" s="71">
        <v>3</v>
      </c>
      <c r="R16" s="72">
        <v>2</v>
      </c>
      <c r="S16" s="71">
        <v>1</v>
      </c>
    </row>
    <row r="17" spans="1:19" ht="27" customHeight="1" x14ac:dyDescent="0.2">
      <c r="A17" s="15">
        <v>11</v>
      </c>
      <c r="B17" s="27" t="s">
        <v>103</v>
      </c>
      <c r="C17" s="27" t="s">
        <v>104</v>
      </c>
      <c r="D17" s="74" t="s">
        <v>249</v>
      </c>
      <c r="E17" s="75">
        <v>12.54</v>
      </c>
      <c r="F17" s="27">
        <f t="shared" si="0"/>
        <v>1</v>
      </c>
      <c r="G17" s="75">
        <v>10</v>
      </c>
      <c r="H17" s="71">
        <v>1</v>
      </c>
      <c r="I17" s="81">
        <v>0.60555555555555551</v>
      </c>
      <c r="J17" s="73">
        <v>872</v>
      </c>
      <c r="K17" s="71">
        <v>1</v>
      </c>
      <c r="L17" s="73">
        <v>150</v>
      </c>
      <c r="M17" s="72">
        <v>3</v>
      </c>
      <c r="N17" s="72">
        <v>29</v>
      </c>
      <c r="O17" s="71">
        <v>2</v>
      </c>
      <c r="P17" s="72">
        <v>-5</v>
      </c>
      <c r="Q17" s="71">
        <v>1</v>
      </c>
      <c r="R17" s="72">
        <v>1</v>
      </c>
      <c r="S17" s="71">
        <v>1</v>
      </c>
    </row>
    <row r="18" spans="1:19" ht="27" customHeight="1" x14ac:dyDescent="0.2">
      <c r="A18" s="15">
        <v>12</v>
      </c>
      <c r="B18" s="27" t="s">
        <v>103</v>
      </c>
      <c r="C18" s="27" t="s">
        <v>104</v>
      </c>
      <c r="D18" s="74" t="s">
        <v>250</v>
      </c>
      <c r="E18" s="75">
        <v>11</v>
      </c>
      <c r="F18" s="27">
        <f t="shared" si="0"/>
        <v>1</v>
      </c>
      <c r="G18" s="75">
        <v>9.2100000000000009</v>
      </c>
      <c r="H18" s="71">
        <v>2</v>
      </c>
      <c r="I18" s="81">
        <v>0.48958333333333331</v>
      </c>
      <c r="J18" s="73">
        <v>705</v>
      </c>
      <c r="K18" s="71">
        <v>1</v>
      </c>
      <c r="L18" s="73">
        <v>157</v>
      </c>
      <c r="M18" s="72">
        <v>3</v>
      </c>
      <c r="N18" s="72">
        <v>33</v>
      </c>
      <c r="O18" s="71">
        <v>3</v>
      </c>
      <c r="P18" s="72">
        <v>10</v>
      </c>
      <c r="Q18" s="71">
        <v>3</v>
      </c>
      <c r="R18" s="72">
        <v>9</v>
      </c>
      <c r="S18" s="71">
        <v>2</v>
      </c>
    </row>
    <row r="19" spans="1:19" ht="27" customHeight="1" x14ac:dyDescent="0.2">
      <c r="A19" s="15">
        <v>13</v>
      </c>
      <c r="B19" s="27" t="s">
        <v>103</v>
      </c>
      <c r="C19" s="27" t="s">
        <v>104</v>
      </c>
      <c r="D19" s="74" t="s">
        <v>251</v>
      </c>
      <c r="E19" s="75">
        <v>11.39</v>
      </c>
      <c r="F19" s="27">
        <f t="shared" si="0"/>
        <v>1</v>
      </c>
      <c r="G19" s="75">
        <v>9.5</v>
      </c>
      <c r="H19" s="71">
        <v>1</v>
      </c>
      <c r="I19" s="81">
        <v>0.48194444444444445</v>
      </c>
      <c r="J19" s="73">
        <v>694</v>
      </c>
      <c r="K19" s="71">
        <v>1</v>
      </c>
      <c r="L19" s="73">
        <v>160</v>
      </c>
      <c r="M19" s="72">
        <v>3</v>
      </c>
      <c r="N19" s="72">
        <v>35</v>
      </c>
      <c r="O19" s="71">
        <v>3</v>
      </c>
      <c r="P19" s="72">
        <v>6</v>
      </c>
      <c r="Q19" s="71">
        <v>3</v>
      </c>
      <c r="R19" s="72">
        <v>6</v>
      </c>
      <c r="S19" s="71">
        <v>1</v>
      </c>
    </row>
    <row r="20" spans="1:19" ht="27" customHeight="1" x14ac:dyDescent="0.2">
      <c r="A20" s="15">
        <v>14</v>
      </c>
      <c r="B20" s="27" t="s">
        <v>103</v>
      </c>
      <c r="C20" s="27" t="s">
        <v>104</v>
      </c>
      <c r="D20" s="74" t="s">
        <v>252</v>
      </c>
      <c r="E20" s="75">
        <v>11.12</v>
      </c>
      <c r="F20" s="27">
        <f t="shared" si="0"/>
        <v>1</v>
      </c>
      <c r="G20" s="75">
        <v>9.5399999999999991</v>
      </c>
      <c r="H20" s="71">
        <v>1</v>
      </c>
      <c r="I20" s="81">
        <v>0.49583333333333335</v>
      </c>
      <c r="J20" s="73">
        <v>714</v>
      </c>
      <c r="K20" s="71">
        <v>1</v>
      </c>
      <c r="L20" s="73">
        <v>161</v>
      </c>
      <c r="M20" s="72">
        <v>3</v>
      </c>
      <c r="N20" s="72">
        <v>33</v>
      </c>
      <c r="O20" s="71">
        <v>3</v>
      </c>
      <c r="P20" s="72">
        <v>7</v>
      </c>
      <c r="Q20" s="71">
        <v>3</v>
      </c>
      <c r="R20" s="72">
        <v>9</v>
      </c>
      <c r="S20" s="71">
        <v>2</v>
      </c>
    </row>
    <row r="21" spans="1:19" ht="27" customHeight="1" x14ac:dyDescent="0.2">
      <c r="A21" s="15">
        <v>15</v>
      </c>
      <c r="B21" s="27" t="s">
        <v>103</v>
      </c>
      <c r="C21" s="27" t="s">
        <v>104</v>
      </c>
      <c r="D21" s="74" t="s">
        <v>253</v>
      </c>
      <c r="E21" s="75">
        <v>12.38</v>
      </c>
      <c r="F21" s="27">
        <f t="shared" si="0"/>
        <v>1</v>
      </c>
      <c r="G21" s="75">
        <v>9.4499999999999993</v>
      </c>
      <c r="H21" s="71">
        <v>0</v>
      </c>
      <c r="I21" s="81">
        <v>0.49375000000000002</v>
      </c>
      <c r="J21" s="73">
        <v>711</v>
      </c>
      <c r="K21" s="71">
        <v>1</v>
      </c>
      <c r="L21" s="73">
        <v>162</v>
      </c>
      <c r="M21" s="72">
        <v>3</v>
      </c>
      <c r="N21" s="72">
        <v>37</v>
      </c>
      <c r="O21" s="71">
        <v>3</v>
      </c>
      <c r="P21" s="72">
        <v>8</v>
      </c>
      <c r="Q21" s="71">
        <v>3</v>
      </c>
      <c r="R21" s="72">
        <v>5</v>
      </c>
      <c r="S21" s="71">
        <v>1</v>
      </c>
    </row>
    <row r="22" spans="1:19" ht="27" customHeight="1" x14ac:dyDescent="0.2">
      <c r="A22" s="15">
        <v>16</v>
      </c>
      <c r="B22" s="27" t="s">
        <v>103</v>
      </c>
      <c r="C22" s="27" t="s">
        <v>104</v>
      </c>
      <c r="D22" s="74" t="s">
        <v>254</v>
      </c>
      <c r="E22" s="75">
        <v>11.51</v>
      </c>
      <c r="F22" s="27">
        <f t="shared" si="0"/>
        <v>1</v>
      </c>
      <c r="G22" s="75">
        <v>9.3000000000000007</v>
      </c>
      <c r="H22" s="71">
        <v>2</v>
      </c>
      <c r="I22" s="73">
        <v>11.45</v>
      </c>
      <c r="J22" s="73">
        <v>648</v>
      </c>
      <c r="K22" s="71">
        <v>1</v>
      </c>
      <c r="L22" s="73">
        <v>165</v>
      </c>
      <c r="M22" s="72">
        <v>4</v>
      </c>
      <c r="N22" s="72">
        <v>38</v>
      </c>
      <c r="O22" s="71">
        <v>3</v>
      </c>
      <c r="P22" s="72">
        <v>10</v>
      </c>
      <c r="Q22" s="71">
        <v>3</v>
      </c>
      <c r="R22" s="72">
        <v>9</v>
      </c>
      <c r="S22" s="71">
        <v>2</v>
      </c>
    </row>
    <row r="23" spans="1:19" ht="27" customHeight="1" x14ac:dyDescent="0.2">
      <c r="A23" s="15">
        <v>17</v>
      </c>
      <c r="B23" s="27" t="s">
        <v>103</v>
      </c>
      <c r="C23" s="27" t="s">
        <v>104</v>
      </c>
      <c r="D23" s="74" t="s">
        <v>255</v>
      </c>
      <c r="E23" s="75">
        <v>10</v>
      </c>
      <c r="F23" s="27">
        <f t="shared" si="0"/>
        <v>3</v>
      </c>
      <c r="G23" s="75">
        <v>9.1</v>
      </c>
      <c r="H23" s="71">
        <v>3</v>
      </c>
      <c r="I23" s="81">
        <v>0.42430555555555555</v>
      </c>
      <c r="J23" s="73">
        <v>611</v>
      </c>
      <c r="K23" s="71">
        <v>1</v>
      </c>
      <c r="L23" s="73">
        <v>166</v>
      </c>
      <c r="M23" s="72">
        <v>4</v>
      </c>
      <c r="N23" s="72">
        <v>38</v>
      </c>
      <c r="O23" s="71">
        <v>3</v>
      </c>
      <c r="P23" s="72">
        <v>13</v>
      </c>
      <c r="Q23" s="71">
        <v>4</v>
      </c>
      <c r="R23" s="72">
        <v>10</v>
      </c>
      <c r="S23" s="71">
        <v>2</v>
      </c>
    </row>
    <row r="24" spans="1:19" ht="27" customHeight="1" x14ac:dyDescent="0.2">
      <c r="A24" s="15">
        <v>18</v>
      </c>
      <c r="B24" s="27" t="s">
        <v>103</v>
      </c>
      <c r="C24" s="27" t="s">
        <v>104</v>
      </c>
      <c r="D24" s="74" t="s">
        <v>256</v>
      </c>
      <c r="E24" s="75">
        <v>11</v>
      </c>
      <c r="F24" s="27">
        <f t="shared" si="0"/>
        <v>1</v>
      </c>
      <c r="G24" s="75">
        <v>10.33</v>
      </c>
      <c r="H24" s="71">
        <v>1</v>
      </c>
      <c r="I24" s="81">
        <v>0.52361111111111114</v>
      </c>
      <c r="J24" s="73">
        <v>754</v>
      </c>
      <c r="K24" s="71">
        <v>1</v>
      </c>
      <c r="L24" s="73">
        <v>151</v>
      </c>
      <c r="M24" s="72">
        <v>3</v>
      </c>
      <c r="N24" s="72">
        <v>27</v>
      </c>
      <c r="O24" s="71">
        <v>1</v>
      </c>
      <c r="P24" s="72">
        <v>-6</v>
      </c>
      <c r="Q24" s="71">
        <v>1</v>
      </c>
      <c r="R24" s="72">
        <v>3</v>
      </c>
      <c r="S24" s="71">
        <v>1</v>
      </c>
    </row>
    <row r="25" spans="1:19" ht="27" customHeight="1" x14ac:dyDescent="0.2">
      <c r="A25" s="15">
        <v>19</v>
      </c>
      <c r="B25" s="27" t="s">
        <v>103</v>
      </c>
      <c r="C25" s="27" t="s">
        <v>104</v>
      </c>
      <c r="D25" s="74" t="s">
        <v>257</v>
      </c>
      <c r="E25" s="75">
        <v>9.4600000000000009</v>
      </c>
      <c r="F25" s="27">
        <f t="shared" si="0"/>
        <v>4</v>
      </c>
      <c r="G25" s="75">
        <v>9</v>
      </c>
      <c r="H25" s="71">
        <v>3</v>
      </c>
      <c r="I25" s="81">
        <v>0.43125000000000002</v>
      </c>
      <c r="J25" s="73">
        <v>621</v>
      </c>
      <c r="K25" s="71">
        <v>1</v>
      </c>
      <c r="L25" s="73">
        <v>155</v>
      </c>
      <c r="M25" s="72">
        <v>3</v>
      </c>
      <c r="N25" s="72">
        <v>40</v>
      </c>
      <c r="O25" s="71">
        <v>4</v>
      </c>
      <c r="P25" s="72">
        <v>16</v>
      </c>
      <c r="Q25" s="71">
        <v>4</v>
      </c>
      <c r="R25" s="72">
        <v>10</v>
      </c>
      <c r="S25" s="71">
        <v>2</v>
      </c>
    </row>
    <row r="26" spans="1:19" ht="27" customHeight="1" x14ac:dyDescent="0.2">
      <c r="A26" s="15">
        <v>20</v>
      </c>
      <c r="B26" s="27" t="s">
        <v>103</v>
      </c>
      <c r="C26" s="27" t="s">
        <v>104</v>
      </c>
      <c r="D26" s="74" t="s">
        <v>258</v>
      </c>
      <c r="E26" s="75">
        <v>10.1</v>
      </c>
      <c r="F26" s="27">
        <f t="shared" si="0"/>
        <v>3</v>
      </c>
      <c r="G26" s="75">
        <v>9.5</v>
      </c>
      <c r="H26" s="71">
        <v>1</v>
      </c>
      <c r="I26" s="81">
        <v>0.43472222222222223</v>
      </c>
      <c r="J26" s="73">
        <v>626</v>
      </c>
      <c r="K26" s="71">
        <v>1</v>
      </c>
      <c r="L26" s="73">
        <v>157</v>
      </c>
      <c r="M26" s="72">
        <v>3</v>
      </c>
      <c r="N26" s="72">
        <v>33</v>
      </c>
      <c r="O26" s="71">
        <v>3</v>
      </c>
      <c r="P26" s="72">
        <v>7</v>
      </c>
      <c r="Q26" s="71">
        <v>3</v>
      </c>
      <c r="R26" s="72">
        <v>7</v>
      </c>
      <c r="S26" s="71">
        <v>1</v>
      </c>
    </row>
    <row r="27" spans="1:19" ht="27" customHeight="1" x14ac:dyDescent="0.2">
      <c r="A27" s="15">
        <v>21</v>
      </c>
      <c r="B27" s="27" t="s">
        <v>103</v>
      </c>
      <c r="C27" s="27" t="s">
        <v>104</v>
      </c>
      <c r="D27" s="74" t="s">
        <v>259</v>
      </c>
      <c r="E27" s="75">
        <v>10.36</v>
      </c>
      <c r="F27" s="27">
        <f t="shared" si="0"/>
        <v>3</v>
      </c>
      <c r="G27" s="75">
        <v>9.1199999999999992</v>
      </c>
      <c r="H27" s="71">
        <v>2</v>
      </c>
      <c r="I27" s="81">
        <v>0.43888888888888888</v>
      </c>
      <c r="J27" s="73">
        <v>632</v>
      </c>
      <c r="K27" s="71">
        <v>1</v>
      </c>
      <c r="L27" s="73">
        <v>163</v>
      </c>
      <c r="M27" s="72">
        <v>3</v>
      </c>
      <c r="N27" s="72">
        <v>36</v>
      </c>
      <c r="O27" s="71">
        <v>3</v>
      </c>
      <c r="P27" s="72">
        <v>10</v>
      </c>
      <c r="Q27" s="71">
        <v>3</v>
      </c>
      <c r="R27" s="72">
        <v>9</v>
      </c>
      <c r="S27" s="71">
        <v>2</v>
      </c>
    </row>
    <row r="28" spans="1:19" ht="27" customHeight="1" x14ac:dyDescent="0.2">
      <c r="A28" s="15">
        <v>22</v>
      </c>
      <c r="B28" s="27" t="s">
        <v>103</v>
      </c>
      <c r="C28" s="27" t="s">
        <v>104</v>
      </c>
      <c r="D28" s="74" t="s">
        <v>260</v>
      </c>
      <c r="E28" s="75">
        <v>10.11</v>
      </c>
      <c r="F28" s="27">
        <f t="shared" si="0"/>
        <v>3</v>
      </c>
      <c r="G28" s="75">
        <v>9.1</v>
      </c>
      <c r="H28" s="71">
        <v>3</v>
      </c>
      <c r="I28" s="81">
        <v>0.43263888888888885</v>
      </c>
      <c r="J28" s="73">
        <v>623</v>
      </c>
      <c r="K28" s="71">
        <v>1</v>
      </c>
      <c r="L28" s="73">
        <v>164</v>
      </c>
      <c r="M28" s="72">
        <v>3</v>
      </c>
      <c r="N28" s="72">
        <v>37</v>
      </c>
      <c r="O28" s="71">
        <v>3</v>
      </c>
      <c r="P28" s="72">
        <v>13</v>
      </c>
      <c r="Q28" s="71">
        <v>4</v>
      </c>
      <c r="R28" s="72">
        <v>10</v>
      </c>
      <c r="S28" s="71">
        <v>2</v>
      </c>
    </row>
    <row r="29" spans="1:19" ht="27" customHeight="1" x14ac:dyDescent="0.2">
      <c r="A29" s="15">
        <v>23</v>
      </c>
      <c r="B29" s="27" t="s">
        <v>103</v>
      </c>
      <c r="C29" s="27" t="s">
        <v>104</v>
      </c>
      <c r="D29" s="74" t="s">
        <v>261</v>
      </c>
      <c r="E29" s="75">
        <v>9.5399999999999991</v>
      </c>
      <c r="F29" s="27">
        <f t="shared" si="0"/>
        <v>3</v>
      </c>
      <c r="G29" s="75">
        <v>9.1</v>
      </c>
      <c r="H29" s="71">
        <v>3</v>
      </c>
      <c r="I29" s="81">
        <v>0.4236111111111111</v>
      </c>
      <c r="J29" s="73">
        <v>610</v>
      </c>
      <c r="K29" s="71">
        <v>1</v>
      </c>
      <c r="L29" s="73">
        <v>172</v>
      </c>
      <c r="M29" s="72">
        <v>4</v>
      </c>
      <c r="N29" s="72">
        <v>37</v>
      </c>
      <c r="O29" s="71">
        <v>3</v>
      </c>
      <c r="P29" s="72">
        <v>12</v>
      </c>
      <c r="Q29" s="71">
        <v>3</v>
      </c>
      <c r="R29" s="72">
        <v>10</v>
      </c>
      <c r="S29" s="71">
        <v>2</v>
      </c>
    </row>
    <row r="30" spans="1:19" ht="27" customHeight="1" x14ac:dyDescent="0.2">
      <c r="A30" s="15">
        <v>24</v>
      </c>
      <c r="B30" s="27" t="s">
        <v>103</v>
      </c>
      <c r="C30" s="27" t="s">
        <v>104</v>
      </c>
      <c r="D30" s="74" t="s">
        <v>262</v>
      </c>
      <c r="E30" s="75">
        <v>9.43</v>
      </c>
      <c r="F30" s="27">
        <f t="shared" si="0"/>
        <v>4</v>
      </c>
      <c r="G30" s="75">
        <v>9.1999999999999993</v>
      </c>
      <c r="H30" s="71">
        <v>2</v>
      </c>
      <c r="I30" s="81">
        <v>0.43263888888888885</v>
      </c>
      <c r="J30" s="73">
        <v>623</v>
      </c>
      <c r="K30" s="71">
        <v>1</v>
      </c>
      <c r="L30" s="73">
        <v>163</v>
      </c>
      <c r="M30" s="72">
        <v>3</v>
      </c>
      <c r="N30" s="72">
        <v>38</v>
      </c>
      <c r="O30" s="71">
        <v>3</v>
      </c>
      <c r="P30" s="72">
        <v>6</v>
      </c>
      <c r="Q30" s="71">
        <v>3</v>
      </c>
      <c r="R30" s="72">
        <v>11</v>
      </c>
      <c r="S30" s="71">
        <v>3</v>
      </c>
    </row>
    <row r="31" spans="1:19" ht="27" customHeight="1" x14ac:dyDescent="0.2">
      <c r="A31" s="15">
        <v>25</v>
      </c>
      <c r="B31" s="27" t="s">
        <v>103</v>
      </c>
      <c r="C31" s="27" t="s">
        <v>104</v>
      </c>
      <c r="D31" s="74" t="s">
        <v>263</v>
      </c>
      <c r="E31" s="75">
        <v>9.4700000000000006</v>
      </c>
      <c r="F31" s="27">
        <f t="shared" si="0"/>
        <v>4</v>
      </c>
      <c r="G31" s="75">
        <v>9.4</v>
      </c>
      <c r="H31" s="71">
        <v>2</v>
      </c>
      <c r="I31" s="81">
        <v>0.48194444444444445</v>
      </c>
      <c r="J31" s="73">
        <v>694</v>
      </c>
      <c r="K31" s="71">
        <v>1</v>
      </c>
      <c r="L31" s="73">
        <v>161</v>
      </c>
      <c r="M31" s="72">
        <v>3</v>
      </c>
      <c r="N31" s="72">
        <v>33</v>
      </c>
      <c r="O31" s="71">
        <v>3</v>
      </c>
      <c r="P31" s="72">
        <v>12</v>
      </c>
      <c r="Q31" s="71">
        <v>3</v>
      </c>
      <c r="R31" s="72">
        <v>9</v>
      </c>
      <c r="S31" s="71">
        <v>2</v>
      </c>
    </row>
    <row r="32" spans="1:19" ht="27" customHeight="1" x14ac:dyDescent="0.2">
      <c r="A32" s="15">
        <v>26</v>
      </c>
      <c r="B32" s="27" t="s">
        <v>103</v>
      </c>
      <c r="C32" s="27" t="s">
        <v>104</v>
      </c>
      <c r="D32" s="74" t="s">
        <v>264</v>
      </c>
      <c r="E32" s="75">
        <v>9.34</v>
      </c>
      <c r="F32" s="27">
        <f t="shared" si="0"/>
        <v>4</v>
      </c>
      <c r="G32" s="75">
        <v>9.5</v>
      </c>
      <c r="H32" s="71">
        <v>1</v>
      </c>
      <c r="I32" s="81">
        <v>0.48680555555555555</v>
      </c>
      <c r="J32" s="73">
        <v>701</v>
      </c>
      <c r="K32" s="71">
        <v>1</v>
      </c>
      <c r="L32" s="73">
        <v>160</v>
      </c>
      <c r="M32" s="72">
        <v>3</v>
      </c>
      <c r="N32" s="72">
        <v>34</v>
      </c>
      <c r="O32" s="71">
        <v>3</v>
      </c>
      <c r="P32" s="72">
        <v>0</v>
      </c>
      <c r="Q32" s="71">
        <v>1</v>
      </c>
      <c r="R32" s="72">
        <v>4</v>
      </c>
      <c r="S32" s="71">
        <v>1</v>
      </c>
    </row>
    <row r="33" spans="1:19" ht="27" customHeight="1" x14ac:dyDescent="0.2">
      <c r="A33" s="15">
        <v>27</v>
      </c>
      <c r="B33" s="27" t="s">
        <v>103</v>
      </c>
      <c r="C33" s="27" t="s">
        <v>104</v>
      </c>
      <c r="D33" s="74" t="s">
        <v>265</v>
      </c>
      <c r="E33" s="75">
        <v>9.5</v>
      </c>
      <c r="F33" s="27">
        <f t="shared" si="0"/>
        <v>4</v>
      </c>
      <c r="G33" s="75">
        <v>9</v>
      </c>
      <c r="H33" s="71">
        <v>3</v>
      </c>
      <c r="I33" s="81">
        <v>0.42499999999999999</v>
      </c>
      <c r="J33" s="73">
        <v>612</v>
      </c>
      <c r="K33" s="71">
        <v>1</v>
      </c>
      <c r="L33" s="73">
        <v>166</v>
      </c>
      <c r="M33" s="72">
        <v>4</v>
      </c>
      <c r="N33" s="72">
        <v>38</v>
      </c>
      <c r="O33" s="71">
        <v>3</v>
      </c>
      <c r="P33" s="72">
        <v>12</v>
      </c>
      <c r="Q33" s="71">
        <v>3</v>
      </c>
      <c r="R33" s="72">
        <v>10</v>
      </c>
      <c r="S33" s="71">
        <v>2</v>
      </c>
    </row>
    <row r="34" spans="1:19" ht="27" customHeight="1" x14ac:dyDescent="0.2">
      <c r="A34" s="15">
        <v>28</v>
      </c>
      <c r="B34" s="27" t="s">
        <v>103</v>
      </c>
      <c r="C34" s="27" t="s">
        <v>104</v>
      </c>
      <c r="D34" s="74" t="s">
        <v>266</v>
      </c>
      <c r="E34" s="75">
        <v>11</v>
      </c>
      <c r="F34" s="27">
        <f t="shared" si="0"/>
        <v>1</v>
      </c>
      <c r="G34" s="75">
        <v>9.5399999999999991</v>
      </c>
      <c r="H34" s="71">
        <v>1</v>
      </c>
      <c r="I34" s="81">
        <v>0.49236111111111108</v>
      </c>
      <c r="J34" s="73">
        <v>709</v>
      </c>
      <c r="K34" s="71">
        <v>1</v>
      </c>
      <c r="L34" s="73">
        <v>157</v>
      </c>
      <c r="M34" s="72">
        <v>3</v>
      </c>
      <c r="N34" s="72">
        <v>32</v>
      </c>
      <c r="O34" s="71">
        <v>3</v>
      </c>
      <c r="P34" s="72">
        <v>10</v>
      </c>
      <c r="Q34" s="71">
        <v>3</v>
      </c>
      <c r="R34" s="72">
        <v>7</v>
      </c>
      <c r="S34" s="71">
        <v>1</v>
      </c>
    </row>
    <row r="35" spans="1:19" ht="27" customHeight="1" x14ac:dyDescent="0.2">
      <c r="A35" s="15">
        <v>29</v>
      </c>
      <c r="B35" s="27" t="s">
        <v>103</v>
      </c>
      <c r="C35" s="27" t="s">
        <v>104</v>
      </c>
      <c r="D35" s="74" t="s">
        <v>267</v>
      </c>
      <c r="E35" s="75">
        <v>10</v>
      </c>
      <c r="F35" s="27">
        <f t="shared" si="0"/>
        <v>3</v>
      </c>
      <c r="G35" s="75">
        <v>9.3000000000000007</v>
      </c>
      <c r="H35" s="71">
        <v>2</v>
      </c>
      <c r="I35" s="81">
        <v>0.43888888888888888</v>
      </c>
      <c r="J35" s="73">
        <v>632</v>
      </c>
      <c r="K35" s="71">
        <v>1</v>
      </c>
      <c r="L35" s="73">
        <v>158</v>
      </c>
      <c r="M35" s="72">
        <v>3</v>
      </c>
      <c r="N35" s="72">
        <v>36</v>
      </c>
      <c r="O35" s="71">
        <v>3</v>
      </c>
      <c r="P35" s="72">
        <v>5</v>
      </c>
      <c r="Q35" s="71">
        <v>2</v>
      </c>
      <c r="R35" s="72">
        <v>9</v>
      </c>
      <c r="S35" s="71">
        <v>2</v>
      </c>
    </row>
    <row r="36" spans="1:19" ht="27" customHeight="1" x14ac:dyDescent="0.2">
      <c r="A36" s="15">
        <v>30</v>
      </c>
      <c r="B36" s="27" t="s">
        <v>103</v>
      </c>
      <c r="C36" s="27" t="s">
        <v>104</v>
      </c>
      <c r="D36" s="74" t="s">
        <v>268</v>
      </c>
      <c r="E36" s="75">
        <v>9.56</v>
      </c>
      <c r="F36" s="27">
        <f t="shared" si="0"/>
        <v>3</v>
      </c>
      <c r="G36" s="75">
        <v>9.23</v>
      </c>
      <c r="H36" s="71">
        <v>2</v>
      </c>
      <c r="I36" s="81">
        <v>0.4458333333333333</v>
      </c>
      <c r="J36" s="73">
        <v>642</v>
      </c>
      <c r="K36" s="71">
        <v>1</v>
      </c>
      <c r="L36" s="73">
        <v>156</v>
      </c>
      <c r="M36" s="72">
        <v>3</v>
      </c>
      <c r="N36" s="72">
        <v>35</v>
      </c>
      <c r="O36" s="71">
        <v>3</v>
      </c>
      <c r="P36" s="72">
        <v>7</v>
      </c>
      <c r="Q36" s="71">
        <v>3</v>
      </c>
      <c r="R36" s="72">
        <v>9</v>
      </c>
      <c r="S36" s="71">
        <v>2</v>
      </c>
    </row>
    <row r="37" spans="1:19" ht="27" customHeight="1" x14ac:dyDescent="0.2">
      <c r="A37" s="15">
        <v>31</v>
      </c>
      <c r="B37" s="27" t="s">
        <v>103</v>
      </c>
      <c r="C37" s="27" t="s">
        <v>104</v>
      </c>
      <c r="D37" s="74" t="s">
        <v>269</v>
      </c>
      <c r="E37" s="75">
        <v>11</v>
      </c>
      <c r="F37" s="27">
        <f t="shared" si="0"/>
        <v>1</v>
      </c>
      <c r="G37" s="75">
        <v>9.5399999999999991</v>
      </c>
      <c r="H37" s="71">
        <v>1</v>
      </c>
      <c r="I37" s="73">
        <v>11.45</v>
      </c>
      <c r="J37" s="73">
        <v>648</v>
      </c>
      <c r="K37" s="71">
        <v>1</v>
      </c>
      <c r="L37" s="73">
        <v>155</v>
      </c>
      <c r="M37" s="72">
        <v>3</v>
      </c>
      <c r="N37" s="72">
        <v>36</v>
      </c>
      <c r="O37" s="71">
        <v>3</v>
      </c>
      <c r="P37" s="72">
        <v>7</v>
      </c>
      <c r="Q37" s="71">
        <v>3</v>
      </c>
      <c r="R37" s="72">
        <v>5</v>
      </c>
      <c r="S37" s="71">
        <v>1</v>
      </c>
    </row>
    <row r="38" spans="1:19" ht="27" customHeight="1" x14ac:dyDescent="0.2">
      <c r="A38" s="15">
        <v>32</v>
      </c>
      <c r="B38" s="27" t="s">
        <v>103</v>
      </c>
      <c r="C38" s="27" t="s">
        <v>104</v>
      </c>
      <c r="D38" s="74" t="s">
        <v>270</v>
      </c>
      <c r="E38" s="75">
        <v>10.220000000000001</v>
      </c>
      <c r="F38" s="27">
        <f t="shared" si="0"/>
        <v>3</v>
      </c>
      <c r="G38" s="75">
        <v>9.5</v>
      </c>
      <c r="H38" s="71">
        <v>1</v>
      </c>
      <c r="I38" s="81">
        <v>0.4465277777777778</v>
      </c>
      <c r="J38" s="73">
        <v>643</v>
      </c>
      <c r="K38" s="71">
        <v>1</v>
      </c>
      <c r="L38" s="73">
        <v>161</v>
      </c>
      <c r="M38" s="72">
        <v>3</v>
      </c>
      <c r="N38" s="72">
        <v>37</v>
      </c>
      <c r="O38" s="71">
        <v>3</v>
      </c>
      <c r="P38" s="72">
        <v>9</v>
      </c>
      <c r="Q38" s="71">
        <v>3</v>
      </c>
      <c r="R38" s="72">
        <v>9</v>
      </c>
      <c r="S38" s="71">
        <v>2</v>
      </c>
    </row>
    <row r="39" spans="1:19" ht="27" customHeight="1" x14ac:dyDescent="0.2">
      <c r="A39" s="15">
        <v>33</v>
      </c>
      <c r="B39" s="27" t="s">
        <v>103</v>
      </c>
      <c r="C39" s="27" t="s">
        <v>104</v>
      </c>
      <c r="D39" s="74" t="s">
        <v>271</v>
      </c>
      <c r="E39" s="75">
        <v>12</v>
      </c>
      <c r="F39" s="27">
        <f t="shared" si="0"/>
        <v>1</v>
      </c>
      <c r="G39" s="75">
        <v>10</v>
      </c>
      <c r="H39" s="71">
        <v>1</v>
      </c>
      <c r="I39" s="81">
        <v>0.53125</v>
      </c>
      <c r="J39" s="73">
        <v>765</v>
      </c>
      <c r="K39" s="71">
        <v>1</v>
      </c>
      <c r="L39" s="73">
        <v>152</v>
      </c>
      <c r="M39" s="72">
        <v>3</v>
      </c>
      <c r="N39" s="72">
        <v>29</v>
      </c>
      <c r="O39" s="71">
        <v>2</v>
      </c>
      <c r="P39" s="72">
        <v>9</v>
      </c>
      <c r="Q39" s="71">
        <v>3</v>
      </c>
      <c r="R39" s="72">
        <v>2</v>
      </c>
      <c r="S39" s="71">
        <v>1</v>
      </c>
    </row>
    <row r="40" spans="1:19" ht="27" customHeight="1" x14ac:dyDescent="0.2">
      <c r="A40" s="15">
        <v>34</v>
      </c>
      <c r="B40" s="27" t="s">
        <v>103</v>
      </c>
      <c r="C40" s="27" t="s">
        <v>104</v>
      </c>
      <c r="D40" s="74" t="s">
        <v>272</v>
      </c>
      <c r="E40" s="75">
        <v>9.5399999999999991</v>
      </c>
      <c r="F40" s="27">
        <f t="shared" si="0"/>
        <v>3</v>
      </c>
      <c r="G40" s="75">
        <v>9.6</v>
      </c>
      <c r="H40" s="71">
        <v>1</v>
      </c>
      <c r="I40" s="81">
        <v>0.43194444444444446</v>
      </c>
      <c r="J40" s="73">
        <v>622</v>
      </c>
      <c r="K40" s="71">
        <v>1</v>
      </c>
      <c r="L40" s="73">
        <v>157</v>
      </c>
      <c r="M40" s="72">
        <v>3</v>
      </c>
      <c r="N40" s="72">
        <v>38</v>
      </c>
      <c r="O40" s="71">
        <v>3</v>
      </c>
      <c r="P40" s="72">
        <v>10</v>
      </c>
      <c r="Q40" s="71">
        <v>3</v>
      </c>
      <c r="R40" s="72">
        <v>11</v>
      </c>
      <c r="S40" s="71">
        <v>3</v>
      </c>
    </row>
    <row r="41" spans="1:19" ht="27" customHeight="1" x14ac:dyDescent="0.2">
      <c r="A41" s="15">
        <v>35</v>
      </c>
      <c r="B41" s="27" t="s">
        <v>103</v>
      </c>
      <c r="C41" s="27" t="s">
        <v>104</v>
      </c>
      <c r="D41" s="74" t="s">
        <v>273</v>
      </c>
      <c r="E41" s="75">
        <v>9.43</v>
      </c>
      <c r="F41" s="27">
        <f t="shared" si="0"/>
        <v>4</v>
      </c>
      <c r="G41" s="75">
        <v>8.51</v>
      </c>
      <c r="H41" s="71">
        <v>3</v>
      </c>
      <c r="I41" s="81">
        <v>0.41666666666666669</v>
      </c>
      <c r="J41" s="73">
        <v>600</v>
      </c>
      <c r="K41" s="71">
        <v>1</v>
      </c>
      <c r="L41" s="73">
        <v>166</v>
      </c>
      <c r="M41" s="72">
        <v>4</v>
      </c>
      <c r="N41" s="72">
        <v>41</v>
      </c>
      <c r="O41" s="71">
        <v>4</v>
      </c>
      <c r="P41" s="72">
        <v>9</v>
      </c>
      <c r="Q41" s="71">
        <v>3</v>
      </c>
      <c r="R41" s="72">
        <v>12</v>
      </c>
      <c r="S41" s="71">
        <v>3</v>
      </c>
    </row>
    <row r="42" spans="1:19" ht="27" customHeight="1" x14ac:dyDescent="0.2">
      <c r="A42" s="15">
        <v>36</v>
      </c>
      <c r="B42" s="27" t="s">
        <v>103</v>
      </c>
      <c r="C42" s="27" t="s">
        <v>104</v>
      </c>
      <c r="D42" s="74" t="s">
        <v>274</v>
      </c>
      <c r="E42" s="75">
        <v>10.45</v>
      </c>
      <c r="F42" s="27">
        <f t="shared" si="0"/>
        <v>2</v>
      </c>
      <c r="G42" s="75">
        <v>9.34</v>
      </c>
      <c r="H42" s="71">
        <v>2</v>
      </c>
      <c r="I42" s="81">
        <v>0.48055555555555557</v>
      </c>
      <c r="J42" s="73">
        <v>692</v>
      </c>
      <c r="K42" s="71">
        <v>1</v>
      </c>
      <c r="L42" s="73">
        <v>150</v>
      </c>
      <c r="M42" s="72">
        <v>3</v>
      </c>
      <c r="N42" s="72">
        <v>33</v>
      </c>
      <c r="O42" s="71">
        <v>3</v>
      </c>
      <c r="P42" s="72">
        <v>6</v>
      </c>
      <c r="Q42" s="71">
        <v>3</v>
      </c>
      <c r="R42" s="72">
        <v>9</v>
      </c>
      <c r="S42" s="71">
        <v>2</v>
      </c>
    </row>
    <row r="43" spans="1:19" ht="27" customHeight="1" x14ac:dyDescent="0.2">
      <c r="A43" s="15">
        <v>37</v>
      </c>
      <c r="B43" s="27" t="s">
        <v>103</v>
      </c>
      <c r="C43" s="27" t="s">
        <v>104</v>
      </c>
      <c r="D43" s="74" t="s">
        <v>275</v>
      </c>
      <c r="E43" s="75">
        <v>9.5399999999999991</v>
      </c>
      <c r="F43" s="27">
        <f t="shared" si="0"/>
        <v>3</v>
      </c>
      <c r="G43" s="75">
        <v>8.5399999999999991</v>
      </c>
      <c r="H43" s="71">
        <v>3</v>
      </c>
      <c r="I43" s="81">
        <v>0.44791666666666669</v>
      </c>
      <c r="J43" s="73">
        <v>645</v>
      </c>
      <c r="K43" s="71">
        <v>1</v>
      </c>
      <c r="L43" s="73">
        <v>160</v>
      </c>
      <c r="M43" s="72">
        <v>3</v>
      </c>
      <c r="N43" s="72">
        <v>38</v>
      </c>
      <c r="O43" s="71">
        <v>3</v>
      </c>
      <c r="P43" s="72">
        <v>9</v>
      </c>
      <c r="Q43" s="71">
        <v>3</v>
      </c>
      <c r="R43" s="72">
        <v>11</v>
      </c>
      <c r="S43" s="71">
        <v>3</v>
      </c>
    </row>
    <row r="44" spans="1:19" ht="27" customHeight="1" x14ac:dyDescent="0.2">
      <c r="A44" s="15">
        <v>38</v>
      </c>
      <c r="B44" s="27" t="s">
        <v>103</v>
      </c>
      <c r="C44" s="27" t="s">
        <v>104</v>
      </c>
      <c r="D44" s="74" t="s">
        <v>276</v>
      </c>
      <c r="E44" s="75">
        <v>11</v>
      </c>
      <c r="F44" s="27">
        <f t="shared" si="0"/>
        <v>1</v>
      </c>
      <c r="G44" s="75">
        <v>10.210000000000001</v>
      </c>
      <c r="H44" s="71">
        <v>1</v>
      </c>
      <c r="I44" s="81">
        <v>0.48958333333333331</v>
      </c>
      <c r="J44" s="73">
        <v>705</v>
      </c>
      <c r="K44" s="71">
        <v>1</v>
      </c>
      <c r="L44" s="73">
        <v>145</v>
      </c>
      <c r="M44" s="72">
        <v>3</v>
      </c>
      <c r="N44" s="72">
        <v>30</v>
      </c>
      <c r="O44" s="71">
        <v>3</v>
      </c>
      <c r="P44" s="72">
        <v>3</v>
      </c>
      <c r="Q44" s="71">
        <v>1</v>
      </c>
      <c r="R44" s="72">
        <v>4</v>
      </c>
      <c r="S44" s="71">
        <v>1</v>
      </c>
    </row>
    <row r="45" spans="1:19" ht="27" customHeight="1" x14ac:dyDescent="0.2">
      <c r="A45" s="15">
        <v>39</v>
      </c>
      <c r="B45" s="27" t="s">
        <v>103</v>
      </c>
      <c r="C45" s="27" t="s">
        <v>104</v>
      </c>
      <c r="D45" s="74" t="s">
        <v>277</v>
      </c>
      <c r="E45" s="75">
        <v>10.23</v>
      </c>
      <c r="F45" s="27">
        <f t="shared" si="0"/>
        <v>3</v>
      </c>
      <c r="G45" s="75">
        <v>9.34</v>
      </c>
      <c r="H45" s="71">
        <v>2</v>
      </c>
      <c r="I45" s="81">
        <v>0.4680555555555555</v>
      </c>
      <c r="J45" s="73">
        <v>674</v>
      </c>
      <c r="K45" s="71">
        <v>1</v>
      </c>
      <c r="L45" s="73">
        <v>151</v>
      </c>
      <c r="M45" s="72">
        <v>3</v>
      </c>
      <c r="N45" s="72">
        <v>33</v>
      </c>
      <c r="O45" s="71">
        <v>3</v>
      </c>
      <c r="P45" s="72">
        <v>7</v>
      </c>
      <c r="Q45" s="71">
        <v>3</v>
      </c>
      <c r="R45" s="72">
        <v>3</v>
      </c>
      <c r="S45" s="71">
        <v>1</v>
      </c>
    </row>
    <row r="46" spans="1:19" ht="27" customHeight="1" x14ac:dyDescent="0.2">
      <c r="A46" s="15">
        <v>40</v>
      </c>
      <c r="B46" s="27" t="s">
        <v>103</v>
      </c>
      <c r="C46" s="27" t="s">
        <v>104</v>
      </c>
      <c r="D46" s="74" t="s">
        <v>278</v>
      </c>
      <c r="E46" s="75">
        <v>10.11</v>
      </c>
      <c r="F46" s="27">
        <f t="shared" si="0"/>
        <v>3</v>
      </c>
      <c r="G46" s="75">
        <v>9.5</v>
      </c>
      <c r="H46" s="71">
        <v>1</v>
      </c>
      <c r="I46" s="81">
        <v>0.44791666666666669</v>
      </c>
      <c r="J46" s="73">
        <v>645</v>
      </c>
      <c r="K46" s="71">
        <v>1</v>
      </c>
      <c r="L46" s="73">
        <v>163</v>
      </c>
      <c r="M46" s="72">
        <v>3</v>
      </c>
      <c r="N46" s="72">
        <v>38</v>
      </c>
      <c r="O46" s="71">
        <v>3</v>
      </c>
      <c r="P46" s="72">
        <v>9</v>
      </c>
      <c r="Q46" s="71">
        <v>3</v>
      </c>
      <c r="R46" s="72">
        <v>11</v>
      </c>
      <c r="S46" s="71">
        <v>3</v>
      </c>
    </row>
    <row r="47" spans="1:19" ht="27" customHeight="1" x14ac:dyDescent="0.2">
      <c r="A47" s="15">
        <v>41</v>
      </c>
      <c r="B47" s="27" t="s">
        <v>103</v>
      </c>
      <c r="C47" s="27" t="s">
        <v>104</v>
      </c>
      <c r="D47" s="74" t="s">
        <v>279</v>
      </c>
      <c r="E47" s="75">
        <v>11</v>
      </c>
      <c r="F47" s="27">
        <f t="shared" si="0"/>
        <v>1</v>
      </c>
      <c r="G47" s="75">
        <v>9.34</v>
      </c>
      <c r="H47" s="71">
        <v>2</v>
      </c>
      <c r="I47" s="81">
        <v>0.48958333333333331</v>
      </c>
      <c r="J47" s="73">
        <v>705</v>
      </c>
      <c r="K47" s="71">
        <v>1</v>
      </c>
      <c r="L47" s="73">
        <v>156</v>
      </c>
      <c r="M47" s="72">
        <v>3</v>
      </c>
      <c r="N47" s="72">
        <v>33</v>
      </c>
      <c r="O47" s="71">
        <v>3</v>
      </c>
      <c r="P47" s="72">
        <v>7</v>
      </c>
      <c r="Q47" s="71">
        <v>3</v>
      </c>
      <c r="R47" s="72">
        <v>9</v>
      </c>
      <c r="S47" s="71">
        <v>2</v>
      </c>
    </row>
    <row r="48" spans="1:19" ht="27" customHeight="1" x14ac:dyDescent="0.2">
      <c r="A48" s="15">
        <v>42</v>
      </c>
      <c r="B48" s="27" t="s">
        <v>103</v>
      </c>
      <c r="C48" s="27" t="s">
        <v>104</v>
      </c>
      <c r="D48" s="74" t="s">
        <v>280</v>
      </c>
      <c r="E48" s="75">
        <v>11.11</v>
      </c>
      <c r="F48" s="27">
        <f t="shared" si="0"/>
        <v>1</v>
      </c>
      <c r="G48" s="75">
        <v>10</v>
      </c>
      <c r="H48" s="71">
        <v>1</v>
      </c>
      <c r="I48" s="81">
        <v>0.48888888888888887</v>
      </c>
      <c r="J48" s="73">
        <v>704</v>
      </c>
      <c r="K48" s="71">
        <v>1</v>
      </c>
      <c r="L48" s="73">
        <v>153</v>
      </c>
      <c r="M48" s="72">
        <v>3</v>
      </c>
      <c r="N48" s="72">
        <v>29</v>
      </c>
      <c r="O48" s="71">
        <v>2</v>
      </c>
      <c r="P48" s="72">
        <v>-6</v>
      </c>
      <c r="Q48" s="71">
        <v>1</v>
      </c>
      <c r="R48" s="72">
        <v>3</v>
      </c>
      <c r="S48" s="71">
        <v>1</v>
      </c>
    </row>
    <row r="49" spans="1:19" ht="27" customHeight="1" x14ac:dyDescent="0.2">
      <c r="A49" s="15">
        <v>43</v>
      </c>
      <c r="B49" s="27" t="s">
        <v>103</v>
      </c>
      <c r="C49" s="27" t="s">
        <v>104</v>
      </c>
      <c r="D49" s="74" t="s">
        <v>281</v>
      </c>
      <c r="E49" s="75">
        <v>10</v>
      </c>
      <c r="F49" s="27">
        <f t="shared" si="0"/>
        <v>3</v>
      </c>
      <c r="G49" s="75">
        <v>9.5</v>
      </c>
      <c r="H49" s="71">
        <v>1</v>
      </c>
      <c r="I49" s="81">
        <v>0.45416666666666666</v>
      </c>
      <c r="J49" s="73">
        <v>654</v>
      </c>
      <c r="K49" s="71">
        <v>1</v>
      </c>
      <c r="L49" s="73">
        <v>168</v>
      </c>
      <c r="M49" s="72">
        <v>4</v>
      </c>
      <c r="N49" s="72">
        <v>34</v>
      </c>
      <c r="O49" s="71">
        <v>3</v>
      </c>
      <c r="P49" s="72">
        <v>9</v>
      </c>
      <c r="Q49" s="71">
        <v>3</v>
      </c>
      <c r="R49" s="72">
        <v>9</v>
      </c>
      <c r="S49" s="71">
        <v>2</v>
      </c>
    </row>
    <row r="50" spans="1:19" ht="27" customHeight="1" x14ac:dyDescent="0.2">
      <c r="A50" s="15">
        <v>44</v>
      </c>
      <c r="B50" s="27" t="s">
        <v>103</v>
      </c>
      <c r="C50" s="27" t="s">
        <v>104</v>
      </c>
      <c r="D50" s="74" t="s">
        <v>282</v>
      </c>
      <c r="E50" s="75">
        <v>9.5500000000000007</v>
      </c>
      <c r="F50" s="27">
        <f t="shared" si="0"/>
        <v>3</v>
      </c>
      <c r="G50" s="75">
        <v>9.3000000000000007</v>
      </c>
      <c r="H50" s="71">
        <v>2</v>
      </c>
      <c r="I50" s="81">
        <v>0.44027777777777777</v>
      </c>
      <c r="J50" s="73">
        <v>634</v>
      </c>
      <c r="K50" s="71">
        <v>1</v>
      </c>
      <c r="L50" s="73">
        <v>160</v>
      </c>
      <c r="M50" s="72">
        <v>3</v>
      </c>
      <c r="N50" s="72">
        <v>36</v>
      </c>
      <c r="O50" s="71">
        <v>3</v>
      </c>
      <c r="P50" s="72">
        <v>4</v>
      </c>
      <c r="Q50" s="71">
        <v>2</v>
      </c>
      <c r="R50" s="72">
        <v>11</v>
      </c>
      <c r="S50" s="71">
        <v>3</v>
      </c>
    </row>
    <row r="51" spans="1:19" ht="27" customHeight="1" x14ac:dyDescent="0.2">
      <c r="A51" s="15">
        <v>45</v>
      </c>
      <c r="B51" s="27" t="s">
        <v>103</v>
      </c>
      <c r="C51" s="27" t="s">
        <v>104</v>
      </c>
      <c r="D51" s="74" t="s">
        <v>283</v>
      </c>
      <c r="E51" s="75">
        <v>9.5</v>
      </c>
      <c r="F51" s="27">
        <f t="shared" si="0"/>
        <v>4</v>
      </c>
      <c r="G51" s="75">
        <v>9</v>
      </c>
      <c r="H51" s="71">
        <v>3</v>
      </c>
      <c r="I51" s="81">
        <v>0.42430555555555555</v>
      </c>
      <c r="J51" s="73">
        <v>611</v>
      </c>
      <c r="K51" s="71">
        <v>1</v>
      </c>
      <c r="L51" s="73">
        <v>166</v>
      </c>
      <c r="M51" s="72">
        <v>4</v>
      </c>
      <c r="N51" s="72">
        <v>37</v>
      </c>
      <c r="O51" s="71">
        <v>3</v>
      </c>
      <c r="P51" s="72">
        <v>14</v>
      </c>
      <c r="Q51" s="71">
        <v>4</v>
      </c>
      <c r="R51" s="72">
        <v>10</v>
      </c>
      <c r="S51" s="71">
        <v>2</v>
      </c>
    </row>
    <row r="52" spans="1:19" ht="27" customHeight="1" x14ac:dyDescent="0.2">
      <c r="A52" s="15">
        <v>46</v>
      </c>
      <c r="B52" s="27" t="s">
        <v>103</v>
      </c>
      <c r="C52" s="27" t="s">
        <v>104</v>
      </c>
      <c r="D52" s="74" t="s">
        <v>284</v>
      </c>
      <c r="E52" s="75">
        <v>10.43</v>
      </c>
      <c r="F52" s="27">
        <f t="shared" si="0"/>
        <v>2</v>
      </c>
      <c r="G52" s="75">
        <v>9.5</v>
      </c>
      <c r="H52" s="71">
        <v>1</v>
      </c>
      <c r="I52" s="81">
        <v>0.46666666666666662</v>
      </c>
      <c r="J52" s="73">
        <v>672</v>
      </c>
      <c r="K52" s="71">
        <v>1</v>
      </c>
      <c r="L52" s="73">
        <v>157</v>
      </c>
      <c r="M52" s="72">
        <v>3</v>
      </c>
      <c r="N52" s="72">
        <v>34</v>
      </c>
      <c r="O52" s="71">
        <v>3</v>
      </c>
      <c r="P52" s="72">
        <v>7</v>
      </c>
      <c r="Q52" s="71">
        <v>3</v>
      </c>
      <c r="R52" s="72">
        <v>10</v>
      </c>
      <c r="S52" s="71">
        <v>2</v>
      </c>
    </row>
    <row r="53" spans="1:19" ht="27" customHeight="1" x14ac:dyDescent="0.2">
      <c r="A53" s="15">
        <v>47</v>
      </c>
      <c r="B53" s="27" t="s">
        <v>103</v>
      </c>
      <c r="C53" s="27" t="s">
        <v>104</v>
      </c>
      <c r="D53" s="74" t="s">
        <v>285</v>
      </c>
      <c r="E53" s="75">
        <v>10.45</v>
      </c>
      <c r="F53" s="27">
        <f t="shared" si="0"/>
        <v>2</v>
      </c>
      <c r="G53" s="75">
        <v>9.3000000000000007</v>
      </c>
      <c r="H53" s="71">
        <v>2</v>
      </c>
      <c r="I53" s="81">
        <v>0.46666666666666662</v>
      </c>
      <c r="J53" s="73">
        <v>672</v>
      </c>
      <c r="K53" s="71">
        <v>1</v>
      </c>
      <c r="L53" s="73">
        <v>156</v>
      </c>
      <c r="M53" s="72">
        <v>3</v>
      </c>
      <c r="N53" s="72">
        <v>35</v>
      </c>
      <c r="O53" s="71">
        <v>3</v>
      </c>
      <c r="P53" s="72">
        <v>-4</v>
      </c>
      <c r="Q53" s="71">
        <v>1</v>
      </c>
      <c r="R53" s="72">
        <v>4</v>
      </c>
      <c r="S53" s="71">
        <v>1</v>
      </c>
    </row>
    <row r="54" spans="1:19" ht="27" customHeight="1" x14ac:dyDescent="0.2">
      <c r="A54" s="15">
        <v>48</v>
      </c>
      <c r="B54" s="27" t="s">
        <v>103</v>
      </c>
      <c r="C54" s="27" t="s">
        <v>104</v>
      </c>
      <c r="D54" s="74" t="s">
        <v>286</v>
      </c>
      <c r="E54" s="75">
        <v>11.43</v>
      </c>
      <c r="F54" s="27">
        <f t="shared" si="0"/>
        <v>1</v>
      </c>
      <c r="G54" s="75">
        <v>10</v>
      </c>
      <c r="H54" s="71">
        <v>1</v>
      </c>
      <c r="I54" s="81">
        <v>0.48194444444444445</v>
      </c>
      <c r="J54" s="73">
        <v>694</v>
      </c>
      <c r="K54" s="71">
        <v>1</v>
      </c>
      <c r="L54" s="73">
        <v>156</v>
      </c>
      <c r="M54" s="72">
        <v>3</v>
      </c>
      <c r="N54" s="72">
        <v>33</v>
      </c>
      <c r="O54" s="71">
        <v>3</v>
      </c>
      <c r="P54" s="72">
        <v>9</v>
      </c>
      <c r="Q54" s="71">
        <v>3</v>
      </c>
      <c r="R54" s="72">
        <v>8</v>
      </c>
      <c r="S54" s="71">
        <v>1</v>
      </c>
    </row>
    <row r="55" spans="1:19" ht="27" customHeight="1" x14ac:dyDescent="0.2">
      <c r="A55" s="15">
        <v>49</v>
      </c>
      <c r="B55" s="27" t="s">
        <v>103</v>
      </c>
      <c r="C55" s="27" t="s">
        <v>104</v>
      </c>
      <c r="D55" s="74" t="s">
        <v>287</v>
      </c>
      <c r="E55" s="75">
        <v>11.32</v>
      </c>
      <c r="F55" s="27">
        <f t="shared" si="0"/>
        <v>1</v>
      </c>
      <c r="G55" s="75">
        <v>10</v>
      </c>
      <c r="H55" s="71">
        <v>1</v>
      </c>
      <c r="I55" s="81">
        <v>0.49583333333333335</v>
      </c>
      <c r="J55" s="73">
        <v>714</v>
      </c>
      <c r="K55" s="71">
        <v>1</v>
      </c>
      <c r="L55" s="73">
        <v>155</v>
      </c>
      <c r="M55" s="72">
        <v>3</v>
      </c>
      <c r="N55" s="72">
        <v>34</v>
      </c>
      <c r="O55" s="71">
        <v>3</v>
      </c>
      <c r="P55" s="72">
        <v>6</v>
      </c>
      <c r="Q55" s="71">
        <v>3</v>
      </c>
      <c r="R55" s="72">
        <v>8</v>
      </c>
      <c r="S55" s="71">
        <v>1</v>
      </c>
    </row>
    <row r="56" spans="1:19" ht="27" customHeight="1" x14ac:dyDescent="0.2">
      <c r="A56" s="15">
        <v>50</v>
      </c>
      <c r="B56" s="27" t="s">
        <v>103</v>
      </c>
      <c r="C56" s="27" t="s">
        <v>104</v>
      </c>
      <c r="D56" s="74" t="s">
        <v>288</v>
      </c>
      <c r="E56" s="75">
        <v>11</v>
      </c>
      <c r="F56" s="27">
        <f t="shared" si="0"/>
        <v>1</v>
      </c>
      <c r="G56" s="75">
        <v>9.5</v>
      </c>
      <c r="H56" s="71">
        <v>1</v>
      </c>
      <c r="I56" s="81">
        <v>0.48819444444444443</v>
      </c>
      <c r="J56" s="73">
        <v>703</v>
      </c>
      <c r="K56" s="71">
        <v>1</v>
      </c>
      <c r="L56" s="73">
        <v>156</v>
      </c>
      <c r="M56" s="72">
        <v>3</v>
      </c>
      <c r="N56" s="72">
        <v>36</v>
      </c>
      <c r="O56" s="71">
        <v>3</v>
      </c>
      <c r="P56" s="72">
        <v>9</v>
      </c>
      <c r="Q56" s="71">
        <v>3</v>
      </c>
      <c r="R56" s="72">
        <v>5</v>
      </c>
      <c r="S56" s="71">
        <v>1</v>
      </c>
    </row>
    <row r="57" spans="1:19" ht="27" customHeight="1" x14ac:dyDescent="0.2">
      <c r="A57" s="37">
        <v>51</v>
      </c>
      <c r="B57" s="27" t="s">
        <v>103</v>
      </c>
      <c r="C57" s="27" t="s">
        <v>104</v>
      </c>
      <c r="D57" s="77" t="s">
        <v>289</v>
      </c>
      <c r="E57" s="78">
        <v>10.43</v>
      </c>
      <c r="F57" s="29">
        <f t="shared" si="0"/>
        <v>2</v>
      </c>
      <c r="G57" s="78">
        <v>9.5</v>
      </c>
      <c r="H57" s="76">
        <v>1</v>
      </c>
      <c r="I57" s="82">
        <v>0.48194444444444445</v>
      </c>
      <c r="J57" s="79">
        <v>694</v>
      </c>
      <c r="K57" s="76">
        <v>1</v>
      </c>
      <c r="L57" s="79">
        <v>159</v>
      </c>
      <c r="M57" s="80">
        <v>3</v>
      </c>
      <c r="N57" s="80">
        <v>34</v>
      </c>
      <c r="O57" s="76">
        <v>3</v>
      </c>
      <c r="P57" s="80">
        <v>6</v>
      </c>
      <c r="Q57" s="76">
        <v>3</v>
      </c>
      <c r="R57" s="80">
        <v>5</v>
      </c>
      <c r="S57" s="76">
        <v>1</v>
      </c>
    </row>
    <row r="58" spans="1:19" ht="15.75" customHeight="1" x14ac:dyDescent="0.2">
      <c r="A58" s="31"/>
      <c r="B58" s="31"/>
      <c r="C58" s="31"/>
      <c r="D58" s="32"/>
      <c r="E58" s="33">
        <f>AVERAGE(E8:E57)</f>
        <v>10.454600000000003</v>
      </c>
      <c r="F58" s="31"/>
      <c r="G58" s="33">
        <f>AVERAGE(G8:G57)</f>
        <v>9.42</v>
      </c>
      <c r="H58" s="31"/>
      <c r="I58" s="32">
        <f>AVERAGE(I8:I57)</f>
        <v>0.9053472222222223</v>
      </c>
      <c r="J58" s="32">
        <f>AVERAGE(J8:J57)</f>
        <v>670.1</v>
      </c>
      <c r="K58" s="31"/>
      <c r="L58" s="32">
        <f>AVERAGE(L8:L57)</f>
        <v>158.58000000000001</v>
      </c>
      <c r="M58" s="31"/>
      <c r="N58" s="32">
        <f>AVERAGE(N8:N57)</f>
        <v>35.06</v>
      </c>
      <c r="O58" s="31"/>
      <c r="P58" s="32">
        <f>AVERAGE(P8:P57)</f>
        <v>7.82</v>
      </c>
      <c r="Q58" s="31"/>
      <c r="R58" s="32">
        <f>AVERAGE(R8:R57)</f>
        <v>7.66</v>
      </c>
      <c r="S58" s="31"/>
    </row>
    <row r="59" spans="1:19" ht="15.75" customHeight="1" x14ac:dyDescent="0.2">
      <c r="A59" s="39"/>
      <c r="B59" s="39"/>
      <c r="C59" s="39"/>
      <c r="D59" s="38"/>
      <c r="E59" s="38"/>
      <c r="F59" s="39"/>
      <c r="G59" s="38"/>
      <c r="H59" s="39"/>
      <c r="I59" s="38"/>
      <c r="J59" s="38"/>
      <c r="K59" s="39"/>
      <c r="L59" s="38"/>
      <c r="M59" s="39"/>
      <c r="N59" s="38"/>
      <c r="O59" s="39"/>
      <c r="P59" s="38"/>
      <c r="Q59" s="39"/>
      <c r="R59" s="38"/>
      <c r="S59" s="39"/>
    </row>
    <row r="60" spans="1:19" ht="15.75" customHeight="1" x14ac:dyDescent="0.2">
      <c r="A60" s="39"/>
      <c r="B60" s="39"/>
      <c r="C60" s="39"/>
      <c r="D60" s="38"/>
      <c r="E60" s="38"/>
      <c r="F60" s="39"/>
      <c r="G60" s="38"/>
      <c r="H60" s="39"/>
      <c r="I60" s="38"/>
      <c r="J60" s="38"/>
      <c r="K60" s="39"/>
      <c r="L60" s="38"/>
      <c r="M60" s="39"/>
      <c r="N60" s="38"/>
      <c r="O60" s="39"/>
      <c r="P60" s="38"/>
      <c r="Q60" s="39"/>
      <c r="R60" s="38"/>
      <c r="S60" s="39"/>
    </row>
    <row r="61" spans="1:19" ht="15.75" customHeight="1" x14ac:dyDescent="0.2">
      <c r="A61" s="1"/>
      <c r="B61" s="1"/>
      <c r="C61" s="1"/>
      <c r="F61" s="1"/>
      <c r="H61" s="1"/>
      <c r="K61" s="1"/>
      <c r="M61" s="1"/>
      <c r="O61" s="1"/>
      <c r="Q61" s="1"/>
      <c r="S61" s="1"/>
    </row>
    <row r="62" spans="1:19" ht="15.75" customHeight="1" x14ac:dyDescent="0.2">
      <c r="A62" s="1"/>
      <c r="B62" s="1"/>
      <c r="C62" s="1"/>
      <c r="F62" s="1"/>
      <c r="H62" s="1"/>
      <c r="K62" s="1"/>
      <c r="M62" s="1"/>
      <c r="O62" s="1"/>
      <c r="Q62" s="1"/>
      <c r="S62" s="1"/>
    </row>
    <row r="63" spans="1:19" ht="15.75" customHeight="1" x14ac:dyDescent="0.2">
      <c r="A63" s="1"/>
      <c r="B63" s="1"/>
      <c r="C63" s="1"/>
      <c r="F63" s="1"/>
      <c r="H63" s="1"/>
      <c r="K63" s="1"/>
      <c r="M63" s="1"/>
      <c r="O63" s="1"/>
      <c r="Q63" s="1"/>
      <c r="S63" s="1"/>
    </row>
    <row r="64" spans="1:19" ht="15.75" customHeight="1" x14ac:dyDescent="0.2">
      <c r="A64" s="1"/>
      <c r="B64" s="1"/>
      <c r="C64" s="1"/>
      <c r="F64" s="1"/>
      <c r="H64" s="1"/>
      <c r="K64" s="1"/>
      <c r="M64" s="1"/>
      <c r="O64" s="1"/>
      <c r="Q64" s="1"/>
      <c r="S64" s="1"/>
    </row>
    <row r="65" spans="1:19" ht="15.75" customHeight="1" x14ac:dyDescent="0.2">
      <c r="A65" s="1"/>
      <c r="B65" s="1"/>
      <c r="C65" s="1"/>
      <c r="F65" s="1"/>
      <c r="H65" s="1"/>
      <c r="K65" s="1"/>
      <c r="M65" s="1"/>
      <c r="O65" s="1"/>
      <c r="Q65" s="1"/>
      <c r="S65" s="1"/>
    </row>
    <row r="66" spans="1:19" ht="15.75" customHeight="1" x14ac:dyDescent="0.2">
      <c r="A66" s="1"/>
      <c r="B66" s="1"/>
      <c r="C66" s="1"/>
      <c r="F66" s="1"/>
      <c r="H66" s="1"/>
      <c r="K66" s="1"/>
      <c r="M66" s="1"/>
      <c r="O66" s="1"/>
      <c r="Q66" s="1"/>
      <c r="S66" s="1"/>
    </row>
    <row r="67" spans="1:19" ht="15.75" customHeight="1" x14ac:dyDescent="0.2">
      <c r="A67" s="1"/>
      <c r="B67" s="1"/>
      <c r="C67" s="1"/>
      <c r="F67" s="1"/>
      <c r="H67" s="1"/>
      <c r="K67" s="1"/>
      <c r="M67" s="1"/>
      <c r="O67" s="1"/>
      <c r="Q67" s="1"/>
      <c r="S67" s="1"/>
    </row>
    <row r="68" spans="1:19" ht="15.75" customHeight="1" x14ac:dyDescent="0.2">
      <c r="A68" s="1"/>
      <c r="B68" s="1"/>
      <c r="C68" s="1"/>
      <c r="F68" s="1"/>
      <c r="H68" s="1"/>
      <c r="K68" s="1"/>
      <c r="M68" s="1"/>
      <c r="O68" s="1"/>
      <c r="Q68" s="1"/>
      <c r="S68" s="1"/>
    </row>
    <row r="69" spans="1:19" ht="15.75" customHeight="1" x14ac:dyDescent="0.2">
      <c r="A69" s="1"/>
      <c r="B69" s="1"/>
      <c r="C69" s="1"/>
      <c r="F69" s="1"/>
      <c r="H69" s="1"/>
      <c r="K69" s="1"/>
      <c r="M69" s="1"/>
      <c r="O69" s="1"/>
      <c r="Q69" s="1"/>
      <c r="S69" s="1"/>
    </row>
    <row r="70" spans="1:19" ht="15.75" customHeight="1" x14ac:dyDescent="0.2">
      <c r="A70" s="1"/>
      <c r="B70" s="1"/>
      <c r="C70" s="1"/>
      <c r="F70" s="1"/>
      <c r="H70" s="1"/>
      <c r="K70" s="1"/>
      <c r="M70" s="1"/>
      <c r="O70" s="1"/>
      <c r="Q70" s="1"/>
      <c r="S70" s="1"/>
    </row>
    <row r="71" spans="1:19" ht="15.75" customHeight="1" x14ac:dyDescent="0.2">
      <c r="A71" s="1"/>
      <c r="B71" s="1"/>
      <c r="C71" s="1"/>
      <c r="F71" s="1"/>
      <c r="H71" s="1"/>
      <c r="K71" s="1"/>
      <c r="M71" s="1"/>
      <c r="O71" s="1"/>
      <c r="Q71" s="1"/>
      <c r="S71" s="1"/>
    </row>
    <row r="72" spans="1:19" ht="15.75" customHeight="1" x14ac:dyDescent="0.2">
      <c r="A72" s="1"/>
      <c r="B72" s="1"/>
      <c r="C72" s="1"/>
      <c r="F72" s="1"/>
      <c r="H72" s="1"/>
      <c r="K72" s="1"/>
      <c r="M72" s="1"/>
      <c r="O72" s="1"/>
      <c r="Q72" s="1"/>
      <c r="S72" s="1"/>
    </row>
    <row r="73" spans="1:19" ht="15.75" customHeight="1" x14ac:dyDescent="0.2">
      <c r="A73" s="1"/>
      <c r="B73" s="1"/>
      <c r="C73" s="1"/>
      <c r="F73" s="1"/>
      <c r="H73" s="1"/>
      <c r="K73" s="1"/>
      <c r="M73" s="1"/>
      <c r="O73" s="1"/>
      <c r="Q73" s="1"/>
      <c r="S73" s="1"/>
    </row>
    <row r="74" spans="1:19" ht="15.75" customHeight="1" x14ac:dyDescent="0.2">
      <c r="A74" s="1"/>
      <c r="B74" s="1"/>
      <c r="C74" s="1"/>
      <c r="F74" s="1"/>
      <c r="H74" s="1"/>
      <c r="K74" s="1"/>
      <c r="M74" s="1"/>
      <c r="O74" s="1"/>
      <c r="Q74" s="1"/>
      <c r="S74" s="1"/>
    </row>
    <row r="75" spans="1:19" ht="15.75" customHeight="1" x14ac:dyDescent="0.2">
      <c r="A75" s="1"/>
      <c r="B75" s="1"/>
      <c r="C75" s="1"/>
      <c r="F75" s="1"/>
      <c r="H75" s="1"/>
      <c r="K75" s="1"/>
      <c r="M75" s="1"/>
      <c r="O75" s="1"/>
      <c r="Q75" s="1"/>
      <c r="S75" s="1"/>
    </row>
    <row r="76" spans="1:19" ht="15.75" customHeight="1" x14ac:dyDescent="0.2">
      <c r="A76" s="1"/>
      <c r="B76" s="1"/>
      <c r="C76" s="1"/>
      <c r="F76" s="1"/>
      <c r="H76" s="1"/>
      <c r="K76" s="1"/>
      <c r="M76" s="1"/>
      <c r="O76" s="1"/>
      <c r="Q76" s="1"/>
      <c r="S76" s="1"/>
    </row>
    <row r="77" spans="1:19" ht="15.75" customHeight="1" x14ac:dyDescent="0.2">
      <c r="A77" s="1"/>
      <c r="B77" s="1"/>
      <c r="C77" s="1"/>
      <c r="F77" s="1"/>
      <c r="H77" s="1"/>
      <c r="K77" s="1"/>
      <c r="M77" s="1"/>
      <c r="O77" s="1"/>
      <c r="Q77" s="1"/>
      <c r="S77" s="1"/>
    </row>
    <row r="78" spans="1:19" ht="15.75" customHeight="1" x14ac:dyDescent="0.2">
      <c r="A78" s="1"/>
      <c r="B78" s="1"/>
      <c r="C78" s="1"/>
      <c r="F78" s="1"/>
      <c r="H78" s="1"/>
      <c r="K78" s="1"/>
      <c r="M78" s="1"/>
      <c r="O78" s="1"/>
      <c r="Q78" s="1"/>
      <c r="S78" s="1"/>
    </row>
    <row r="79" spans="1:19" ht="15.75" customHeight="1" x14ac:dyDescent="0.2">
      <c r="A79" s="1"/>
      <c r="B79" s="1"/>
      <c r="C79" s="1"/>
      <c r="F79" s="1"/>
      <c r="H79" s="1"/>
      <c r="K79" s="1"/>
      <c r="M79" s="1"/>
      <c r="O79" s="1"/>
      <c r="Q79" s="1"/>
      <c r="S79" s="1"/>
    </row>
    <row r="80" spans="1:19" ht="15.75" customHeight="1" x14ac:dyDescent="0.2">
      <c r="A80" s="1"/>
      <c r="B80" s="1"/>
      <c r="C80" s="1"/>
      <c r="F80" s="1"/>
      <c r="H80" s="1"/>
      <c r="K80" s="1"/>
      <c r="M80" s="1"/>
      <c r="O80" s="1"/>
      <c r="Q80" s="1"/>
      <c r="S80" s="1"/>
    </row>
    <row r="81" spans="1:19" ht="15.75" customHeight="1" x14ac:dyDescent="0.2">
      <c r="A81" s="1"/>
      <c r="B81" s="1"/>
      <c r="C81" s="1"/>
      <c r="F81" s="1"/>
      <c r="H81" s="1"/>
      <c r="K81" s="1"/>
      <c r="M81" s="1"/>
      <c r="O81" s="1"/>
      <c r="Q81" s="1"/>
      <c r="S81" s="1"/>
    </row>
    <row r="82" spans="1:19" ht="15.75" customHeight="1" x14ac:dyDescent="0.2">
      <c r="A82" s="1"/>
      <c r="B82" s="1"/>
      <c r="C82" s="1"/>
      <c r="F82" s="1"/>
      <c r="H82" s="1"/>
      <c r="K82" s="1"/>
      <c r="M82" s="1"/>
      <c r="O82" s="1"/>
      <c r="Q82" s="1"/>
      <c r="S82" s="1"/>
    </row>
    <row r="83" spans="1:19" ht="15.75" customHeight="1" x14ac:dyDescent="0.2">
      <c r="A83" s="1"/>
      <c r="B83" s="1"/>
      <c r="C83" s="1"/>
      <c r="F83" s="1"/>
      <c r="H83" s="1"/>
      <c r="K83" s="1"/>
      <c r="M83" s="1"/>
      <c r="O83" s="1"/>
      <c r="Q83" s="1"/>
      <c r="S83" s="1"/>
    </row>
    <row r="84" spans="1:19" ht="15.75" customHeight="1" x14ac:dyDescent="0.2">
      <c r="A84" s="1"/>
      <c r="B84" s="1"/>
      <c r="C84" s="1"/>
      <c r="F84" s="1"/>
      <c r="H84" s="1"/>
      <c r="K84" s="1"/>
      <c r="M84" s="1"/>
      <c r="O84" s="1"/>
      <c r="Q84" s="1"/>
      <c r="S84" s="1"/>
    </row>
    <row r="85" spans="1:19" ht="15.75" customHeight="1" x14ac:dyDescent="0.2">
      <c r="A85" s="1"/>
      <c r="B85" s="1"/>
      <c r="C85" s="1"/>
      <c r="F85" s="1"/>
      <c r="H85" s="1"/>
      <c r="K85" s="1"/>
      <c r="M85" s="1"/>
      <c r="O85" s="1"/>
      <c r="Q85" s="1"/>
      <c r="S85" s="1"/>
    </row>
    <row r="86" spans="1:19" ht="15.75" customHeight="1" x14ac:dyDescent="0.2">
      <c r="A86" s="1"/>
      <c r="B86" s="1"/>
      <c r="C86" s="1"/>
      <c r="F86" s="1"/>
      <c r="H86" s="1"/>
      <c r="K86" s="1"/>
      <c r="M86" s="1"/>
      <c r="O86" s="1"/>
      <c r="Q86" s="1"/>
      <c r="S86" s="1"/>
    </row>
    <row r="87" spans="1:19" ht="15.75" customHeight="1" x14ac:dyDescent="0.2">
      <c r="A87" s="1"/>
      <c r="B87" s="1"/>
      <c r="C87" s="1"/>
      <c r="F87" s="1"/>
      <c r="H87" s="1"/>
      <c r="K87" s="1"/>
      <c r="M87" s="1"/>
      <c r="O87" s="1"/>
      <c r="Q87" s="1"/>
      <c r="S87" s="1"/>
    </row>
    <row r="88" spans="1:19" ht="15.75" customHeight="1" x14ac:dyDescent="0.2">
      <c r="A88" s="1"/>
      <c r="B88" s="1"/>
      <c r="C88" s="1"/>
      <c r="F88" s="1"/>
      <c r="H88" s="1"/>
      <c r="K88" s="1"/>
      <c r="M88" s="1"/>
      <c r="O88" s="1"/>
      <c r="Q88" s="1"/>
      <c r="S88" s="1"/>
    </row>
    <row r="89" spans="1:19" ht="15.75" customHeight="1" x14ac:dyDescent="0.2">
      <c r="A89" s="1"/>
      <c r="B89" s="1"/>
      <c r="C89" s="1"/>
      <c r="F89" s="1"/>
      <c r="H89" s="1"/>
      <c r="K89" s="1"/>
      <c r="M89" s="1"/>
      <c r="O89" s="1"/>
      <c r="Q89" s="1"/>
      <c r="S89" s="1"/>
    </row>
    <row r="90" spans="1:19" ht="15.75" customHeight="1" x14ac:dyDescent="0.2">
      <c r="A90" s="1"/>
      <c r="B90" s="1"/>
      <c r="C90" s="1"/>
      <c r="F90" s="1"/>
      <c r="H90" s="1"/>
      <c r="K90" s="1"/>
      <c r="M90" s="1"/>
      <c r="O90" s="1"/>
      <c r="Q90" s="1"/>
      <c r="S90" s="1"/>
    </row>
    <row r="91" spans="1:19" ht="15.75" customHeight="1" x14ac:dyDescent="0.2">
      <c r="A91" s="1"/>
      <c r="B91" s="1"/>
      <c r="C91" s="1"/>
      <c r="F91" s="1"/>
      <c r="H91" s="1"/>
      <c r="K91" s="1"/>
      <c r="M91" s="1"/>
      <c r="O91" s="1"/>
      <c r="Q91" s="1"/>
      <c r="S91" s="1"/>
    </row>
    <row r="92" spans="1:19" ht="15.75" customHeight="1" x14ac:dyDescent="0.2">
      <c r="A92" s="1"/>
      <c r="B92" s="1"/>
      <c r="C92" s="1"/>
      <c r="F92" s="1"/>
      <c r="H92" s="1"/>
      <c r="K92" s="1"/>
      <c r="M92" s="1"/>
      <c r="O92" s="1"/>
      <c r="Q92" s="1"/>
      <c r="S92" s="1"/>
    </row>
    <row r="93" spans="1:19" ht="15.75" customHeight="1" x14ac:dyDescent="0.2">
      <c r="A93" s="1"/>
      <c r="B93" s="1"/>
      <c r="C93" s="1"/>
      <c r="F93" s="1"/>
      <c r="H93" s="1"/>
      <c r="K93" s="1"/>
      <c r="M93" s="1"/>
      <c r="O93" s="1"/>
      <c r="Q93" s="1"/>
      <c r="S93" s="1"/>
    </row>
    <row r="94" spans="1:19" ht="15.75" customHeight="1" x14ac:dyDescent="0.2">
      <c r="A94" s="1"/>
      <c r="B94" s="1"/>
      <c r="C94" s="1"/>
      <c r="F94" s="1"/>
      <c r="H94" s="1"/>
      <c r="K94" s="1"/>
      <c r="M94" s="1"/>
      <c r="O94" s="1"/>
      <c r="Q94" s="1"/>
      <c r="S94" s="1"/>
    </row>
    <row r="95" spans="1:19" ht="15.75" customHeight="1" x14ac:dyDescent="0.2">
      <c r="A95" s="1"/>
      <c r="B95" s="1"/>
      <c r="C95" s="1"/>
      <c r="F95" s="1"/>
      <c r="H95" s="1"/>
      <c r="K95" s="1"/>
      <c r="M95" s="1"/>
      <c r="O95" s="1"/>
      <c r="Q95" s="1"/>
      <c r="S95" s="1"/>
    </row>
    <row r="96" spans="1:19" ht="15.75" customHeight="1" x14ac:dyDescent="0.2">
      <c r="A96" s="1"/>
      <c r="B96" s="1"/>
      <c r="C96" s="1"/>
      <c r="F96" s="1"/>
      <c r="H96" s="1"/>
      <c r="K96" s="1"/>
      <c r="M96" s="1"/>
      <c r="O96" s="1"/>
      <c r="Q96" s="1"/>
      <c r="S96" s="1"/>
    </row>
    <row r="97" spans="1:19" ht="15.75" customHeight="1" x14ac:dyDescent="0.2">
      <c r="A97" s="1"/>
      <c r="B97" s="1"/>
      <c r="C97" s="1"/>
      <c r="F97" s="1"/>
      <c r="H97" s="1"/>
      <c r="K97" s="1"/>
      <c r="M97" s="1"/>
      <c r="O97" s="1"/>
      <c r="Q97" s="1"/>
      <c r="S97" s="1"/>
    </row>
    <row r="98" spans="1:19" ht="15.75" customHeight="1" x14ac:dyDescent="0.2">
      <c r="A98" s="1"/>
      <c r="B98" s="1"/>
      <c r="C98" s="1"/>
      <c r="F98" s="1"/>
      <c r="H98" s="1"/>
      <c r="K98" s="1"/>
      <c r="M98" s="1"/>
      <c r="O98" s="1"/>
      <c r="Q98" s="1"/>
      <c r="S98" s="1"/>
    </row>
    <row r="99" spans="1:19" ht="15.75" customHeight="1" x14ac:dyDescent="0.2">
      <c r="A99" s="1"/>
      <c r="B99" s="1"/>
      <c r="C99" s="1"/>
      <c r="F99" s="1"/>
      <c r="H99" s="1"/>
      <c r="K99" s="1"/>
      <c r="M99" s="1"/>
      <c r="O99" s="1"/>
      <c r="Q99" s="1"/>
      <c r="S99" s="1"/>
    </row>
    <row r="100" spans="1:19" ht="15.75" customHeight="1" x14ac:dyDescent="0.2">
      <c r="A100" s="1"/>
      <c r="B100" s="1"/>
      <c r="C100" s="1"/>
      <c r="F100" s="1"/>
      <c r="H100" s="1"/>
      <c r="K100" s="1"/>
      <c r="M100" s="1"/>
      <c r="O100" s="1"/>
      <c r="Q100" s="1"/>
      <c r="S100" s="1"/>
    </row>
    <row r="101" spans="1:19" ht="15.75" customHeight="1" x14ac:dyDescent="0.2">
      <c r="A101" s="1"/>
      <c r="B101" s="1"/>
      <c r="C101" s="1"/>
      <c r="F101" s="1"/>
      <c r="H101" s="1"/>
      <c r="K101" s="1"/>
      <c r="M101" s="1"/>
      <c r="O101" s="1"/>
      <c r="Q101" s="1"/>
      <c r="S101" s="1"/>
    </row>
    <row r="102" spans="1:19" ht="15.75" customHeight="1" x14ac:dyDescent="0.2">
      <c r="A102" s="1"/>
      <c r="B102" s="1"/>
      <c r="C102" s="1"/>
      <c r="F102" s="1"/>
      <c r="H102" s="1"/>
      <c r="K102" s="1"/>
      <c r="M102" s="1"/>
      <c r="O102" s="1"/>
      <c r="Q102" s="1"/>
      <c r="S102" s="1"/>
    </row>
    <row r="103" spans="1:19" ht="15.75" customHeight="1" x14ac:dyDescent="0.2">
      <c r="A103" s="1"/>
      <c r="B103" s="1"/>
      <c r="C103" s="1"/>
      <c r="F103" s="1"/>
      <c r="H103" s="1"/>
      <c r="K103" s="1"/>
      <c r="M103" s="1"/>
      <c r="O103" s="1"/>
      <c r="Q103" s="1"/>
      <c r="S103" s="1"/>
    </row>
    <row r="104" spans="1:19" ht="15.75" customHeight="1" x14ac:dyDescent="0.2">
      <c r="A104" s="1"/>
      <c r="B104" s="1"/>
      <c r="C104" s="1"/>
      <c r="F104" s="1"/>
      <c r="H104" s="1"/>
      <c r="K104" s="1"/>
      <c r="M104" s="1"/>
      <c r="O104" s="1"/>
      <c r="Q104" s="1"/>
      <c r="S104" s="1"/>
    </row>
    <row r="105" spans="1:19" ht="15.75" customHeight="1" x14ac:dyDescent="0.2">
      <c r="A105" s="1"/>
      <c r="B105" s="1"/>
      <c r="C105" s="1"/>
      <c r="F105" s="1"/>
      <c r="H105" s="1"/>
      <c r="K105" s="1"/>
      <c r="M105" s="1"/>
      <c r="O105" s="1"/>
      <c r="Q105" s="1"/>
      <c r="S105" s="1"/>
    </row>
    <row r="106" spans="1:19" ht="15.75" customHeight="1" x14ac:dyDescent="0.2">
      <c r="A106" s="1"/>
      <c r="B106" s="1"/>
      <c r="C106" s="1"/>
      <c r="F106" s="1"/>
      <c r="H106" s="1"/>
      <c r="K106" s="1"/>
      <c r="M106" s="1"/>
      <c r="O106" s="1"/>
      <c r="Q106" s="1"/>
      <c r="S106" s="1"/>
    </row>
    <row r="107" spans="1:19" ht="15.75" customHeight="1" x14ac:dyDescent="0.2">
      <c r="A107" s="1"/>
      <c r="B107" s="1"/>
      <c r="C107" s="1"/>
      <c r="F107" s="1"/>
      <c r="H107" s="1"/>
      <c r="K107" s="1"/>
      <c r="M107" s="1"/>
      <c r="O107" s="1"/>
      <c r="Q107" s="1"/>
      <c r="S107" s="1"/>
    </row>
    <row r="108" spans="1:19" ht="15.75" customHeight="1" x14ac:dyDescent="0.2">
      <c r="A108" s="1"/>
      <c r="B108" s="1"/>
      <c r="C108" s="1"/>
      <c r="F108" s="1"/>
      <c r="H108" s="1"/>
      <c r="K108" s="1"/>
      <c r="M108" s="1"/>
      <c r="O108" s="1"/>
      <c r="Q108" s="1"/>
      <c r="S108" s="1"/>
    </row>
    <row r="109" spans="1:19" ht="15.75" customHeight="1" x14ac:dyDescent="0.2">
      <c r="A109" s="1"/>
      <c r="B109" s="1"/>
      <c r="C109" s="1"/>
      <c r="F109" s="1"/>
      <c r="H109" s="1"/>
      <c r="K109" s="1"/>
      <c r="M109" s="1"/>
      <c r="O109" s="1"/>
      <c r="Q109" s="1"/>
      <c r="S109" s="1"/>
    </row>
    <row r="110" spans="1:19" ht="15.75" customHeight="1" x14ac:dyDescent="0.2">
      <c r="A110" s="1"/>
      <c r="B110" s="1"/>
      <c r="C110" s="1"/>
      <c r="F110" s="1"/>
      <c r="H110" s="1"/>
      <c r="K110" s="1"/>
      <c r="M110" s="1"/>
      <c r="O110" s="1"/>
      <c r="Q110" s="1"/>
      <c r="S110" s="1"/>
    </row>
    <row r="111" spans="1:19" ht="15.75" customHeight="1" x14ac:dyDescent="0.2">
      <c r="A111" s="1"/>
      <c r="B111" s="1"/>
      <c r="C111" s="1"/>
      <c r="F111" s="1"/>
      <c r="H111" s="1"/>
      <c r="K111" s="1"/>
      <c r="M111" s="1"/>
      <c r="O111" s="1"/>
      <c r="Q111" s="1"/>
      <c r="S111" s="1"/>
    </row>
    <row r="112" spans="1:19" ht="15.75" customHeight="1" x14ac:dyDescent="0.2">
      <c r="A112" s="1"/>
      <c r="B112" s="1"/>
      <c r="C112" s="1"/>
      <c r="F112" s="1"/>
      <c r="H112" s="1"/>
      <c r="K112" s="1"/>
      <c r="M112" s="1"/>
      <c r="O112" s="1"/>
      <c r="Q112" s="1"/>
      <c r="S112" s="1"/>
    </row>
    <row r="113" spans="1:19" ht="15.75" customHeight="1" x14ac:dyDescent="0.2">
      <c r="A113" s="1"/>
      <c r="B113" s="1"/>
      <c r="C113" s="1"/>
      <c r="F113" s="1"/>
      <c r="H113" s="1"/>
      <c r="K113" s="1"/>
      <c r="M113" s="1"/>
      <c r="O113" s="1"/>
      <c r="Q113" s="1"/>
      <c r="S113" s="1"/>
    </row>
    <row r="114" spans="1:19" ht="15.75" customHeight="1" x14ac:dyDescent="0.2">
      <c r="A114" s="1"/>
      <c r="B114" s="1"/>
      <c r="C114" s="1"/>
      <c r="F114" s="1"/>
      <c r="H114" s="1"/>
      <c r="K114" s="1"/>
      <c r="M114" s="1"/>
      <c r="O114" s="1"/>
      <c r="Q114" s="1"/>
      <c r="S114" s="1"/>
    </row>
    <row r="115" spans="1:19" ht="15.75" customHeight="1" x14ac:dyDescent="0.2">
      <c r="A115" s="1"/>
      <c r="B115" s="1"/>
      <c r="C115" s="1"/>
      <c r="F115" s="1"/>
      <c r="H115" s="1"/>
      <c r="K115" s="1"/>
      <c r="M115" s="1"/>
      <c r="O115" s="1"/>
      <c r="Q115" s="1"/>
      <c r="S115" s="1"/>
    </row>
    <row r="116" spans="1:19" ht="15.75" customHeight="1" x14ac:dyDescent="0.2">
      <c r="A116" s="1"/>
      <c r="B116" s="1"/>
      <c r="C116" s="1"/>
      <c r="F116" s="1"/>
      <c r="H116" s="1"/>
      <c r="K116" s="1"/>
      <c r="M116" s="1"/>
      <c r="O116" s="1"/>
      <c r="Q116" s="1"/>
      <c r="S116" s="1"/>
    </row>
    <row r="117" spans="1:19" ht="15.75" customHeight="1" x14ac:dyDescent="0.2">
      <c r="A117" s="1"/>
      <c r="B117" s="1"/>
      <c r="C117" s="1"/>
      <c r="F117" s="1"/>
      <c r="H117" s="1"/>
      <c r="K117" s="1"/>
      <c r="M117" s="1"/>
      <c r="O117" s="1"/>
      <c r="Q117" s="1"/>
      <c r="S117" s="1"/>
    </row>
    <row r="118" spans="1:19" ht="15.75" customHeight="1" x14ac:dyDescent="0.2">
      <c r="A118" s="1"/>
      <c r="B118" s="1"/>
      <c r="C118" s="1"/>
      <c r="F118" s="1"/>
      <c r="H118" s="1"/>
      <c r="K118" s="1"/>
      <c r="M118" s="1"/>
      <c r="O118" s="1"/>
      <c r="Q118" s="1"/>
      <c r="S118" s="1"/>
    </row>
    <row r="119" spans="1:19" ht="15.75" customHeight="1" x14ac:dyDescent="0.2">
      <c r="A119" s="1"/>
      <c r="B119" s="1"/>
      <c r="C119" s="1"/>
      <c r="F119" s="1"/>
      <c r="H119" s="1"/>
      <c r="K119" s="1"/>
      <c r="M119" s="1"/>
      <c r="O119" s="1"/>
      <c r="Q119" s="1"/>
      <c r="S119" s="1"/>
    </row>
    <row r="120" spans="1:19" ht="15.75" customHeight="1" x14ac:dyDescent="0.2">
      <c r="A120" s="1"/>
      <c r="B120" s="1"/>
      <c r="C120" s="1"/>
      <c r="F120" s="1"/>
      <c r="H120" s="1"/>
      <c r="K120" s="1"/>
      <c r="M120" s="1"/>
      <c r="O120" s="1"/>
      <c r="Q120" s="1"/>
      <c r="S120" s="1"/>
    </row>
    <row r="121" spans="1:19" ht="15.75" customHeight="1" x14ac:dyDescent="0.2">
      <c r="A121" s="1"/>
      <c r="B121" s="1"/>
      <c r="C121" s="1"/>
      <c r="F121" s="1"/>
      <c r="H121" s="1"/>
      <c r="K121" s="1"/>
      <c r="M121" s="1"/>
      <c r="O121" s="1"/>
      <c r="Q121" s="1"/>
      <c r="S121" s="1"/>
    </row>
    <row r="122" spans="1:19" ht="15.75" customHeight="1" x14ac:dyDescent="0.2">
      <c r="A122" s="1"/>
      <c r="B122" s="1"/>
      <c r="C122" s="1"/>
      <c r="F122" s="1"/>
      <c r="H122" s="1"/>
      <c r="K122" s="1"/>
      <c r="M122" s="1"/>
      <c r="O122" s="1"/>
      <c r="Q122" s="1"/>
      <c r="S122" s="1"/>
    </row>
    <row r="123" spans="1:19" ht="15.75" customHeight="1" x14ac:dyDescent="0.2">
      <c r="A123" s="1"/>
      <c r="B123" s="1"/>
      <c r="C123" s="1"/>
      <c r="F123" s="1"/>
      <c r="H123" s="1"/>
      <c r="K123" s="1"/>
      <c r="M123" s="1"/>
      <c r="O123" s="1"/>
      <c r="Q123" s="1"/>
      <c r="S123" s="1"/>
    </row>
    <row r="124" spans="1:19" ht="15.75" customHeight="1" x14ac:dyDescent="0.2">
      <c r="A124" s="1"/>
      <c r="B124" s="1"/>
      <c r="C124" s="1"/>
      <c r="F124" s="1"/>
      <c r="H124" s="1"/>
      <c r="K124" s="1"/>
      <c r="M124" s="1"/>
      <c r="O124" s="1"/>
      <c r="Q124" s="1"/>
      <c r="S124" s="1"/>
    </row>
    <row r="125" spans="1:19" ht="15.75" customHeight="1" x14ac:dyDescent="0.2">
      <c r="A125" s="1"/>
      <c r="B125" s="1"/>
      <c r="C125" s="1"/>
      <c r="F125" s="1"/>
      <c r="H125" s="1"/>
      <c r="K125" s="1"/>
      <c r="M125" s="1"/>
      <c r="O125" s="1"/>
      <c r="Q125" s="1"/>
      <c r="S125" s="1"/>
    </row>
    <row r="126" spans="1:19" ht="15.75" customHeight="1" x14ac:dyDescent="0.2">
      <c r="A126" s="1"/>
      <c r="B126" s="1"/>
      <c r="C126" s="1"/>
      <c r="F126" s="1"/>
      <c r="H126" s="1"/>
      <c r="K126" s="1"/>
      <c r="M126" s="1"/>
      <c r="O126" s="1"/>
      <c r="Q126" s="1"/>
      <c r="S126" s="1"/>
    </row>
    <row r="127" spans="1:19" ht="15.75" customHeight="1" x14ac:dyDescent="0.2">
      <c r="A127" s="1"/>
      <c r="B127" s="1"/>
      <c r="C127" s="1"/>
      <c r="F127" s="1"/>
      <c r="H127" s="1"/>
      <c r="K127" s="1"/>
      <c r="M127" s="1"/>
      <c r="O127" s="1"/>
      <c r="Q127" s="1"/>
      <c r="S127" s="1"/>
    </row>
    <row r="128" spans="1:19" ht="15.75" customHeight="1" x14ac:dyDescent="0.2">
      <c r="A128" s="1"/>
      <c r="B128" s="1"/>
      <c r="C128" s="1"/>
      <c r="F128" s="1"/>
      <c r="H128" s="1"/>
      <c r="K128" s="1"/>
      <c r="M128" s="1"/>
      <c r="O128" s="1"/>
      <c r="Q128" s="1"/>
      <c r="S128" s="1"/>
    </row>
    <row r="129" spans="1:19" ht="15.75" customHeight="1" x14ac:dyDescent="0.2">
      <c r="A129" s="1"/>
      <c r="B129" s="1"/>
      <c r="C129" s="1"/>
      <c r="F129" s="1"/>
      <c r="H129" s="1"/>
      <c r="K129" s="1"/>
      <c r="M129" s="1"/>
      <c r="O129" s="1"/>
      <c r="Q129" s="1"/>
      <c r="S129" s="1"/>
    </row>
    <row r="130" spans="1:19" ht="15.75" customHeight="1" x14ac:dyDescent="0.2">
      <c r="A130" s="1"/>
      <c r="B130" s="1"/>
      <c r="C130" s="1"/>
      <c r="F130" s="1"/>
      <c r="H130" s="1"/>
      <c r="K130" s="1"/>
      <c r="M130" s="1"/>
      <c r="O130" s="1"/>
      <c r="Q130" s="1"/>
      <c r="S130" s="1"/>
    </row>
    <row r="131" spans="1:19" ht="15.75" customHeight="1" x14ac:dyDescent="0.2">
      <c r="A131" s="1"/>
      <c r="B131" s="1"/>
      <c r="C131" s="1"/>
      <c r="F131" s="1"/>
      <c r="H131" s="1"/>
      <c r="K131" s="1"/>
      <c r="M131" s="1"/>
      <c r="O131" s="1"/>
      <c r="Q131" s="1"/>
      <c r="S131" s="1"/>
    </row>
    <row r="132" spans="1:19" ht="15.75" customHeight="1" x14ac:dyDescent="0.2">
      <c r="A132" s="1"/>
      <c r="B132" s="1"/>
      <c r="C132" s="1"/>
      <c r="F132" s="1"/>
      <c r="H132" s="1"/>
      <c r="K132" s="1"/>
      <c r="M132" s="1"/>
      <c r="O132" s="1"/>
      <c r="Q132" s="1"/>
      <c r="S132" s="1"/>
    </row>
    <row r="133" spans="1:19" ht="15.75" customHeight="1" x14ac:dyDescent="0.2">
      <c r="A133" s="1"/>
      <c r="B133" s="1"/>
      <c r="C133" s="1"/>
      <c r="F133" s="1"/>
      <c r="H133" s="1"/>
      <c r="K133" s="1"/>
      <c r="M133" s="1"/>
      <c r="O133" s="1"/>
      <c r="Q133" s="1"/>
      <c r="S133" s="1"/>
    </row>
    <row r="134" spans="1:19" ht="15.75" customHeight="1" x14ac:dyDescent="0.2">
      <c r="A134" s="1"/>
      <c r="B134" s="1"/>
      <c r="C134" s="1"/>
      <c r="F134" s="1"/>
      <c r="H134" s="1"/>
      <c r="K134" s="1"/>
      <c r="M134" s="1"/>
      <c r="O134" s="1"/>
      <c r="Q134" s="1"/>
      <c r="S134" s="1"/>
    </row>
    <row r="135" spans="1:19" ht="15.75" customHeight="1" x14ac:dyDescent="0.2">
      <c r="A135" s="1"/>
      <c r="B135" s="1"/>
      <c r="C135" s="1"/>
      <c r="F135" s="1"/>
      <c r="H135" s="1"/>
      <c r="K135" s="1"/>
      <c r="M135" s="1"/>
      <c r="O135" s="1"/>
      <c r="Q135" s="1"/>
      <c r="S135" s="1"/>
    </row>
    <row r="136" spans="1:19" ht="15.75" customHeight="1" x14ac:dyDescent="0.2">
      <c r="A136" s="1"/>
      <c r="B136" s="1"/>
      <c r="C136" s="1"/>
      <c r="F136" s="1"/>
      <c r="H136" s="1"/>
      <c r="K136" s="1"/>
      <c r="M136" s="1"/>
      <c r="O136" s="1"/>
      <c r="Q136" s="1"/>
      <c r="S136" s="1"/>
    </row>
    <row r="137" spans="1:19" ht="15.75" customHeight="1" x14ac:dyDescent="0.2">
      <c r="A137" s="1"/>
      <c r="B137" s="1"/>
      <c r="C137" s="1"/>
      <c r="F137" s="1"/>
      <c r="H137" s="1"/>
      <c r="K137" s="1"/>
      <c r="M137" s="1"/>
      <c r="O137" s="1"/>
      <c r="Q137" s="1"/>
      <c r="S137" s="1"/>
    </row>
    <row r="138" spans="1:19" ht="15.75" customHeight="1" x14ac:dyDescent="0.2">
      <c r="A138" s="1"/>
      <c r="B138" s="1"/>
      <c r="C138" s="1"/>
      <c r="F138" s="1"/>
      <c r="H138" s="1"/>
      <c r="K138" s="1"/>
      <c r="M138" s="1"/>
      <c r="O138" s="1"/>
      <c r="Q138" s="1"/>
      <c r="S138" s="1"/>
    </row>
    <row r="139" spans="1:19" ht="15.75" customHeight="1" x14ac:dyDescent="0.2">
      <c r="A139" s="1"/>
      <c r="B139" s="1"/>
      <c r="C139" s="1"/>
      <c r="F139" s="1"/>
      <c r="H139" s="1"/>
      <c r="K139" s="1"/>
      <c r="M139" s="1"/>
      <c r="O139" s="1"/>
      <c r="Q139" s="1"/>
      <c r="S139" s="1"/>
    </row>
    <row r="140" spans="1:19" ht="15.75" customHeight="1" x14ac:dyDescent="0.2">
      <c r="A140" s="1"/>
      <c r="B140" s="1"/>
      <c r="C140" s="1"/>
      <c r="F140" s="1"/>
      <c r="H140" s="1"/>
      <c r="K140" s="1"/>
      <c r="M140" s="1"/>
      <c r="O140" s="1"/>
      <c r="Q140" s="1"/>
      <c r="S140" s="1"/>
    </row>
    <row r="141" spans="1:19" ht="15.75" customHeight="1" x14ac:dyDescent="0.2">
      <c r="A141" s="1"/>
      <c r="B141" s="1"/>
      <c r="C141" s="1"/>
      <c r="F141" s="1"/>
      <c r="H141" s="1"/>
      <c r="K141" s="1"/>
      <c r="M141" s="1"/>
      <c r="O141" s="1"/>
      <c r="Q141" s="1"/>
      <c r="S141" s="1"/>
    </row>
    <row r="142" spans="1:19" ht="15.75" customHeight="1" x14ac:dyDescent="0.2">
      <c r="A142" s="1"/>
      <c r="B142" s="1"/>
      <c r="C142" s="1"/>
      <c r="F142" s="1"/>
      <c r="H142" s="1"/>
      <c r="K142" s="1"/>
      <c r="M142" s="1"/>
      <c r="O142" s="1"/>
      <c r="Q142" s="1"/>
      <c r="S142" s="1"/>
    </row>
    <row r="143" spans="1:19" ht="15.75" customHeight="1" x14ac:dyDescent="0.2">
      <c r="A143" s="1"/>
      <c r="B143" s="1"/>
      <c r="C143" s="1"/>
      <c r="F143" s="1"/>
      <c r="H143" s="1"/>
      <c r="K143" s="1"/>
      <c r="M143" s="1"/>
      <c r="O143" s="1"/>
      <c r="Q143" s="1"/>
      <c r="S143" s="1"/>
    </row>
    <row r="144" spans="1:19" ht="15.75" customHeight="1" x14ac:dyDescent="0.2">
      <c r="A144" s="1"/>
      <c r="B144" s="1"/>
      <c r="C144" s="1"/>
      <c r="F144" s="1"/>
      <c r="H144" s="1"/>
      <c r="K144" s="1"/>
      <c r="M144" s="1"/>
      <c r="O144" s="1"/>
      <c r="Q144" s="1"/>
      <c r="S144" s="1"/>
    </row>
    <row r="145" spans="1:19" ht="15.75" customHeight="1" x14ac:dyDescent="0.2">
      <c r="A145" s="1"/>
      <c r="B145" s="1"/>
      <c r="C145" s="1"/>
      <c r="F145" s="1"/>
      <c r="H145" s="1"/>
      <c r="K145" s="1"/>
      <c r="M145" s="1"/>
      <c r="O145" s="1"/>
      <c r="Q145" s="1"/>
      <c r="S145" s="1"/>
    </row>
    <row r="146" spans="1:19" ht="15.75" customHeight="1" x14ac:dyDescent="0.2">
      <c r="A146" s="1"/>
      <c r="B146" s="1"/>
      <c r="C146" s="1"/>
      <c r="F146" s="1"/>
      <c r="H146" s="1"/>
      <c r="K146" s="1"/>
      <c r="M146" s="1"/>
      <c r="O146" s="1"/>
      <c r="Q146" s="1"/>
      <c r="S146" s="1"/>
    </row>
    <row r="147" spans="1:19" ht="15.75" customHeight="1" x14ac:dyDescent="0.2">
      <c r="A147" s="1"/>
      <c r="B147" s="1"/>
      <c r="C147" s="1"/>
      <c r="F147" s="1"/>
      <c r="H147" s="1"/>
      <c r="K147" s="1"/>
      <c r="M147" s="1"/>
      <c r="O147" s="1"/>
      <c r="Q147" s="1"/>
      <c r="S147" s="1"/>
    </row>
    <row r="148" spans="1:19" ht="15.75" customHeight="1" x14ac:dyDescent="0.2">
      <c r="A148" s="1"/>
      <c r="B148" s="1"/>
      <c r="C148" s="1"/>
      <c r="F148" s="1"/>
      <c r="H148" s="1"/>
      <c r="K148" s="1"/>
      <c r="M148" s="1"/>
      <c r="O148" s="1"/>
      <c r="Q148" s="1"/>
      <c r="S148" s="1"/>
    </row>
    <row r="149" spans="1:19" ht="15.75" customHeight="1" x14ac:dyDescent="0.2">
      <c r="A149" s="1"/>
      <c r="B149" s="1"/>
      <c r="C149" s="1"/>
      <c r="F149" s="1"/>
      <c r="H149" s="1"/>
      <c r="K149" s="1"/>
      <c r="M149" s="1"/>
      <c r="O149" s="1"/>
      <c r="Q149" s="1"/>
      <c r="S149" s="1"/>
    </row>
    <row r="150" spans="1:19" ht="15.75" customHeight="1" x14ac:dyDescent="0.2">
      <c r="A150" s="1"/>
      <c r="B150" s="1"/>
      <c r="C150" s="1"/>
      <c r="F150" s="1"/>
      <c r="H150" s="1"/>
      <c r="K150" s="1"/>
      <c r="M150" s="1"/>
      <c r="O150" s="1"/>
      <c r="Q150" s="1"/>
      <c r="S150" s="1"/>
    </row>
    <row r="151" spans="1:19" ht="15.75" customHeight="1" x14ac:dyDescent="0.2">
      <c r="A151" s="1"/>
      <c r="B151" s="1"/>
      <c r="C151" s="1"/>
      <c r="F151" s="1"/>
      <c r="H151" s="1"/>
      <c r="K151" s="1"/>
      <c r="M151" s="1"/>
      <c r="O151" s="1"/>
      <c r="Q151" s="1"/>
      <c r="S151" s="1"/>
    </row>
    <row r="152" spans="1:19" ht="15.75" customHeight="1" x14ac:dyDescent="0.2">
      <c r="A152" s="1"/>
      <c r="B152" s="1"/>
      <c r="C152" s="1"/>
      <c r="F152" s="1"/>
      <c r="H152" s="1"/>
      <c r="K152" s="1"/>
      <c r="M152" s="1"/>
      <c r="O152" s="1"/>
      <c r="Q152" s="1"/>
      <c r="S152" s="1"/>
    </row>
    <row r="153" spans="1:19" ht="15.75" customHeight="1" x14ac:dyDescent="0.2">
      <c r="A153" s="1"/>
      <c r="B153" s="1"/>
      <c r="C153" s="1"/>
      <c r="F153" s="1"/>
      <c r="H153" s="1"/>
      <c r="K153" s="1"/>
      <c r="M153" s="1"/>
      <c r="O153" s="1"/>
      <c r="Q153" s="1"/>
      <c r="S153" s="1"/>
    </row>
    <row r="154" spans="1:19" ht="15.75" customHeight="1" x14ac:dyDescent="0.2">
      <c r="A154" s="1"/>
      <c r="B154" s="1"/>
      <c r="C154" s="1"/>
      <c r="F154" s="1"/>
      <c r="H154" s="1"/>
      <c r="K154" s="1"/>
      <c r="M154" s="1"/>
      <c r="O154" s="1"/>
      <c r="Q154" s="1"/>
      <c r="S154" s="1"/>
    </row>
    <row r="155" spans="1:19" ht="15.75" customHeight="1" x14ac:dyDescent="0.2">
      <c r="A155" s="1"/>
      <c r="B155" s="1"/>
      <c r="C155" s="1"/>
      <c r="F155" s="1"/>
      <c r="H155" s="1"/>
      <c r="K155" s="1"/>
      <c r="M155" s="1"/>
      <c r="O155" s="1"/>
      <c r="Q155" s="1"/>
      <c r="S155" s="1"/>
    </row>
    <row r="156" spans="1:19" ht="15.75" customHeight="1" x14ac:dyDescent="0.2">
      <c r="A156" s="1"/>
      <c r="B156" s="1"/>
      <c r="C156" s="1"/>
      <c r="F156" s="1"/>
      <c r="H156" s="1"/>
      <c r="K156" s="1"/>
      <c r="M156" s="1"/>
      <c r="O156" s="1"/>
      <c r="Q156" s="1"/>
      <c r="S156" s="1"/>
    </row>
    <row r="157" spans="1:19" ht="15.75" customHeight="1" x14ac:dyDescent="0.2">
      <c r="A157" s="1"/>
      <c r="B157" s="1"/>
      <c r="C157" s="1"/>
      <c r="F157" s="1"/>
      <c r="H157" s="1"/>
      <c r="K157" s="1"/>
      <c r="M157" s="1"/>
      <c r="O157" s="1"/>
      <c r="Q157" s="1"/>
      <c r="S157" s="1"/>
    </row>
    <row r="158" spans="1:19" ht="15.75" customHeight="1" x14ac:dyDescent="0.2">
      <c r="A158" s="1"/>
      <c r="B158" s="1"/>
      <c r="C158" s="1"/>
      <c r="F158" s="1"/>
      <c r="H158" s="1"/>
      <c r="K158" s="1"/>
      <c r="M158" s="1"/>
      <c r="O158" s="1"/>
      <c r="Q158" s="1"/>
      <c r="S158" s="1"/>
    </row>
    <row r="159" spans="1:19" ht="15.75" customHeight="1" x14ac:dyDescent="0.2">
      <c r="A159" s="1"/>
      <c r="B159" s="1"/>
      <c r="C159" s="1"/>
      <c r="F159" s="1"/>
      <c r="H159" s="1"/>
      <c r="K159" s="1"/>
      <c r="M159" s="1"/>
      <c r="O159" s="1"/>
      <c r="Q159" s="1"/>
      <c r="S159" s="1"/>
    </row>
    <row r="160" spans="1:19" ht="15.75" customHeight="1" x14ac:dyDescent="0.2">
      <c r="A160" s="1"/>
      <c r="B160" s="1"/>
      <c r="C160" s="1"/>
      <c r="F160" s="1"/>
      <c r="H160" s="1"/>
      <c r="K160" s="1"/>
      <c r="M160" s="1"/>
      <c r="O160" s="1"/>
      <c r="Q160" s="1"/>
      <c r="S160" s="1"/>
    </row>
    <row r="161" spans="1:19" ht="15.75" customHeight="1" x14ac:dyDescent="0.2">
      <c r="A161" s="1"/>
      <c r="B161" s="1"/>
      <c r="C161" s="1"/>
      <c r="F161" s="1"/>
      <c r="H161" s="1"/>
      <c r="K161" s="1"/>
      <c r="M161" s="1"/>
      <c r="O161" s="1"/>
      <c r="Q161" s="1"/>
      <c r="S161" s="1"/>
    </row>
    <row r="162" spans="1:19" ht="15.75" customHeight="1" x14ac:dyDescent="0.2">
      <c r="A162" s="1"/>
      <c r="B162" s="1"/>
      <c r="C162" s="1"/>
      <c r="F162" s="1"/>
      <c r="H162" s="1"/>
      <c r="K162" s="1"/>
      <c r="M162" s="1"/>
      <c r="O162" s="1"/>
      <c r="Q162" s="1"/>
      <c r="S162" s="1"/>
    </row>
    <row r="163" spans="1:19" ht="15.75" customHeight="1" x14ac:dyDescent="0.2">
      <c r="A163" s="1"/>
      <c r="B163" s="1"/>
      <c r="C163" s="1"/>
      <c r="F163" s="1"/>
      <c r="H163" s="1"/>
      <c r="K163" s="1"/>
      <c r="M163" s="1"/>
      <c r="O163" s="1"/>
      <c r="Q163" s="1"/>
      <c r="S163" s="1"/>
    </row>
    <row r="164" spans="1:19" ht="15.75" customHeight="1" x14ac:dyDescent="0.2">
      <c r="A164" s="1"/>
      <c r="B164" s="1"/>
      <c r="C164" s="1"/>
      <c r="F164" s="1"/>
      <c r="H164" s="1"/>
      <c r="K164" s="1"/>
      <c r="M164" s="1"/>
      <c r="O164" s="1"/>
      <c r="Q164" s="1"/>
      <c r="S164" s="1"/>
    </row>
    <row r="165" spans="1:19" ht="15.75" customHeight="1" x14ac:dyDescent="0.2">
      <c r="A165" s="1"/>
      <c r="B165" s="1"/>
      <c r="C165" s="1"/>
      <c r="F165" s="1"/>
      <c r="H165" s="1"/>
      <c r="K165" s="1"/>
      <c r="M165" s="1"/>
      <c r="O165" s="1"/>
      <c r="Q165" s="1"/>
      <c r="S165" s="1"/>
    </row>
    <row r="166" spans="1:19" ht="15.75" customHeight="1" x14ac:dyDescent="0.2">
      <c r="A166" s="1"/>
      <c r="B166" s="1"/>
      <c r="C166" s="1"/>
      <c r="F166" s="1"/>
      <c r="H166" s="1"/>
      <c r="K166" s="1"/>
      <c r="M166" s="1"/>
      <c r="O166" s="1"/>
      <c r="Q166" s="1"/>
      <c r="S166" s="1"/>
    </row>
    <row r="167" spans="1:19" ht="15.75" customHeight="1" x14ac:dyDescent="0.2">
      <c r="A167" s="1"/>
      <c r="B167" s="1"/>
      <c r="C167" s="1"/>
      <c r="F167" s="1"/>
      <c r="H167" s="1"/>
      <c r="K167" s="1"/>
      <c r="M167" s="1"/>
      <c r="O167" s="1"/>
      <c r="Q167" s="1"/>
      <c r="S167" s="1"/>
    </row>
    <row r="168" spans="1:19" ht="15.75" customHeight="1" x14ac:dyDescent="0.2">
      <c r="A168" s="1"/>
      <c r="B168" s="1"/>
      <c r="C168" s="1"/>
      <c r="F168" s="1"/>
      <c r="H168" s="1"/>
      <c r="K168" s="1"/>
      <c r="M168" s="1"/>
      <c r="O168" s="1"/>
      <c r="Q168" s="1"/>
      <c r="S168" s="1"/>
    </row>
    <row r="169" spans="1:19" ht="15.75" customHeight="1" x14ac:dyDescent="0.2">
      <c r="A169" s="1"/>
      <c r="B169" s="1"/>
      <c r="C169" s="1"/>
      <c r="F169" s="1"/>
      <c r="H169" s="1"/>
      <c r="K169" s="1"/>
      <c r="M169" s="1"/>
      <c r="O169" s="1"/>
      <c r="Q169" s="1"/>
      <c r="S169" s="1"/>
    </row>
    <row r="170" spans="1:19" ht="15.75" customHeight="1" x14ac:dyDescent="0.2">
      <c r="A170" s="1"/>
      <c r="B170" s="1"/>
      <c r="C170" s="1"/>
      <c r="F170" s="1"/>
      <c r="H170" s="1"/>
      <c r="K170" s="1"/>
      <c r="M170" s="1"/>
      <c r="O170" s="1"/>
      <c r="Q170" s="1"/>
      <c r="S170" s="1"/>
    </row>
    <row r="171" spans="1:19" ht="15.75" customHeight="1" x14ac:dyDescent="0.2">
      <c r="A171" s="1"/>
      <c r="B171" s="1"/>
      <c r="C171" s="1"/>
      <c r="F171" s="1"/>
      <c r="H171" s="1"/>
      <c r="K171" s="1"/>
      <c r="M171" s="1"/>
      <c r="O171" s="1"/>
      <c r="Q171" s="1"/>
      <c r="S171" s="1"/>
    </row>
    <row r="172" spans="1:19" ht="15.75" customHeight="1" x14ac:dyDescent="0.2">
      <c r="A172" s="1"/>
      <c r="B172" s="1"/>
      <c r="C172" s="1"/>
      <c r="F172" s="1"/>
      <c r="H172" s="1"/>
      <c r="K172" s="1"/>
      <c r="M172" s="1"/>
      <c r="O172" s="1"/>
      <c r="Q172" s="1"/>
      <c r="S172" s="1"/>
    </row>
    <row r="173" spans="1:19" ht="15.75" customHeight="1" x14ac:dyDescent="0.2">
      <c r="A173" s="1"/>
      <c r="B173" s="1"/>
      <c r="C173" s="1"/>
      <c r="F173" s="1"/>
      <c r="H173" s="1"/>
      <c r="K173" s="1"/>
      <c r="M173" s="1"/>
      <c r="O173" s="1"/>
      <c r="Q173" s="1"/>
      <c r="S173" s="1"/>
    </row>
    <row r="174" spans="1:19" ht="15.75" customHeight="1" x14ac:dyDescent="0.2">
      <c r="A174" s="1"/>
      <c r="B174" s="1"/>
      <c r="C174" s="1"/>
      <c r="F174" s="1"/>
      <c r="H174" s="1"/>
      <c r="K174" s="1"/>
      <c r="M174" s="1"/>
      <c r="O174" s="1"/>
      <c r="Q174" s="1"/>
      <c r="S174" s="1"/>
    </row>
    <row r="175" spans="1:19" ht="15.75" customHeight="1" x14ac:dyDescent="0.2">
      <c r="A175" s="1"/>
      <c r="B175" s="1"/>
      <c r="C175" s="1"/>
      <c r="F175" s="1"/>
      <c r="H175" s="1"/>
      <c r="K175" s="1"/>
      <c r="M175" s="1"/>
      <c r="O175" s="1"/>
      <c r="Q175" s="1"/>
      <c r="S175" s="1"/>
    </row>
    <row r="176" spans="1:19" ht="15.75" customHeight="1" x14ac:dyDescent="0.2">
      <c r="A176" s="1"/>
      <c r="B176" s="1"/>
      <c r="C176" s="1"/>
      <c r="F176" s="1"/>
      <c r="H176" s="1"/>
      <c r="K176" s="1"/>
      <c r="M176" s="1"/>
      <c r="O176" s="1"/>
      <c r="Q176" s="1"/>
      <c r="S176" s="1"/>
    </row>
    <row r="177" spans="1:19" ht="15.75" customHeight="1" x14ac:dyDescent="0.2">
      <c r="A177" s="1"/>
      <c r="B177" s="1"/>
      <c r="C177" s="1"/>
      <c r="F177" s="1"/>
      <c r="H177" s="1"/>
      <c r="K177" s="1"/>
      <c r="M177" s="1"/>
      <c r="O177" s="1"/>
      <c r="Q177" s="1"/>
      <c r="S177" s="1"/>
    </row>
    <row r="178" spans="1:19" ht="15.75" customHeight="1" x14ac:dyDescent="0.2">
      <c r="A178" s="1"/>
      <c r="B178" s="1"/>
      <c r="C178" s="1"/>
      <c r="F178" s="1"/>
      <c r="H178" s="1"/>
      <c r="K178" s="1"/>
      <c r="M178" s="1"/>
      <c r="O178" s="1"/>
      <c r="Q178" s="1"/>
      <c r="S178" s="1"/>
    </row>
    <row r="179" spans="1:19" ht="15.75" customHeight="1" x14ac:dyDescent="0.2">
      <c r="A179" s="1"/>
      <c r="B179" s="1"/>
      <c r="C179" s="1"/>
      <c r="F179" s="1"/>
      <c r="H179" s="1"/>
      <c r="K179" s="1"/>
      <c r="M179" s="1"/>
      <c r="O179" s="1"/>
      <c r="Q179" s="1"/>
      <c r="S179" s="1"/>
    </row>
    <row r="180" spans="1:19" ht="15.75" customHeight="1" x14ac:dyDescent="0.2">
      <c r="A180" s="1"/>
      <c r="B180" s="1"/>
      <c r="C180" s="1"/>
      <c r="F180" s="1"/>
      <c r="H180" s="1"/>
      <c r="K180" s="1"/>
      <c r="M180" s="1"/>
      <c r="O180" s="1"/>
      <c r="Q180" s="1"/>
      <c r="S180" s="1"/>
    </row>
    <row r="181" spans="1:19" ht="15.75" customHeight="1" x14ac:dyDescent="0.2">
      <c r="A181" s="1"/>
      <c r="B181" s="1"/>
      <c r="C181" s="1"/>
      <c r="F181" s="1"/>
      <c r="H181" s="1"/>
      <c r="K181" s="1"/>
      <c r="M181" s="1"/>
      <c r="O181" s="1"/>
      <c r="Q181" s="1"/>
      <c r="S181" s="1"/>
    </row>
    <row r="182" spans="1:19" ht="15.75" customHeight="1" x14ac:dyDescent="0.2">
      <c r="A182" s="1"/>
      <c r="B182" s="1"/>
      <c r="C182" s="1"/>
      <c r="F182" s="1"/>
      <c r="H182" s="1"/>
      <c r="K182" s="1"/>
      <c r="M182" s="1"/>
      <c r="O182" s="1"/>
      <c r="Q182" s="1"/>
      <c r="S182" s="1"/>
    </row>
    <row r="183" spans="1:19" ht="15.75" customHeight="1" x14ac:dyDescent="0.2">
      <c r="A183" s="1"/>
      <c r="B183" s="1"/>
      <c r="C183" s="1"/>
      <c r="F183" s="1"/>
      <c r="H183" s="1"/>
      <c r="K183" s="1"/>
      <c r="M183" s="1"/>
      <c r="O183" s="1"/>
      <c r="Q183" s="1"/>
      <c r="S183" s="1"/>
    </row>
    <row r="184" spans="1:19" ht="15.75" customHeight="1" x14ac:dyDescent="0.2">
      <c r="A184" s="1"/>
      <c r="B184" s="1"/>
      <c r="C184" s="1"/>
      <c r="F184" s="1"/>
      <c r="H184" s="1"/>
      <c r="K184" s="1"/>
      <c r="M184" s="1"/>
      <c r="O184" s="1"/>
      <c r="Q184" s="1"/>
      <c r="S184" s="1"/>
    </row>
    <row r="185" spans="1:19" ht="15.75" customHeight="1" x14ac:dyDescent="0.2">
      <c r="A185" s="1"/>
      <c r="B185" s="1"/>
      <c r="C185" s="1"/>
      <c r="F185" s="1"/>
      <c r="H185" s="1"/>
      <c r="K185" s="1"/>
      <c r="M185" s="1"/>
      <c r="O185" s="1"/>
      <c r="Q185" s="1"/>
      <c r="S185" s="1"/>
    </row>
    <row r="186" spans="1:19" ht="15.75" customHeight="1" x14ac:dyDescent="0.2">
      <c r="A186" s="1"/>
      <c r="B186" s="1"/>
      <c r="C186" s="1"/>
      <c r="F186" s="1"/>
      <c r="H186" s="1"/>
      <c r="K186" s="1"/>
      <c r="M186" s="1"/>
      <c r="O186" s="1"/>
      <c r="Q186" s="1"/>
      <c r="S186" s="1"/>
    </row>
    <row r="187" spans="1:19" ht="15.75" customHeight="1" x14ac:dyDescent="0.2">
      <c r="A187" s="1"/>
      <c r="B187" s="1"/>
      <c r="C187" s="1"/>
      <c r="F187" s="1"/>
      <c r="H187" s="1"/>
      <c r="K187" s="1"/>
      <c r="M187" s="1"/>
      <c r="O187" s="1"/>
      <c r="Q187" s="1"/>
      <c r="S187" s="1"/>
    </row>
    <row r="188" spans="1:19" ht="15.75" customHeight="1" x14ac:dyDescent="0.2">
      <c r="A188" s="1"/>
      <c r="B188" s="1"/>
      <c r="C188" s="1"/>
      <c r="F188" s="1"/>
      <c r="H188" s="1"/>
      <c r="K188" s="1"/>
      <c r="M188" s="1"/>
      <c r="O188" s="1"/>
      <c r="Q188" s="1"/>
      <c r="S188" s="1"/>
    </row>
    <row r="189" spans="1:19" ht="15.75" customHeight="1" x14ac:dyDescent="0.2">
      <c r="A189" s="1"/>
      <c r="B189" s="1"/>
      <c r="C189" s="1"/>
      <c r="F189" s="1"/>
      <c r="H189" s="1"/>
      <c r="K189" s="1"/>
      <c r="M189" s="1"/>
      <c r="O189" s="1"/>
      <c r="Q189" s="1"/>
      <c r="S189" s="1"/>
    </row>
    <row r="190" spans="1:19" ht="15.75" customHeight="1" x14ac:dyDescent="0.2">
      <c r="A190" s="1"/>
      <c r="B190" s="1"/>
      <c r="C190" s="1"/>
      <c r="F190" s="1"/>
      <c r="H190" s="1"/>
      <c r="K190" s="1"/>
      <c r="M190" s="1"/>
      <c r="O190" s="1"/>
      <c r="Q190" s="1"/>
      <c r="S190" s="1"/>
    </row>
    <row r="191" spans="1:19" ht="15.75" customHeight="1" x14ac:dyDescent="0.2">
      <c r="A191" s="1"/>
      <c r="B191" s="1"/>
      <c r="C191" s="1"/>
      <c r="F191" s="1"/>
      <c r="H191" s="1"/>
      <c r="K191" s="1"/>
      <c r="M191" s="1"/>
      <c r="O191" s="1"/>
      <c r="Q191" s="1"/>
      <c r="S191" s="1"/>
    </row>
    <row r="192" spans="1:19" ht="15.75" customHeight="1" x14ac:dyDescent="0.2">
      <c r="A192" s="1"/>
      <c r="B192" s="1"/>
      <c r="C192" s="1"/>
      <c r="F192" s="1"/>
      <c r="H192" s="1"/>
      <c r="K192" s="1"/>
      <c r="M192" s="1"/>
      <c r="O192" s="1"/>
      <c r="Q192" s="1"/>
      <c r="S192" s="1"/>
    </row>
    <row r="193" spans="1:19" ht="15.75" customHeight="1" x14ac:dyDescent="0.2">
      <c r="A193" s="1"/>
      <c r="B193" s="1"/>
      <c r="C193" s="1"/>
      <c r="F193" s="1"/>
      <c r="H193" s="1"/>
      <c r="K193" s="1"/>
      <c r="M193" s="1"/>
      <c r="O193" s="1"/>
      <c r="Q193" s="1"/>
      <c r="S193" s="1"/>
    </row>
    <row r="194" spans="1:19" ht="15.75" customHeight="1" x14ac:dyDescent="0.2">
      <c r="A194" s="1"/>
      <c r="B194" s="1"/>
      <c r="C194" s="1"/>
      <c r="F194" s="1"/>
      <c r="H194" s="1"/>
      <c r="K194" s="1"/>
      <c r="M194" s="1"/>
      <c r="O194" s="1"/>
      <c r="Q194" s="1"/>
      <c r="S194" s="1"/>
    </row>
    <row r="195" spans="1:19" ht="15.75" customHeight="1" x14ac:dyDescent="0.2">
      <c r="A195" s="1"/>
      <c r="B195" s="1"/>
      <c r="C195" s="1"/>
      <c r="F195" s="1"/>
      <c r="H195" s="1"/>
      <c r="K195" s="1"/>
      <c r="M195" s="1"/>
      <c r="O195" s="1"/>
      <c r="Q195" s="1"/>
      <c r="S195" s="1"/>
    </row>
    <row r="196" spans="1:19" ht="15.75" customHeight="1" x14ac:dyDescent="0.2">
      <c r="A196" s="1"/>
      <c r="B196" s="1"/>
      <c r="C196" s="1"/>
      <c r="F196" s="1"/>
      <c r="H196" s="1"/>
      <c r="K196" s="1"/>
      <c r="M196" s="1"/>
      <c r="O196" s="1"/>
      <c r="Q196" s="1"/>
      <c r="S196" s="1"/>
    </row>
    <row r="197" spans="1:19" ht="15.75" customHeight="1" x14ac:dyDescent="0.2">
      <c r="A197" s="1"/>
      <c r="B197" s="1"/>
      <c r="C197" s="1"/>
      <c r="F197" s="1"/>
      <c r="H197" s="1"/>
      <c r="K197" s="1"/>
      <c r="M197" s="1"/>
      <c r="O197" s="1"/>
      <c r="Q197" s="1"/>
      <c r="S197" s="1"/>
    </row>
    <row r="198" spans="1:19" ht="15.75" customHeight="1" x14ac:dyDescent="0.2">
      <c r="A198" s="1"/>
      <c r="B198" s="1"/>
      <c r="C198" s="1"/>
      <c r="F198" s="1"/>
      <c r="H198" s="1"/>
      <c r="K198" s="1"/>
      <c r="M198" s="1"/>
      <c r="O198" s="1"/>
      <c r="Q198" s="1"/>
      <c r="S198" s="1"/>
    </row>
    <row r="199" spans="1:19" ht="15.75" customHeight="1" x14ac:dyDescent="0.2">
      <c r="A199" s="1"/>
      <c r="B199" s="1"/>
      <c r="C199" s="1"/>
      <c r="F199" s="1"/>
      <c r="H199" s="1"/>
      <c r="K199" s="1"/>
      <c r="M199" s="1"/>
      <c r="O199" s="1"/>
      <c r="Q199" s="1"/>
      <c r="S199" s="1"/>
    </row>
    <row r="200" spans="1:19" ht="15.75" customHeight="1" x14ac:dyDescent="0.2">
      <c r="A200" s="1"/>
      <c r="B200" s="1"/>
      <c r="C200" s="1"/>
      <c r="F200" s="1"/>
      <c r="H200" s="1"/>
      <c r="K200" s="1"/>
      <c r="M200" s="1"/>
      <c r="O200" s="1"/>
      <c r="Q200" s="1"/>
      <c r="S200" s="1"/>
    </row>
    <row r="201" spans="1:19" ht="15.75" customHeight="1" x14ac:dyDescent="0.2">
      <c r="A201" s="1"/>
      <c r="B201" s="1"/>
      <c r="C201" s="1"/>
      <c r="F201" s="1"/>
      <c r="H201" s="1"/>
      <c r="K201" s="1"/>
      <c r="M201" s="1"/>
      <c r="O201" s="1"/>
      <c r="Q201" s="1"/>
      <c r="S201" s="1"/>
    </row>
    <row r="202" spans="1:19" ht="15.75" customHeight="1" x14ac:dyDescent="0.2">
      <c r="A202" s="1"/>
      <c r="B202" s="1"/>
      <c r="C202" s="1"/>
      <c r="F202" s="1"/>
      <c r="H202" s="1"/>
      <c r="K202" s="1"/>
      <c r="M202" s="1"/>
      <c r="O202" s="1"/>
      <c r="Q202" s="1"/>
      <c r="S202" s="1"/>
    </row>
    <row r="203" spans="1:19" ht="15.75" customHeight="1" x14ac:dyDescent="0.2">
      <c r="A203" s="1"/>
      <c r="B203" s="1"/>
      <c r="C203" s="1"/>
      <c r="F203" s="1"/>
      <c r="H203" s="1"/>
      <c r="K203" s="1"/>
      <c r="M203" s="1"/>
      <c r="O203" s="1"/>
      <c r="Q203" s="1"/>
      <c r="S203" s="1"/>
    </row>
    <row r="204" spans="1:19" ht="15.75" customHeight="1" x14ac:dyDescent="0.2"/>
    <row r="205" spans="1:19" ht="15.75" customHeight="1" x14ac:dyDescent="0.2"/>
    <row r="206" spans="1:19" ht="15.75" customHeight="1" x14ac:dyDescent="0.2"/>
    <row r="207" spans="1:19" ht="15.75" customHeight="1" x14ac:dyDescent="0.2"/>
    <row r="208" spans="1:19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</sheetData>
  <mergeCells count="12">
    <mergeCell ref="A2:A7"/>
    <mergeCell ref="B2:B7"/>
    <mergeCell ref="C2:C7"/>
    <mergeCell ref="D2:D7"/>
    <mergeCell ref="E2:S3"/>
    <mergeCell ref="P4:Q6"/>
    <mergeCell ref="R4:S6"/>
    <mergeCell ref="E4:F6"/>
    <mergeCell ref="G4:H6"/>
    <mergeCell ref="I4:K6"/>
    <mergeCell ref="L4:M6"/>
    <mergeCell ref="N4:O6"/>
  </mergeCells>
  <dataValidations count="3">
    <dataValidation allowBlank="1" showInputMessage="1" showErrorMessage="1" prompt="Внимание! - Введите значение от 0 до 4." sqref="F58"/>
    <dataValidation allowBlank="1" showErrorMessage="1" prompt="Внимание! - Введите значение от 0 до 4." sqref="M8:M57 O8:O57 S8:S57 E8:K57 Q8:Q57"/>
    <dataValidation allowBlank="1" showErrorMessage="1" sqref="L8:L57 R8:R57 P8:P57 N8:N57"/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 1 класс мальчики</vt:lpstr>
      <vt:lpstr>1 класс девочки</vt:lpstr>
      <vt:lpstr> 2 класс мальчики </vt:lpstr>
      <vt:lpstr>2 класс девочки </vt:lpstr>
      <vt:lpstr>5 класс мальчики</vt:lpstr>
      <vt:lpstr>5 класс девочки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кабинет информатики</cp:lastModifiedBy>
  <dcterms:modified xsi:type="dcterms:W3CDTF">2021-10-20T11:00:53Z</dcterms:modified>
</cp:coreProperties>
</file>