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13" firstSheet="1" activeTab="1"/>
  </bookViews>
  <sheets>
    <sheet name="Лист1" sheetId="1" state="hidden" r:id="rId1"/>
    <sheet name="Лист2" sheetId="2" r:id="rId2"/>
  </sheets>
  <definedNames>
    <definedName name="Footer">'Лист1'!$A$18:$W$28</definedName>
    <definedName name="Header">'Лист1'!$A$1:$W$16</definedName>
    <definedName name="Row">'Лист1'!$A$17:$W$17</definedName>
  </definedNames>
  <calcPr fullCalcOnLoad="1"/>
</workbook>
</file>

<file path=xl/sharedStrings.xml><?xml version="1.0" encoding="utf-8"?>
<sst xmlns="http://schemas.openxmlformats.org/spreadsheetml/2006/main" count="584" uniqueCount="205">
  <si>
    <t>РЕЕСТР</t>
  </si>
  <si>
    <t>источников доходов краевого бюджета</t>
  </si>
  <si>
    <t>На «__» _________ 20__ года</t>
  </si>
  <si>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</si>
  <si>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</si>
  <si>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</si>
  <si>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</si>
  <si>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</si>
  <si>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</si>
  <si>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 "___" _________________ 20___года</t>
  </si>
  <si>
    <t>Код классификации доход бюджетов</t>
  </si>
  <si>
    <t>Наименование кода классификации доходов бюджетов</t>
  </si>
  <si>
    <t>код вида доходов бюджета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</si>
  <si>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</si>
  <si>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</si>
  <si>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</si>
  <si>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</si>
  <si>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</si>
  <si>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</si>
  <si>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</si>
  <si>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</si>
  <si>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&lt;gadbCode&gt;</t>
  </si>
  <si>
    <t>&lt;kbkCode0_1&gt;</t>
  </si>
  <si>
    <t>&lt;kbkCode2_4&gt;</t>
  </si>
  <si>
    <t>&lt;kbkCode4_6&gt;</t>
  </si>
  <si>
    <t>&lt;kbkCode6_9&gt;</t>
  </si>
  <si>
    <t>&lt;kbkCode9_11&gt;</t>
  </si>
  <si>
    <t>&lt;kbkCode11_14&gt;</t>
  </si>
  <si>
    <t>&lt;kbkCode14_17&gt;</t>
  </si>
  <si>
    <t>&lt;kbkName&gt;</t>
  </si>
  <si>
    <t>&lt;gadbName&gt;</t>
  </si>
  <si>
    <t>&lt;forecastForLawRealCurrYear&gt;</t>
  </si>
  <si>
    <t>&lt;cashReceipts0109&gt;</t>
  </si>
  <si>
    <t>&lt;evalOfExecutionCurrYear&gt;</t>
  </si>
  <si>
    <t>&lt;forecastForLawProjectPrevYear&gt;</t>
  </si>
  <si>
    <t>&lt;forecastForLawProjectCurrYear&gt;</t>
  </si>
  <si>
    <t>&lt;forecastForLawProjectFirstNextYear&gt;</t>
  </si>
  <si>
    <t>Итого</t>
  </si>
  <si>
    <t>&lt;forecastForLawRealCurrYearTotal&gt;</t>
  </si>
  <si>
    <t>&lt;cashReceipts0109Total&gt;</t>
  </si>
  <si>
    <t>&lt;evalOfExecutionCurrYearTotal&gt;</t>
  </si>
  <si>
    <t>&lt;forecastForLawProjectPrevYearTotal&gt;</t>
  </si>
  <si>
    <t>&lt;forecastForLawProjectCurrYearTotal&gt;</t>
  </si>
  <si>
    <t>&lt;forecastForLawProjectFirstNextYearTotal&gt;</t>
  </si>
  <si>
    <t>Руководитель</t>
  </si>
  <si>
    <t>(уполномоченное лицо)</t>
  </si>
  <si>
    <t>(должность)</t>
  </si>
  <si>
    <t>(подпись)</t>
  </si>
  <si>
    <t>(ФИО)</t>
  </si>
  <si>
    <t>Исполнитель</t>
  </si>
  <si>
    <t>"______"    ____________________________    20____   г.</t>
  </si>
  <si>
    <t>Код главного администратора доходов краевого бюджета</t>
  </si>
  <si>
    <t>Наименование главного администратора доходов краевого бюджета</t>
  </si>
  <si>
    <t>Наименование группы источников доходов бюджетов /наименование источника дохода бюджета</t>
  </si>
  <si>
    <t>&lt;forecastForLawPrevYear&gt;</t>
  </si>
  <si>
    <t>&lt;forecastForLawPrevYearTotal&gt;</t>
  </si>
  <si>
    <t>&lt;forecastForLawCurrYear&gt;</t>
  </si>
  <si>
    <t>&lt;forecastForLawCurrYearTotal&gt;</t>
  </si>
  <si>
    <t>&lt;forecastForLawFirstNextYear&gt;</t>
  </si>
  <si>
    <t>&lt;forecastForLawFirstNextYearTotal&gt;</t>
  </si>
  <si>
    <t>&lt;forecastForLawChangesPrevYear&gt;</t>
  </si>
  <si>
    <t>&lt;forecastForLawChangesCurrYear&gt;</t>
  </si>
  <si>
    <t>&lt;forecastForLawChangesFirstNextYear&gt;</t>
  </si>
  <si>
    <t>&lt;forecastForLawChangesFirstNextYearTotal&gt;</t>
  </si>
  <si>
    <t>&lt;forecastForLawChangesCurrYearTotal&gt;</t>
  </si>
  <si>
    <t>&lt;forecastForLawChangesPrevYearTotal&gt;</t>
  </si>
  <si>
    <t>Показатели прогноза доходов краевого бюджета на &lt;year1&gt; год</t>
  </si>
  <si>
    <t>Показатели прогноза доходов краевого бюджета на &lt;year2&gt; год</t>
  </si>
  <si>
    <t>Показатели прогноза доходов краевого бюджета на &lt;year3&gt; год</t>
  </si>
  <si>
    <t>Показатели прогноза доходов краевого бюджета в соответствии с Законом на &lt;year1&gt; год</t>
  </si>
  <si>
    <t>Показатели прогноза доходов краевого бюджета в соответствии с Законом на &lt;year2&gt; год</t>
  </si>
  <si>
    <t>Показатели прогноза доходов краевого бюджета в соответствии с Законом на &lt;year3&gt; год</t>
  </si>
  <si>
    <t>Показатели прогноза доходов краевого бюджета c учетом изменений в Законе на &lt;year1&gt; год</t>
  </si>
  <si>
    <t>Показатели прогноза доходов краевого бюджета c учетом изменений в Законе на &lt;year2&gt; год</t>
  </si>
  <si>
    <t>Показатели прогноза доходов краевого бюджета c учетом изменений в Законе на &lt;year3&gt; год</t>
  </si>
  <si>
    <t>Оценка исполнения &lt;year&gt; года</t>
  </si>
  <si>
    <t>Показатели прогноза доходов в &lt;year&gt; году в соответствии с законом о краевом бюджете</t>
  </si>
  <si>
    <t>&lt;group&gt;</t>
  </si>
  <si>
    <t>Показатели кассовых поступлений в краевой бюджет &lt;cashReceiptsColumn&gt;</t>
  </si>
  <si>
    <t>Налоговые и неналоговые доходы</t>
  </si>
  <si>
    <t>1</t>
  </si>
  <si>
    <t>00</t>
  </si>
  <si>
    <t>000</t>
  </si>
  <si>
    <t>0000</t>
  </si>
  <si>
    <t>01</t>
  </si>
  <si>
    <t>Налоги на прибыль, доходы</t>
  </si>
  <si>
    <t>110</t>
  </si>
  <si>
    <t>010</t>
  </si>
  <si>
    <t>182</t>
  </si>
  <si>
    <t>02</t>
  </si>
  <si>
    <t>Федеральная налоговая служба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</si>
  <si>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</si>
  <si>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</si>
  <si>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</si>
  <si>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</si>
  <si>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</si>
  <si>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</si>
  <si>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Акцизы по подакцизным товарам (продукции), производимым на территории Российской Федерации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</si>
  <si>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</si>
  <si>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</si>
  <si>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</si>
  <si>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</si>
  <si>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</si>
  <si>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</si>
  <si>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</si>
  <si>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</si>
  <si>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</si>
  <si>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05</t>
  </si>
  <si>
    <t>Налоги на совокупный доход</t>
  </si>
  <si>
    <t>06</t>
  </si>
  <si>
    <t>Налоги на имущество</t>
  </si>
  <si>
    <t>992</t>
  </si>
  <si>
    <t>15</t>
  </si>
  <si>
    <t>30</t>
  </si>
  <si>
    <t>35</t>
  </si>
  <si>
    <t>150</t>
  </si>
  <si>
    <t>10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</si>
  <si>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</si>
  <si>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</si>
  <si>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</si>
  <si>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</si>
  <si>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</si>
  <si>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</si>
  <si>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20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</si>
  <si>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</si>
  <si>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</si>
  <si>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</si>
  <si>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</si>
  <si>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999</t>
  </si>
  <si>
    <t>группа подвида доходов бюдже тов</t>
  </si>
  <si>
    <t>Наименование группы источников доходов бюджетов /наиме нование источника дохода бюджета</t>
  </si>
  <si>
    <t>Код классификации доходов бюджетов</t>
  </si>
  <si>
    <t>Наименование главного администратора доходов местного бюждета</t>
  </si>
  <si>
    <t>Показатели прогноза доходов в текущем финансовом году в соответствии с законом о местном бюджете</t>
  </si>
  <si>
    <t>Оценка исполнения текущего финансового года</t>
  </si>
  <si>
    <t>код главного администратора доходов местного бюджета</t>
  </si>
  <si>
    <t>код вида доходов бюджетов</t>
  </si>
  <si>
    <t>группа дохо дов</t>
  </si>
  <si>
    <t xml:space="preserve">Показатели прогноза доходов бюджета на очередной финансовый год
</t>
  </si>
  <si>
    <t xml:space="preserve">Показатели
прогноза доходов бюджета на первый год планового периода
</t>
  </si>
  <si>
    <t xml:space="preserve">Показатели прогноза доходов бюджета на второй год планового периода
</t>
  </si>
  <si>
    <t>анали тичес кая группа подвида доходов бюджетов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</si>
  <si>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</si>
  <si>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</si>
  <si>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</si>
  <si>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</si>
  <si>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</si>
  <si>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</si>
  <si>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</si>
  <si>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</si>
  <si>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</si>
  <si>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</si>
  <si>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</si>
  <si>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</si>
  <si>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Прочие субсидии</t>
  </si>
  <si>
    <t>29</t>
  </si>
  <si>
    <t>Прочие субсидии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</si>
  <si>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</si>
  <si>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</si>
  <si>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</si>
  <si>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</si>
  <si>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</t>
  </si>
  <si>
    <t>УТВЕРЖДЕН</t>
  </si>
  <si>
    <t>постановлением администрации</t>
  </si>
  <si>
    <t>Тбилисского района</t>
  </si>
  <si>
    <t>от 30.12.2016г. № 167</t>
  </si>
  <si>
    <t>Единица измерения            тыс. рублей</t>
  </si>
  <si>
    <t>источников доходов бюджета Песчаного сельского поселения Тбилисского района</t>
  </si>
  <si>
    <t>Финансовый орган      администрация Песчаного сельского поселения Тбилисского района</t>
  </si>
  <si>
    <t>Наименование публично-правового образования     Песчаное сельское поселение Тбилисского района</t>
  </si>
  <si>
    <t>Песчаного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</si>
  <si>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</si>
  <si>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020</t>
  </si>
  <si>
    <t>администрация Песчаного сельского поселения Тбилисского района</t>
  </si>
  <si>
    <t>на «01» ноября 2020 года</t>
  </si>
  <si>
    <t>07</t>
  </si>
  <si>
    <t>120</t>
  </si>
  <si>
    <t>11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</si>
  <si>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</si>
  <si>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</si>
  <si>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использования имущества, находящегося в государственной и муниципальной собственности</t>
  </si>
  <si>
    <t>Доходы от перечисления части прибыли государственных и  муниципальных унитарных предприятий, остающейся после уплаты налогов и обязательных платежей</t>
  </si>
  <si>
    <t>16</t>
  </si>
  <si>
    <t>Штрафы, санкции, возмещение ущерба</t>
  </si>
  <si>
    <t>090</t>
  </si>
  <si>
    <t>140</t>
  </si>
  <si>
    <t>Иные штрафы, неустойки, пении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</si>
  <si>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Доходы от денежных взысканий (штрафов), поступающие в счет погашениязадолженности, образовавшейся до 1 января 2020 года, подлежащие зачислению в бюджеты бюджетной системы Российской Федерации по нормативам действовавшим в 2019 году</t>
  </si>
  <si>
    <t>123</t>
  </si>
  <si>
    <t>Доходы от денежных взысканий (штрафов), поступающие в счет погашениязадолженности, образовавшейся до 1 января 2020 года, подлежащие зачислению в бюджет муниципального образования по нормативам действовавшим в 2019 году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</si>
  <si>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</si>
  <si>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52</t>
  </si>
  <si>
    <t>990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</si>
  <si>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</si>
  <si>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991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</si>
  <si>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</si>
  <si>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25</t>
  </si>
  <si>
    <t>519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</si>
  <si>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</si>
  <si>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</si>
  <si>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>Показатели кассовых поступлений в текущем финансовом году (по состоянию на 01.11.2020   г.) в местный бюджет</t>
  </si>
  <si>
    <t>Исполняющий обязанности главы Песчаного сельского поселения Тбилисского района</t>
  </si>
  <si>
    <t>И.В. Селезнёв</t>
  </si>
  <si>
    <t>Эксперт, финансист</t>
  </si>
  <si>
    <t>Н.А. Болдырева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</si>
</sst>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4" fontId="4" fillId="0" borderId="10" xfId="33" applyNumberFormat="1" applyFont="1" applyBorder="1" applyAlignment="1">
      <alignment vertic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4" fontId="48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49" fillId="0" borderId="12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/>
    </xf>
    <xf numFmtId="0" fontId="50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 wrapText="1"/>
    </xf>
    <xf numFmtId="172" fontId="7" fillId="33" borderId="1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A12" sqref="A12"/>
    </sheetView>
  </sheetViews>
  <sheetFormatPr defaultColWidth="11.57421875" defaultRowHeight="12.75"/>
  <cols>
    <col min="1" max="1" width="17.57421875" style="0" customWidth="1" collapsed="1"/>
    <col min="2" max="2" width="12.7109375" style="0" customWidth="1" collapsed="1"/>
    <col min="3" max="8" width="11.57421875" style="0" customWidth="1" collapsed="1"/>
    <col min="9" max="9" width="17.28125" style="0" customWidth="1" collapsed="1"/>
    <col min="10" max="10" width="38.28125" style="0" customWidth="1" collapsed="1"/>
    <col min="11" max="11" width="38.140625" style="0" customWidth="1" collapsed="1"/>
    <col min="12" max="12" width="11.57421875" style="0" customWidth="1" collapsed="1"/>
    <col min="13" max="13" width="12.421875" style="0" customWidth="1" collapsed="1"/>
    <col min="14" max="17" width="11.57421875" style="0" customWidth="1" collapsed="1"/>
    <col min="18" max="20" width="15.57421875" style="0" customWidth="1" collapsed="1"/>
    <col min="21" max="23" width="16.421875" style="0" customWidth="1" collapsed="1"/>
  </cols>
  <sheetData>
    <row r="1" spans="22:23" ht="34.5" customHeight="1">
      <c r="V1" s="16"/>
      <c r="W1" s="16"/>
    </row>
    <row r="2" spans="1:23" ht="12.75">
      <c r="A2" s="1"/>
      <c r="B2" s="1"/>
      <c r="C2" s="1"/>
      <c r="D2" s="1"/>
      <c r="E2" s="2"/>
      <c r="F2" s="2"/>
      <c r="G2" s="2"/>
      <c r="H2" s="2"/>
      <c r="I2" s="2"/>
      <c r="J2" s="2" t="s">
        <v>0</v>
      </c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/>
      <c r="B3" s="1"/>
      <c r="C3" s="1"/>
      <c r="D3" s="1"/>
      <c r="E3" s="2"/>
      <c r="F3" s="2"/>
      <c r="G3" s="2"/>
      <c r="H3" s="2"/>
      <c r="I3" s="2"/>
      <c r="J3" s="2" t="s">
        <v>1</v>
      </c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1"/>
      <c r="D4" s="1"/>
      <c r="E4" s="2"/>
      <c r="F4" s="2"/>
      <c r="G4" s="2"/>
      <c r="H4" s="2"/>
      <c r="I4" s="2"/>
      <c r="J4" s="2" t="s">
        <v>2</v>
      </c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1"/>
      <c r="B6" s="1"/>
      <c r="C6" s="1"/>
      <c r="D6" s="1"/>
      <c r="E6" s="2"/>
      <c r="F6" s="14"/>
      <c r="G6" s="3"/>
      <c r="H6" s="2"/>
      <c r="I6" s="46" t="s">
        <v>3</v>
      </c>
      <c r="J6" s="46"/>
      <c r="K6" s="3" t="s">
        <v>4</v>
      </c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"/>
      <c r="B7" s="1"/>
      <c r="C7" s="1"/>
      <c r="D7" s="1"/>
      <c r="E7" s="2"/>
      <c r="F7" s="2"/>
      <c r="G7" s="3"/>
      <c r="H7" s="2"/>
      <c r="I7" s="46" t="s">
        <v>5</v>
      </c>
      <c r="J7" s="46"/>
      <c r="K7" s="3" t="s">
        <v>6</v>
      </c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1"/>
      <c r="B8" s="1"/>
      <c r="C8" s="1"/>
      <c r="D8" s="1"/>
      <c r="E8" s="2"/>
      <c r="F8" s="2"/>
      <c r="G8" s="3"/>
      <c r="I8" s="46" t="s">
        <v>7</v>
      </c>
      <c r="J8" s="46"/>
      <c r="K8" s="3" t="s">
        <v>8</v>
      </c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</row>
    <row r="10" spans="1:23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7" t="s">
        <v>9</v>
      </c>
      <c r="L10" s="47"/>
      <c r="M10" s="47"/>
      <c r="N10" s="4"/>
      <c r="O10" s="4"/>
      <c r="P10" s="4"/>
      <c r="Q10" s="4"/>
      <c r="R10" s="4"/>
      <c r="S10" s="4"/>
      <c r="T10" s="4"/>
      <c r="U10" s="4"/>
      <c r="V10" s="4"/>
      <c r="W10" s="4"/>
    </row>
    <row r="13" spans="1:23" ht="12.75" customHeight="1">
      <c r="A13" s="53" t="s">
        <v>53</v>
      </c>
      <c r="B13" s="48" t="s">
        <v>10</v>
      </c>
      <c r="C13" s="56"/>
      <c r="D13" s="56"/>
      <c r="E13" s="56"/>
      <c r="F13" s="56"/>
      <c r="G13" s="56"/>
      <c r="H13" s="56"/>
      <c r="I13" s="57"/>
      <c r="J13" s="45" t="s">
        <v>11</v>
      </c>
      <c r="K13" s="48" t="s">
        <v>52</v>
      </c>
      <c r="L13" s="45" t="s">
        <v>76</v>
      </c>
      <c r="M13" s="45" t="s">
        <v>78</v>
      </c>
      <c r="N13" s="45" t="s">
        <v>75</v>
      </c>
      <c r="O13" s="45" t="s">
        <v>66</v>
      </c>
      <c r="P13" s="45" t="s">
        <v>67</v>
      </c>
      <c r="Q13" s="45" t="s">
        <v>68</v>
      </c>
      <c r="R13" s="45" t="s">
        <v>69</v>
      </c>
      <c r="S13" s="45" t="s">
        <v>70</v>
      </c>
      <c r="T13" s="45" t="s">
        <v>71</v>
      </c>
      <c r="U13" s="45" t="s">
        <v>72</v>
      </c>
      <c r="V13" s="45" t="s">
        <v>73</v>
      </c>
      <c r="W13" s="45" t="s">
        <v>74</v>
      </c>
    </row>
    <row r="14" spans="1:23" ht="23.25" customHeight="1">
      <c r="A14" s="54"/>
      <c r="B14" s="45" t="s">
        <v>51</v>
      </c>
      <c r="C14" s="45" t="s">
        <v>12</v>
      </c>
      <c r="D14" s="45"/>
      <c r="E14" s="45"/>
      <c r="F14" s="45"/>
      <c r="G14" s="45"/>
      <c r="H14" s="48" t="s">
        <v>13</v>
      </c>
      <c r="I14" s="48"/>
      <c r="J14" s="45"/>
      <c r="K14" s="48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59.25" customHeight="1">
      <c r="A15" s="55"/>
      <c r="B15" s="45"/>
      <c r="C15" s="5" t="s">
        <v>14</v>
      </c>
      <c r="D15" s="5" t="s">
        <v>15</v>
      </c>
      <c r="E15" s="5" t="s">
        <v>16</v>
      </c>
      <c r="F15" s="5" t="s">
        <v>17</v>
      </c>
      <c r="G15" s="6" t="s">
        <v>18</v>
      </c>
      <c r="H15" s="5" t="s">
        <v>19</v>
      </c>
      <c r="I15" s="7" t="s">
        <v>20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12.75">
      <c r="A16" s="5">
        <v>1</v>
      </c>
      <c r="B16" s="5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  <c r="O16" s="17">
        <v>15</v>
      </c>
      <c r="P16" s="17">
        <v>16</v>
      </c>
      <c r="Q16" s="17">
        <v>17</v>
      </c>
      <c r="R16" s="17">
        <v>18</v>
      </c>
      <c r="S16" s="17">
        <v>19</v>
      </c>
      <c r="T16" s="17">
        <v>20</v>
      </c>
      <c r="U16" s="17">
        <v>21</v>
      </c>
      <c r="V16" s="17">
        <v>22</v>
      </c>
      <c r="W16" s="17">
        <v>23</v>
      </c>
    </row>
    <row r="17" spans="1:23" ht="25.5">
      <c r="A17" s="15" t="s">
        <v>77</v>
      </c>
      <c r="B17" s="8" t="s">
        <v>21</v>
      </c>
      <c r="C17" s="8" t="s">
        <v>22</v>
      </c>
      <c r="D17" s="8" t="s">
        <v>23</v>
      </c>
      <c r="E17" s="8" t="s">
        <v>24</v>
      </c>
      <c r="F17" s="8" t="s">
        <v>25</v>
      </c>
      <c r="G17" s="8" t="s">
        <v>26</v>
      </c>
      <c r="H17" s="8" t="s">
        <v>27</v>
      </c>
      <c r="I17" s="8" t="s">
        <v>28</v>
      </c>
      <c r="J17" s="9" t="s">
        <v>29</v>
      </c>
      <c r="K17" s="5" t="s">
        <v>30</v>
      </c>
      <c r="L17" s="10" t="s">
        <v>31</v>
      </c>
      <c r="M17" s="10" t="s">
        <v>32</v>
      </c>
      <c r="N17" s="10" t="s">
        <v>33</v>
      </c>
      <c r="O17" s="10" t="s">
        <v>34</v>
      </c>
      <c r="P17" s="10" t="s">
        <v>35</v>
      </c>
      <c r="Q17" s="10" t="s">
        <v>36</v>
      </c>
      <c r="R17" s="10" t="s">
        <v>54</v>
      </c>
      <c r="S17" s="10" t="s">
        <v>56</v>
      </c>
      <c r="T17" s="10" t="s">
        <v>58</v>
      </c>
      <c r="U17" s="10" t="s">
        <v>60</v>
      </c>
      <c r="V17" s="10" t="s">
        <v>61</v>
      </c>
      <c r="W17" s="10" t="s">
        <v>62</v>
      </c>
    </row>
    <row r="18" spans="8:23" ht="12.75">
      <c r="H18" s="11"/>
      <c r="K18" s="12" t="s">
        <v>37</v>
      </c>
      <c r="L18" s="10" t="s">
        <v>38</v>
      </c>
      <c r="M18" s="10" t="s">
        <v>39</v>
      </c>
      <c r="N18" s="10" t="s">
        <v>40</v>
      </c>
      <c r="O18" s="10" t="s">
        <v>41</v>
      </c>
      <c r="P18" s="10" t="s">
        <v>42</v>
      </c>
      <c r="Q18" s="10" t="s">
        <v>43</v>
      </c>
      <c r="R18" s="10" t="s">
        <v>55</v>
      </c>
      <c r="S18" s="10" t="s">
        <v>57</v>
      </c>
      <c r="T18" s="10" t="s">
        <v>59</v>
      </c>
      <c r="U18" s="10" t="s">
        <v>65</v>
      </c>
      <c r="V18" s="10" t="s">
        <v>64</v>
      </c>
      <c r="W18" s="10" t="s">
        <v>63</v>
      </c>
    </row>
    <row r="19" spans="8:23" ht="12.75">
      <c r="H19" s="11"/>
      <c r="K19" s="11"/>
      <c r="N19" s="12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2.75" customHeight="1">
      <c r="A20" s="50" t="s">
        <v>44</v>
      </c>
      <c r="B20" s="50"/>
      <c r="C20" s="50"/>
      <c r="F20" s="52"/>
      <c r="G20" s="52"/>
      <c r="H20" s="11"/>
      <c r="I20" s="52"/>
      <c r="J20" s="52"/>
      <c r="K20" s="11"/>
      <c r="L20" s="52"/>
      <c r="M20" s="52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.75" customHeight="1">
      <c r="A21" s="50" t="s">
        <v>45</v>
      </c>
      <c r="B21" s="50"/>
      <c r="C21" s="50"/>
      <c r="F21" s="49" t="s">
        <v>46</v>
      </c>
      <c r="G21" s="49"/>
      <c r="H21" s="11"/>
      <c r="I21" s="49" t="s">
        <v>47</v>
      </c>
      <c r="J21" s="49"/>
      <c r="K21" s="11"/>
      <c r="L21" s="49" t="s">
        <v>48</v>
      </c>
      <c r="M21" s="49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8:23" ht="12.75">
      <c r="H22" s="11"/>
      <c r="K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8:23" ht="12.75">
      <c r="H23" s="11"/>
      <c r="K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 customHeight="1">
      <c r="A24" s="50" t="s">
        <v>49</v>
      </c>
      <c r="B24" s="50"/>
      <c r="C24" s="50"/>
      <c r="F24" s="52"/>
      <c r="G24" s="52"/>
      <c r="H24" s="11"/>
      <c r="I24" s="52"/>
      <c r="J24" s="52"/>
      <c r="K24" s="11"/>
      <c r="L24" s="52"/>
      <c r="M24" s="52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6:23" ht="12.75" customHeight="1">
      <c r="F25" s="49" t="s">
        <v>46</v>
      </c>
      <c r="G25" s="49"/>
      <c r="H25" s="11"/>
      <c r="I25" s="49" t="s">
        <v>47</v>
      </c>
      <c r="J25" s="49"/>
      <c r="K25" s="11"/>
      <c r="L25" s="49" t="s">
        <v>48</v>
      </c>
      <c r="M25" s="49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 customHeight="1">
      <c r="A26" s="50" t="s">
        <v>50</v>
      </c>
      <c r="B26" s="50"/>
      <c r="C26" s="50"/>
      <c r="D26" s="50"/>
      <c r="E26" s="50"/>
      <c r="F26" s="50"/>
      <c r="G26" s="5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7" ht="12.75">
      <c r="A27" s="51"/>
      <c r="B27" s="51"/>
      <c r="C27" s="51"/>
      <c r="D27" s="51"/>
      <c r="E27" s="51"/>
      <c r="F27" s="51"/>
      <c r="G27" s="51"/>
    </row>
  </sheetData>
  <sheetProtection/>
  <mergeCells count="39">
    <mergeCell ref="A13:A15"/>
    <mergeCell ref="B14:B15"/>
    <mergeCell ref="B13:I13"/>
    <mergeCell ref="A24:C24"/>
    <mergeCell ref="F24:G24"/>
    <mergeCell ref="I24:J24"/>
    <mergeCell ref="C14:G14"/>
    <mergeCell ref="H14:I14"/>
    <mergeCell ref="F20:G20"/>
    <mergeCell ref="I20:J20"/>
    <mergeCell ref="A26:G27"/>
    <mergeCell ref="A21:C21"/>
    <mergeCell ref="J13:J15"/>
    <mergeCell ref="A20:C20"/>
    <mergeCell ref="I21:J21"/>
    <mergeCell ref="L24:M24"/>
    <mergeCell ref="F25:G25"/>
    <mergeCell ref="I25:J25"/>
    <mergeCell ref="L25:M25"/>
    <mergeCell ref="L20:M20"/>
    <mergeCell ref="F21:G21"/>
    <mergeCell ref="L21:M21"/>
    <mergeCell ref="R13:R15"/>
    <mergeCell ref="S13:S15"/>
    <mergeCell ref="T13:T15"/>
    <mergeCell ref="N13:N15"/>
    <mergeCell ref="O13:O15"/>
    <mergeCell ref="P13:P15"/>
    <mergeCell ref="Q13:Q15"/>
    <mergeCell ref="U13:U15"/>
    <mergeCell ref="V13:V15"/>
    <mergeCell ref="W13:W15"/>
    <mergeCell ref="I6:J6"/>
    <mergeCell ref="I7:J7"/>
    <mergeCell ref="I8:J8"/>
    <mergeCell ref="K10:M10"/>
    <mergeCell ref="K13:K15"/>
    <mergeCell ref="L13:L15"/>
    <mergeCell ref="M13:M15"/>
  </mergeCells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8" zoomScaleNormal="58" zoomScalePageLayoutView="0" workbookViewId="0" topLeftCell="A5">
      <selection activeCell="W28" sqref="W28"/>
    </sheetView>
  </sheetViews>
  <sheetFormatPr defaultColWidth="9.140625" defaultRowHeight="12.75"/>
  <cols>
    <col min="1" max="1" width="21.28125" style="0" customWidth="1"/>
    <col min="2" max="2" width="12.00390625" style="0" bestFit="1" customWidth="1"/>
    <col min="3" max="3" width="6.7109375" style="0" customWidth="1"/>
    <col min="4" max="5" width="8.28125" style="0" bestFit="1" customWidth="1"/>
    <col min="6" max="6" width="8.57421875" style="0" customWidth="1"/>
    <col min="7" max="7" width="6.28125" style="0" customWidth="1"/>
    <col min="8" max="8" width="10.8515625" style="0" customWidth="1"/>
    <col min="9" max="9" width="9.28125" style="0" customWidth="1"/>
    <col min="10" max="10" width="65.7109375" style="0" customWidth="1"/>
    <col min="11" max="11" width="27.421875" style="0" customWidth="1"/>
    <col min="12" max="12" width="21.28125" style="0" customWidth="1"/>
    <col min="13" max="13" width="18.00390625" style="0" customWidth="1"/>
    <col min="14" max="14" width="15.28125" style="0" customWidth="1"/>
    <col min="15" max="15" width="16.421875" style="0" customWidth="1"/>
    <col min="16" max="16" width="16.00390625" style="0" customWidth="1"/>
    <col min="17" max="17" width="16.8515625" style="0" customWidth="1"/>
  </cols>
  <sheetData>
    <row r="1" spans="1:17" ht="18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58" t="s">
        <v>161</v>
      </c>
      <c r="O1" s="58"/>
      <c r="P1" s="58"/>
      <c r="Q1" s="58"/>
    </row>
    <row r="2" spans="1:17" ht="18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58" t="s">
        <v>162</v>
      </c>
      <c r="O2" s="58"/>
      <c r="P2" s="58"/>
      <c r="Q2" s="58"/>
    </row>
    <row r="3" spans="1:17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58" t="s">
        <v>163</v>
      </c>
      <c r="O3" s="58"/>
      <c r="P3" s="58"/>
      <c r="Q3" s="58"/>
    </row>
    <row r="4" spans="1:17" ht="18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58" t="s">
        <v>170</v>
      </c>
      <c r="O4" s="58"/>
      <c r="P4" s="58"/>
      <c r="Q4" s="58"/>
    </row>
    <row r="5" spans="1:17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58" t="s">
        <v>164</v>
      </c>
      <c r="O5" s="58"/>
      <c r="P5" s="58"/>
      <c r="Q5" s="58"/>
    </row>
    <row r="6" spans="1:17" ht="18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58" t="s">
        <v>165</v>
      </c>
      <c r="O6" s="58"/>
      <c r="P6" s="58"/>
      <c r="Q6" s="58"/>
    </row>
    <row r="7" spans="1:17" ht="18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43"/>
      <c r="O7" s="43"/>
      <c r="P7" s="43"/>
      <c r="Q7" s="43"/>
    </row>
    <row r="8" spans="1:17" ht="18.75">
      <c r="A8" s="58" t="s">
        <v>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18.75">
      <c r="A9" s="58" t="s">
        <v>167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 ht="18.75">
      <c r="A10" s="58" t="s">
        <v>174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18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8.75">
      <c r="A12" s="64" t="s">
        <v>168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8.75">
      <c r="A13" s="64" t="s">
        <v>169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8.75">
      <c r="A14" s="64" t="s">
        <v>166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8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93.75" customHeight="1">
      <c r="A16" s="60" t="s">
        <v>130</v>
      </c>
      <c r="B16" s="60" t="s">
        <v>131</v>
      </c>
      <c r="C16" s="60"/>
      <c r="D16" s="60"/>
      <c r="E16" s="60"/>
      <c r="F16" s="60"/>
      <c r="G16" s="60"/>
      <c r="H16" s="60"/>
      <c r="I16" s="60"/>
      <c r="J16" s="60" t="s">
        <v>11</v>
      </c>
      <c r="K16" s="60" t="s">
        <v>132</v>
      </c>
      <c r="L16" s="60" t="s">
        <v>133</v>
      </c>
      <c r="M16" s="60" t="s">
        <v>200</v>
      </c>
      <c r="N16" s="60" t="s">
        <v>134</v>
      </c>
      <c r="O16" s="61" t="s">
        <v>138</v>
      </c>
      <c r="P16" s="61" t="s">
        <v>139</v>
      </c>
      <c r="Q16" s="61" t="s">
        <v>140</v>
      </c>
    </row>
    <row r="17" spans="1:17" ht="63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2"/>
      <c r="P17" s="62"/>
      <c r="Q17" s="62"/>
    </row>
    <row r="18" spans="1:17" ht="112.5" customHeight="1" hidden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2"/>
      <c r="P18" s="62"/>
      <c r="Q18" s="62"/>
    </row>
    <row r="19" spans="1:17" ht="58.5" customHeight="1">
      <c r="A19" s="60"/>
      <c r="B19" s="60" t="s">
        <v>135</v>
      </c>
      <c r="C19" s="60" t="s">
        <v>136</v>
      </c>
      <c r="D19" s="60"/>
      <c r="E19" s="60"/>
      <c r="F19" s="60"/>
      <c r="G19" s="60"/>
      <c r="H19" s="60" t="s">
        <v>13</v>
      </c>
      <c r="I19" s="60"/>
      <c r="J19" s="60"/>
      <c r="K19" s="60"/>
      <c r="L19" s="60"/>
      <c r="M19" s="60"/>
      <c r="N19" s="60"/>
      <c r="O19" s="62"/>
      <c r="P19" s="62"/>
      <c r="Q19" s="62"/>
    </row>
    <row r="20" spans="1:17" ht="209.25" customHeight="1">
      <c r="A20" s="60"/>
      <c r="B20" s="60"/>
      <c r="C20" s="21" t="s">
        <v>137</v>
      </c>
      <c r="D20" s="21" t="s">
        <v>15</v>
      </c>
      <c r="E20" s="21" t="s">
        <v>16</v>
      </c>
      <c r="F20" s="21" t="s">
        <v>17</v>
      </c>
      <c r="G20" s="21" t="s">
        <v>18</v>
      </c>
      <c r="H20" s="21" t="s">
        <v>129</v>
      </c>
      <c r="I20" s="21" t="s">
        <v>141</v>
      </c>
      <c r="J20" s="60"/>
      <c r="K20" s="60"/>
      <c r="L20" s="60"/>
      <c r="M20" s="60"/>
      <c r="N20" s="60"/>
      <c r="O20" s="63"/>
      <c r="P20" s="63"/>
      <c r="Q20" s="63"/>
    </row>
    <row r="21" spans="1:17" ht="56.25">
      <c r="A21" s="36" t="s">
        <v>79</v>
      </c>
      <c r="B21" s="37"/>
      <c r="C21" s="37">
        <v>1</v>
      </c>
      <c r="D21" s="37" t="s">
        <v>81</v>
      </c>
      <c r="E21" s="37" t="s">
        <v>81</v>
      </c>
      <c r="F21" s="37" t="s">
        <v>82</v>
      </c>
      <c r="G21" s="37" t="s">
        <v>81</v>
      </c>
      <c r="H21" s="37" t="s">
        <v>83</v>
      </c>
      <c r="I21" s="37" t="s">
        <v>82</v>
      </c>
      <c r="J21" s="38" t="s">
        <v>79</v>
      </c>
      <c r="K21" s="39"/>
      <c r="L21" s="41">
        <f>L22+L27+L33+L36+L44+L47</f>
        <v>6149.900000000001</v>
      </c>
      <c r="M21" s="41">
        <f>M22+M27+M33+M36+M44+M47</f>
        <v>4847.500000000001</v>
      </c>
      <c r="N21" s="41">
        <f>N22+N27+N33+N36</f>
        <v>5893.1</v>
      </c>
      <c r="O21" s="41">
        <f>O22+O27+O33+O36</f>
        <v>6235</v>
      </c>
      <c r="P21" s="41">
        <f>P22+P27+P33+P36</f>
        <v>6547</v>
      </c>
      <c r="Q21" s="41">
        <f>Q22+Q27+Q33+Q36</f>
        <v>6892</v>
      </c>
    </row>
    <row r="22" spans="1:17" ht="56.25">
      <c r="A22" s="26" t="s">
        <v>79</v>
      </c>
      <c r="B22" s="24"/>
      <c r="C22" s="24">
        <v>1</v>
      </c>
      <c r="D22" s="24" t="s">
        <v>84</v>
      </c>
      <c r="E22" s="24" t="s">
        <v>81</v>
      </c>
      <c r="F22" s="24" t="s">
        <v>82</v>
      </c>
      <c r="G22" s="24" t="s">
        <v>81</v>
      </c>
      <c r="H22" s="24" t="s">
        <v>83</v>
      </c>
      <c r="I22" s="24" t="s">
        <v>82</v>
      </c>
      <c r="J22" s="25" t="s">
        <v>85</v>
      </c>
      <c r="K22" s="22"/>
      <c r="L22" s="42">
        <f aca="true" t="shared" si="0" ref="L22:Q22">L23</f>
        <v>350</v>
      </c>
      <c r="M22" s="42">
        <f t="shared" si="0"/>
        <v>329.7</v>
      </c>
      <c r="N22" s="42">
        <f t="shared" si="0"/>
        <v>400</v>
      </c>
      <c r="O22" s="42">
        <f t="shared" si="0"/>
        <v>412</v>
      </c>
      <c r="P22" s="42">
        <f t="shared" si="0"/>
        <v>424</v>
      </c>
      <c r="Q22" s="42">
        <f t="shared" si="0"/>
        <v>437</v>
      </c>
    </row>
    <row r="23" spans="1:17" ht="56.25">
      <c r="A23" s="26" t="s">
        <v>79</v>
      </c>
      <c r="B23" s="22"/>
      <c r="C23" s="27" t="s">
        <v>80</v>
      </c>
      <c r="D23" s="27" t="s">
        <v>84</v>
      </c>
      <c r="E23" s="27" t="s">
        <v>89</v>
      </c>
      <c r="F23" s="27" t="s">
        <v>82</v>
      </c>
      <c r="G23" s="27" t="s">
        <v>84</v>
      </c>
      <c r="H23" s="27" t="s">
        <v>83</v>
      </c>
      <c r="I23" s="27" t="s">
        <v>86</v>
      </c>
      <c r="J23" s="23" t="s">
        <v>91</v>
      </c>
      <c r="K23" s="23"/>
      <c r="L23" s="42">
        <f>L24+L26+L25</f>
        <v>350</v>
      </c>
      <c r="M23" s="42">
        <f>M24+M26+M25</f>
        <v>329.7</v>
      </c>
      <c r="N23" s="42">
        <f>N24+N26+N25</f>
        <v>400</v>
      </c>
      <c r="O23" s="42">
        <f>O24+O25+O26</f>
        <v>412</v>
      </c>
      <c r="P23" s="42">
        <f>P24+P26+P25</f>
        <v>424</v>
      </c>
      <c r="Q23" s="42">
        <f>Q24+Q26+Q25</f>
        <v>437</v>
      </c>
    </row>
    <row r="24" spans="1:17" ht="112.5">
      <c r="A24" s="26" t="s">
        <v>79</v>
      </c>
      <c r="B24" s="18" t="s">
        <v>88</v>
      </c>
      <c r="C24" s="18" t="s">
        <v>80</v>
      </c>
      <c r="D24" s="18" t="s">
        <v>84</v>
      </c>
      <c r="E24" s="18" t="s">
        <v>89</v>
      </c>
      <c r="F24" s="18" t="s">
        <v>87</v>
      </c>
      <c r="G24" s="18" t="s">
        <v>84</v>
      </c>
      <c r="H24" s="18" t="s">
        <v>83</v>
      </c>
      <c r="I24" s="18" t="s">
        <v>86</v>
      </c>
      <c r="J24" s="23" t="s">
        <v>92</v>
      </c>
      <c r="K24" s="22" t="s">
        <v>90</v>
      </c>
      <c r="L24" s="67">
        <v>342.7</v>
      </c>
      <c r="M24" s="67">
        <v>322.7</v>
      </c>
      <c r="N24" s="67">
        <v>392</v>
      </c>
      <c r="O24" s="67">
        <v>409.5</v>
      </c>
      <c r="P24" s="67">
        <v>420.5</v>
      </c>
      <c r="Q24" s="67">
        <v>433.5</v>
      </c>
    </row>
    <row r="25" spans="1:17" ht="168.75">
      <c r="A25" s="26" t="s">
        <v>79</v>
      </c>
      <c r="B25" s="18" t="s">
        <v>88</v>
      </c>
      <c r="C25" s="18" t="s">
        <v>80</v>
      </c>
      <c r="D25" s="18" t="s">
        <v>84</v>
      </c>
      <c r="E25" s="18" t="s">
        <v>89</v>
      </c>
      <c r="F25" s="18" t="s">
        <v>172</v>
      </c>
      <c r="G25" s="18" t="s">
        <v>84</v>
      </c>
      <c r="H25" s="18" t="s">
        <v>82</v>
      </c>
      <c r="I25" s="18" t="s">
        <v>86</v>
      </c>
      <c r="J25" s="23" t="s">
        <v>171</v>
      </c>
      <c r="K25" s="22" t="s">
        <v>90</v>
      </c>
      <c r="L25" s="67">
        <v>1</v>
      </c>
      <c r="M25" s="67">
        <v>0.2</v>
      </c>
      <c r="N25" s="67">
        <v>1</v>
      </c>
      <c r="O25" s="67">
        <v>1</v>
      </c>
      <c r="P25" s="67">
        <v>1.5</v>
      </c>
      <c r="Q25" s="67">
        <v>1.5</v>
      </c>
    </row>
    <row r="26" spans="1:17" ht="75">
      <c r="A26" s="26" t="s">
        <v>79</v>
      </c>
      <c r="B26" s="18" t="s">
        <v>88</v>
      </c>
      <c r="C26" s="18" t="s">
        <v>80</v>
      </c>
      <c r="D26" s="18" t="s">
        <v>84</v>
      </c>
      <c r="E26" s="18" t="s">
        <v>89</v>
      </c>
      <c r="F26" s="18" t="s">
        <v>93</v>
      </c>
      <c r="G26" s="18" t="s">
        <v>84</v>
      </c>
      <c r="H26" s="18" t="s">
        <v>83</v>
      </c>
      <c r="I26" s="18" t="s">
        <v>86</v>
      </c>
      <c r="J26" s="23" t="s">
        <v>94</v>
      </c>
      <c r="K26" s="22" t="s">
        <v>90</v>
      </c>
      <c r="L26" s="67">
        <v>6.3</v>
      </c>
      <c r="M26" s="67">
        <v>6.8</v>
      </c>
      <c r="N26" s="67">
        <v>7</v>
      </c>
      <c r="O26" s="67">
        <v>1.5</v>
      </c>
      <c r="P26" s="67">
        <v>2</v>
      </c>
      <c r="Q26" s="67">
        <v>2</v>
      </c>
    </row>
    <row r="27" spans="1:17" ht="56.25">
      <c r="A27" s="26" t="s">
        <v>79</v>
      </c>
      <c r="B27" s="18"/>
      <c r="C27" s="18" t="s">
        <v>80</v>
      </c>
      <c r="D27" s="18" t="s">
        <v>96</v>
      </c>
      <c r="E27" s="18" t="s">
        <v>81</v>
      </c>
      <c r="F27" s="18" t="s">
        <v>82</v>
      </c>
      <c r="G27" s="18" t="s">
        <v>81</v>
      </c>
      <c r="H27" s="18" t="s">
        <v>83</v>
      </c>
      <c r="I27" s="18" t="s">
        <v>82</v>
      </c>
      <c r="J27" s="23" t="s">
        <v>142</v>
      </c>
      <c r="K27" s="23"/>
      <c r="L27" s="42">
        <f aca="true" t="shared" si="1" ref="L27:Q27">L28</f>
        <v>1813.8000000000002</v>
      </c>
      <c r="M27" s="42">
        <f t="shared" si="1"/>
        <v>1261.9</v>
      </c>
      <c r="N27" s="42">
        <f t="shared" si="1"/>
        <v>1543.1000000000001</v>
      </c>
      <c r="O27" s="42">
        <f t="shared" si="1"/>
        <v>1664</v>
      </c>
      <c r="P27" s="42">
        <f t="shared" si="1"/>
        <v>1716</v>
      </c>
      <c r="Q27" s="42">
        <f t="shared" si="1"/>
        <v>1985</v>
      </c>
    </row>
    <row r="28" spans="1:17" ht="56.25">
      <c r="A28" s="26" t="s">
        <v>79</v>
      </c>
      <c r="B28" s="24"/>
      <c r="C28" s="24">
        <v>1</v>
      </c>
      <c r="D28" s="24" t="s">
        <v>96</v>
      </c>
      <c r="E28" s="24" t="s">
        <v>89</v>
      </c>
      <c r="F28" s="24" t="s">
        <v>82</v>
      </c>
      <c r="G28" s="24" t="s">
        <v>81</v>
      </c>
      <c r="H28" s="24" t="s">
        <v>83</v>
      </c>
      <c r="I28" s="24" t="s">
        <v>86</v>
      </c>
      <c r="J28" s="23" t="s">
        <v>97</v>
      </c>
      <c r="K28" s="23"/>
      <c r="L28" s="42">
        <f aca="true" t="shared" si="2" ref="L28:Q28">L29+L30+L31+L32</f>
        <v>1813.8000000000002</v>
      </c>
      <c r="M28" s="42">
        <f t="shared" si="2"/>
        <v>1261.9</v>
      </c>
      <c r="N28" s="42">
        <f t="shared" si="2"/>
        <v>1543.1000000000001</v>
      </c>
      <c r="O28" s="42">
        <f t="shared" si="2"/>
        <v>1664</v>
      </c>
      <c r="P28" s="42">
        <f t="shared" si="2"/>
        <v>1716</v>
      </c>
      <c r="Q28" s="42">
        <f t="shared" si="2"/>
        <v>1985</v>
      </c>
    </row>
    <row r="29" spans="1:17" ht="112.5">
      <c r="A29" s="26" t="s">
        <v>79</v>
      </c>
      <c r="B29" s="24" t="s">
        <v>88</v>
      </c>
      <c r="C29" s="24" t="s">
        <v>80</v>
      </c>
      <c r="D29" s="24" t="s">
        <v>96</v>
      </c>
      <c r="E29" s="24" t="s">
        <v>89</v>
      </c>
      <c r="F29" s="24" t="s">
        <v>100</v>
      </c>
      <c r="G29" s="24" t="s">
        <v>84</v>
      </c>
      <c r="H29" s="24" t="s">
        <v>83</v>
      </c>
      <c r="I29" s="24" t="s">
        <v>86</v>
      </c>
      <c r="J29" s="23" t="s">
        <v>99</v>
      </c>
      <c r="K29" s="22" t="s">
        <v>98</v>
      </c>
      <c r="L29" s="67">
        <v>904.6</v>
      </c>
      <c r="M29" s="67">
        <v>580.7</v>
      </c>
      <c r="N29" s="67">
        <v>724.6</v>
      </c>
      <c r="O29" s="67">
        <v>900</v>
      </c>
      <c r="P29" s="67">
        <v>911</v>
      </c>
      <c r="Q29" s="67">
        <v>1083</v>
      </c>
    </row>
    <row r="30" spans="1:17" ht="131.25">
      <c r="A30" s="26" t="s">
        <v>79</v>
      </c>
      <c r="B30" s="24" t="s">
        <v>88</v>
      </c>
      <c r="C30" s="24" t="s">
        <v>80</v>
      </c>
      <c r="D30" s="24" t="s">
        <v>96</v>
      </c>
      <c r="E30" s="24" t="s">
        <v>89</v>
      </c>
      <c r="F30" s="24" t="s">
        <v>102</v>
      </c>
      <c r="G30" s="24" t="s">
        <v>84</v>
      </c>
      <c r="H30" s="24" t="s">
        <v>83</v>
      </c>
      <c r="I30" s="24" t="s">
        <v>86</v>
      </c>
      <c r="J30" s="23" t="s">
        <v>101</v>
      </c>
      <c r="K30" s="22" t="s">
        <v>98</v>
      </c>
      <c r="L30" s="67">
        <v>9.2</v>
      </c>
      <c r="M30" s="67">
        <v>4.1</v>
      </c>
      <c r="N30" s="67">
        <v>4.5</v>
      </c>
      <c r="O30" s="67">
        <v>5</v>
      </c>
      <c r="P30" s="67">
        <v>6</v>
      </c>
      <c r="Q30" s="67">
        <v>7</v>
      </c>
    </row>
    <row r="31" spans="1:17" ht="112.5">
      <c r="A31" s="26" t="s">
        <v>79</v>
      </c>
      <c r="B31" s="24" t="s">
        <v>88</v>
      </c>
      <c r="C31" s="24" t="s">
        <v>80</v>
      </c>
      <c r="D31" s="24" t="s">
        <v>96</v>
      </c>
      <c r="E31" s="24" t="s">
        <v>89</v>
      </c>
      <c r="F31" s="24" t="s">
        <v>104</v>
      </c>
      <c r="G31" s="24" t="s">
        <v>84</v>
      </c>
      <c r="H31" s="24" t="s">
        <v>83</v>
      </c>
      <c r="I31" s="24" t="s">
        <v>86</v>
      </c>
      <c r="J31" s="23" t="s">
        <v>103</v>
      </c>
      <c r="K31" s="22" t="s">
        <v>98</v>
      </c>
      <c r="L31" s="67">
        <v>900</v>
      </c>
      <c r="M31" s="67">
        <v>781.4</v>
      </c>
      <c r="N31" s="67">
        <v>935.1</v>
      </c>
      <c r="O31" s="67">
        <v>864</v>
      </c>
      <c r="P31" s="67">
        <v>909</v>
      </c>
      <c r="Q31" s="67">
        <v>1015</v>
      </c>
    </row>
    <row r="32" spans="1:19" ht="112.5">
      <c r="A32" s="26" t="s">
        <v>79</v>
      </c>
      <c r="B32" s="24" t="s">
        <v>88</v>
      </c>
      <c r="C32" s="24" t="s">
        <v>80</v>
      </c>
      <c r="D32" s="24" t="s">
        <v>96</v>
      </c>
      <c r="E32" s="24" t="s">
        <v>89</v>
      </c>
      <c r="F32" s="24" t="s">
        <v>106</v>
      </c>
      <c r="G32" s="24" t="s">
        <v>84</v>
      </c>
      <c r="H32" s="24" t="s">
        <v>83</v>
      </c>
      <c r="I32" s="24" t="s">
        <v>86</v>
      </c>
      <c r="J32" s="23" t="s">
        <v>105</v>
      </c>
      <c r="K32" s="22" t="s">
        <v>98</v>
      </c>
      <c r="L32" s="67">
        <v>0</v>
      </c>
      <c r="M32" s="67">
        <v>-104.3</v>
      </c>
      <c r="N32" s="67">
        <v>-121.1</v>
      </c>
      <c r="O32" s="67">
        <v>-105</v>
      </c>
      <c r="P32" s="67">
        <v>-110</v>
      </c>
      <c r="Q32" s="67">
        <v>-120</v>
      </c>
      <c r="R32" s="31"/>
      <c r="S32" s="31"/>
    </row>
    <row r="33" spans="1:19" ht="56.25">
      <c r="A33" s="26" t="s">
        <v>79</v>
      </c>
      <c r="B33" s="24"/>
      <c r="C33" s="27" t="s">
        <v>80</v>
      </c>
      <c r="D33" s="27" t="s">
        <v>107</v>
      </c>
      <c r="E33" s="27" t="s">
        <v>81</v>
      </c>
      <c r="F33" s="27" t="s">
        <v>82</v>
      </c>
      <c r="G33" s="27" t="s">
        <v>81</v>
      </c>
      <c r="H33" s="27" t="s">
        <v>83</v>
      </c>
      <c r="I33" s="27" t="s">
        <v>82</v>
      </c>
      <c r="J33" s="23" t="s">
        <v>108</v>
      </c>
      <c r="K33" s="23"/>
      <c r="L33" s="67">
        <f aca="true" t="shared" si="3" ref="L33:Q34">L34</f>
        <v>1272</v>
      </c>
      <c r="M33" s="67">
        <f t="shared" si="3"/>
        <v>1270.5</v>
      </c>
      <c r="N33" s="67">
        <f t="shared" si="3"/>
        <v>1272</v>
      </c>
      <c r="O33" s="67">
        <f t="shared" si="3"/>
        <v>1500</v>
      </c>
      <c r="P33" s="67">
        <f t="shared" si="3"/>
        <v>1700</v>
      </c>
      <c r="Q33" s="67">
        <f t="shared" si="3"/>
        <v>1700</v>
      </c>
      <c r="R33" s="31"/>
      <c r="S33" s="31"/>
    </row>
    <row r="34" spans="1:19" ht="56.25">
      <c r="A34" s="26" t="s">
        <v>79</v>
      </c>
      <c r="B34" s="24"/>
      <c r="C34" s="24" t="s">
        <v>80</v>
      </c>
      <c r="D34" s="24" t="s">
        <v>107</v>
      </c>
      <c r="E34" s="24" t="s">
        <v>96</v>
      </c>
      <c r="F34" s="24" t="s">
        <v>82</v>
      </c>
      <c r="G34" s="24" t="s">
        <v>81</v>
      </c>
      <c r="H34" s="24" t="s">
        <v>83</v>
      </c>
      <c r="I34" s="24" t="s">
        <v>86</v>
      </c>
      <c r="J34" s="23" t="s">
        <v>143</v>
      </c>
      <c r="K34" s="23"/>
      <c r="L34" s="67">
        <f t="shared" si="3"/>
        <v>1272</v>
      </c>
      <c r="M34" s="67">
        <f t="shared" si="3"/>
        <v>1270.5</v>
      </c>
      <c r="N34" s="67">
        <f>N35</f>
        <v>1272</v>
      </c>
      <c r="O34" s="67">
        <f t="shared" si="3"/>
        <v>1500</v>
      </c>
      <c r="P34" s="67">
        <f t="shared" si="3"/>
        <v>1700</v>
      </c>
      <c r="Q34" s="67">
        <f t="shared" si="3"/>
        <v>1700</v>
      </c>
      <c r="R34" s="31"/>
      <c r="S34" s="31"/>
    </row>
    <row r="35" spans="1:19" ht="56.25">
      <c r="A35" s="26" t="s">
        <v>79</v>
      </c>
      <c r="B35" s="28" t="s">
        <v>88</v>
      </c>
      <c r="C35" s="28" t="s">
        <v>80</v>
      </c>
      <c r="D35" s="28" t="s">
        <v>107</v>
      </c>
      <c r="E35" s="28" t="s">
        <v>96</v>
      </c>
      <c r="F35" s="28" t="s">
        <v>87</v>
      </c>
      <c r="G35" s="28" t="s">
        <v>84</v>
      </c>
      <c r="H35" s="28" t="s">
        <v>83</v>
      </c>
      <c r="I35" s="28" t="s">
        <v>86</v>
      </c>
      <c r="J35" s="23" t="s">
        <v>143</v>
      </c>
      <c r="K35" s="22" t="s">
        <v>90</v>
      </c>
      <c r="L35" s="44">
        <v>1272</v>
      </c>
      <c r="M35" s="44">
        <v>1270.5</v>
      </c>
      <c r="N35" s="44">
        <v>1272</v>
      </c>
      <c r="O35" s="44">
        <v>1500</v>
      </c>
      <c r="P35" s="44">
        <v>1700</v>
      </c>
      <c r="Q35" s="44">
        <v>1700</v>
      </c>
      <c r="R35" s="31"/>
      <c r="S35" s="31"/>
    </row>
    <row r="36" spans="1:19" ht="56.25">
      <c r="A36" s="26" t="s">
        <v>79</v>
      </c>
      <c r="B36" s="28"/>
      <c r="C36" s="28" t="s">
        <v>80</v>
      </c>
      <c r="D36" s="28" t="s">
        <v>109</v>
      </c>
      <c r="E36" s="28" t="s">
        <v>81</v>
      </c>
      <c r="F36" s="28" t="s">
        <v>82</v>
      </c>
      <c r="G36" s="28" t="s">
        <v>81</v>
      </c>
      <c r="H36" s="28" t="s">
        <v>83</v>
      </c>
      <c r="I36" s="28" t="s">
        <v>82</v>
      </c>
      <c r="J36" s="32" t="s">
        <v>110</v>
      </c>
      <c r="K36" s="22"/>
      <c r="L36" s="44">
        <f aca="true" t="shared" si="4" ref="L36:Q36">L37+L39</f>
        <v>2678</v>
      </c>
      <c r="M36" s="44">
        <f t="shared" si="4"/>
        <v>1949.3000000000002</v>
      </c>
      <c r="N36" s="44">
        <f t="shared" si="4"/>
        <v>2678</v>
      </c>
      <c r="O36" s="44">
        <f>O37+O39</f>
        <v>2659</v>
      </c>
      <c r="P36" s="44">
        <f>P37+P39</f>
        <v>2707</v>
      </c>
      <c r="Q36" s="44">
        <f>Q37+Q39</f>
        <v>2770</v>
      </c>
      <c r="R36" s="31"/>
      <c r="S36" s="31"/>
    </row>
    <row r="37" spans="1:19" ht="56.25">
      <c r="A37" s="26" t="s">
        <v>79</v>
      </c>
      <c r="B37" s="28"/>
      <c r="C37" s="28" t="s">
        <v>80</v>
      </c>
      <c r="D37" s="28" t="s">
        <v>109</v>
      </c>
      <c r="E37" s="28" t="s">
        <v>84</v>
      </c>
      <c r="F37" s="28" t="s">
        <v>82</v>
      </c>
      <c r="G37" s="28" t="s">
        <v>81</v>
      </c>
      <c r="H37" s="28" t="s">
        <v>83</v>
      </c>
      <c r="I37" s="28" t="s">
        <v>86</v>
      </c>
      <c r="J37" s="32" t="s">
        <v>144</v>
      </c>
      <c r="K37" s="22"/>
      <c r="L37" s="44">
        <f aca="true" t="shared" si="5" ref="L37:Q37">L38</f>
        <v>350</v>
      </c>
      <c r="M37" s="44">
        <f t="shared" si="5"/>
        <v>330.5</v>
      </c>
      <c r="N37" s="44">
        <f>N38</f>
        <v>350</v>
      </c>
      <c r="O37" s="44">
        <f t="shared" si="5"/>
        <v>310</v>
      </c>
      <c r="P37" s="44">
        <f t="shared" si="5"/>
        <v>320</v>
      </c>
      <c r="Q37" s="44">
        <f t="shared" si="5"/>
        <v>330</v>
      </c>
      <c r="R37" s="31"/>
      <c r="S37" s="31"/>
    </row>
    <row r="38" spans="1:19" ht="75">
      <c r="A38" s="34" t="s">
        <v>79</v>
      </c>
      <c r="B38" s="28" t="s">
        <v>88</v>
      </c>
      <c r="C38" s="28" t="s">
        <v>80</v>
      </c>
      <c r="D38" s="28" t="s">
        <v>109</v>
      </c>
      <c r="E38" s="28" t="s">
        <v>84</v>
      </c>
      <c r="F38" s="28" t="s">
        <v>93</v>
      </c>
      <c r="G38" s="28" t="s">
        <v>116</v>
      </c>
      <c r="H38" s="28" t="s">
        <v>83</v>
      </c>
      <c r="I38" s="28" t="s">
        <v>86</v>
      </c>
      <c r="J38" s="23" t="s">
        <v>145</v>
      </c>
      <c r="K38" s="22" t="s">
        <v>90</v>
      </c>
      <c r="L38" s="44">
        <v>350</v>
      </c>
      <c r="M38" s="44">
        <v>330.5</v>
      </c>
      <c r="N38" s="44">
        <v>350</v>
      </c>
      <c r="O38" s="44">
        <v>310</v>
      </c>
      <c r="P38" s="44">
        <v>320</v>
      </c>
      <c r="Q38" s="44">
        <v>330</v>
      </c>
      <c r="R38" s="31"/>
      <c r="S38" s="31"/>
    </row>
    <row r="39" spans="1:19" ht="56.25">
      <c r="A39" s="34" t="s">
        <v>79</v>
      </c>
      <c r="B39" s="28"/>
      <c r="C39" s="28" t="s">
        <v>80</v>
      </c>
      <c r="D39" s="28" t="s">
        <v>109</v>
      </c>
      <c r="E39" s="28" t="s">
        <v>109</v>
      </c>
      <c r="F39" s="28" t="s">
        <v>82</v>
      </c>
      <c r="G39" s="28" t="s">
        <v>81</v>
      </c>
      <c r="H39" s="28" t="s">
        <v>83</v>
      </c>
      <c r="I39" s="28" t="s">
        <v>86</v>
      </c>
      <c r="J39" s="23" t="s">
        <v>146</v>
      </c>
      <c r="K39" s="23"/>
      <c r="L39" s="44">
        <f aca="true" t="shared" si="6" ref="L39:Q39">L40+L42</f>
        <v>2328</v>
      </c>
      <c r="M39" s="44">
        <f t="shared" si="6"/>
        <v>1618.8000000000002</v>
      </c>
      <c r="N39" s="44">
        <f t="shared" si="6"/>
        <v>2328</v>
      </c>
      <c r="O39" s="44">
        <f t="shared" si="6"/>
        <v>2349</v>
      </c>
      <c r="P39" s="44">
        <f t="shared" si="6"/>
        <v>2387</v>
      </c>
      <c r="Q39" s="44">
        <f t="shared" si="6"/>
        <v>2440</v>
      </c>
      <c r="R39" s="31"/>
      <c r="S39" s="31"/>
    </row>
    <row r="40" spans="1:19" ht="56.25">
      <c r="A40" s="34" t="s">
        <v>79</v>
      </c>
      <c r="B40" s="28"/>
      <c r="C40" s="28" t="s">
        <v>80</v>
      </c>
      <c r="D40" s="28" t="s">
        <v>109</v>
      </c>
      <c r="E40" s="28" t="s">
        <v>109</v>
      </c>
      <c r="F40" s="28" t="s">
        <v>93</v>
      </c>
      <c r="G40" s="28" t="s">
        <v>81</v>
      </c>
      <c r="H40" s="28" t="s">
        <v>83</v>
      </c>
      <c r="I40" s="28" t="s">
        <v>86</v>
      </c>
      <c r="J40" s="23" t="s">
        <v>147</v>
      </c>
      <c r="K40" s="23"/>
      <c r="L40" s="44">
        <f aca="true" t="shared" si="7" ref="L40:Q40">L41</f>
        <v>900</v>
      </c>
      <c r="M40" s="44">
        <f t="shared" si="7"/>
        <v>623.6</v>
      </c>
      <c r="N40" s="44">
        <f t="shared" si="7"/>
        <v>900</v>
      </c>
      <c r="O40" s="44">
        <f t="shared" si="7"/>
        <v>909</v>
      </c>
      <c r="P40" s="44">
        <f t="shared" si="7"/>
        <v>918</v>
      </c>
      <c r="Q40" s="44">
        <f t="shared" si="7"/>
        <v>927</v>
      </c>
      <c r="R40" s="31"/>
      <c r="S40" s="31"/>
    </row>
    <row r="41" spans="1:19" ht="56.25">
      <c r="A41" s="34" t="s">
        <v>79</v>
      </c>
      <c r="B41" s="28" t="s">
        <v>88</v>
      </c>
      <c r="C41" s="28" t="s">
        <v>80</v>
      </c>
      <c r="D41" s="28" t="s">
        <v>109</v>
      </c>
      <c r="E41" s="28" t="s">
        <v>109</v>
      </c>
      <c r="F41" s="28" t="s">
        <v>148</v>
      </c>
      <c r="G41" s="28" t="s">
        <v>116</v>
      </c>
      <c r="H41" s="28" t="s">
        <v>83</v>
      </c>
      <c r="I41" s="28" t="s">
        <v>86</v>
      </c>
      <c r="J41" s="23" t="s">
        <v>149</v>
      </c>
      <c r="K41" s="22" t="s">
        <v>90</v>
      </c>
      <c r="L41" s="44">
        <v>900</v>
      </c>
      <c r="M41" s="44">
        <v>623.6</v>
      </c>
      <c r="N41" s="44">
        <v>900</v>
      </c>
      <c r="O41" s="44">
        <v>909</v>
      </c>
      <c r="P41" s="44">
        <v>918</v>
      </c>
      <c r="Q41" s="44">
        <v>927</v>
      </c>
      <c r="R41" s="31"/>
      <c r="S41" s="31"/>
    </row>
    <row r="42" spans="1:19" ht="56.25">
      <c r="A42" s="34" t="s">
        <v>79</v>
      </c>
      <c r="B42" s="28"/>
      <c r="C42" s="28" t="s">
        <v>80</v>
      </c>
      <c r="D42" s="28" t="s">
        <v>109</v>
      </c>
      <c r="E42" s="28" t="s">
        <v>109</v>
      </c>
      <c r="F42" s="28" t="s">
        <v>95</v>
      </c>
      <c r="G42" s="28" t="s">
        <v>81</v>
      </c>
      <c r="H42" s="28" t="s">
        <v>83</v>
      </c>
      <c r="I42" s="28" t="s">
        <v>86</v>
      </c>
      <c r="J42" s="23" t="s">
        <v>151</v>
      </c>
      <c r="K42" s="22"/>
      <c r="L42" s="44">
        <f aca="true" t="shared" si="8" ref="L42:Q42">L43</f>
        <v>1428</v>
      </c>
      <c r="M42" s="44">
        <f t="shared" si="8"/>
        <v>995.2</v>
      </c>
      <c r="N42" s="44">
        <f t="shared" si="8"/>
        <v>1428</v>
      </c>
      <c r="O42" s="44">
        <f t="shared" si="8"/>
        <v>1440</v>
      </c>
      <c r="P42" s="44">
        <f t="shared" si="8"/>
        <v>1469</v>
      </c>
      <c r="Q42" s="44">
        <f t="shared" si="8"/>
        <v>1513</v>
      </c>
      <c r="R42" s="31"/>
      <c r="S42" s="31"/>
    </row>
    <row r="43" spans="1:19" ht="56.25">
      <c r="A43" s="34" t="s">
        <v>79</v>
      </c>
      <c r="B43" s="28" t="s">
        <v>88</v>
      </c>
      <c r="C43" s="28" t="s">
        <v>80</v>
      </c>
      <c r="D43" s="28" t="s">
        <v>109</v>
      </c>
      <c r="E43" s="28" t="s">
        <v>109</v>
      </c>
      <c r="F43" s="28" t="s">
        <v>150</v>
      </c>
      <c r="G43" s="28" t="s">
        <v>116</v>
      </c>
      <c r="H43" s="28" t="s">
        <v>83</v>
      </c>
      <c r="I43" s="28" t="s">
        <v>86</v>
      </c>
      <c r="J43" s="23" t="s">
        <v>152</v>
      </c>
      <c r="K43" s="22" t="s">
        <v>90</v>
      </c>
      <c r="L43" s="44">
        <v>1428</v>
      </c>
      <c r="M43" s="44">
        <v>995.2</v>
      </c>
      <c r="N43" s="44">
        <v>1428</v>
      </c>
      <c r="O43" s="44">
        <v>1440</v>
      </c>
      <c r="P43" s="44">
        <v>1469</v>
      </c>
      <c r="Q43" s="44">
        <v>1513</v>
      </c>
      <c r="R43" s="31"/>
      <c r="S43" s="31"/>
    </row>
    <row r="44" spans="1:19" ht="56.25">
      <c r="A44" s="26" t="s">
        <v>79</v>
      </c>
      <c r="B44" s="28"/>
      <c r="C44" s="28" t="s">
        <v>80</v>
      </c>
      <c r="D44" s="28" t="s">
        <v>177</v>
      </c>
      <c r="E44" s="28" t="s">
        <v>81</v>
      </c>
      <c r="F44" s="28" t="s">
        <v>82</v>
      </c>
      <c r="G44" s="28" t="s">
        <v>81</v>
      </c>
      <c r="H44" s="28" t="s">
        <v>83</v>
      </c>
      <c r="I44" s="28" t="s">
        <v>82</v>
      </c>
      <c r="J44" s="23" t="s">
        <v>180</v>
      </c>
      <c r="K44" s="22"/>
      <c r="L44" s="44">
        <f aca="true" t="shared" si="9" ref="L44:Q45">L45</f>
        <v>17.3</v>
      </c>
      <c r="M44" s="44">
        <f t="shared" si="9"/>
        <v>17.3</v>
      </c>
      <c r="N44" s="44">
        <f t="shared" si="9"/>
        <v>17.3</v>
      </c>
      <c r="O44" s="44">
        <f t="shared" si="9"/>
        <v>0</v>
      </c>
      <c r="P44" s="44">
        <f t="shared" si="9"/>
        <v>0</v>
      </c>
      <c r="Q44" s="44">
        <f t="shared" si="9"/>
        <v>0</v>
      </c>
      <c r="R44" s="31"/>
      <c r="S44" s="31"/>
    </row>
    <row r="45" spans="1:19" ht="75">
      <c r="A45" s="34" t="s">
        <v>79</v>
      </c>
      <c r="B45" s="28"/>
      <c r="C45" s="28" t="s">
        <v>80</v>
      </c>
      <c r="D45" s="28" t="s">
        <v>177</v>
      </c>
      <c r="E45" s="28" t="s">
        <v>175</v>
      </c>
      <c r="F45" s="28" t="s">
        <v>87</v>
      </c>
      <c r="G45" s="28" t="s">
        <v>81</v>
      </c>
      <c r="H45" s="28" t="s">
        <v>83</v>
      </c>
      <c r="I45" s="28" t="s">
        <v>176</v>
      </c>
      <c r="J45" s="23" t="s">
        <v>181</v>
      </c>
      <c r="K45" s="23"/>
      <c r="L45" s="44">
        <f t="shared" si="9"/>
        <v>17.3</v>
      </c>
      <c r="M45" s="44">
        <f t="shared" si="9"/>
        <v>17.3</v>
      </c>
      <c r="N45" s="44">
        <f t="shared" si="9"/>
        <v>17.3</v>
      </c>
      <c r="O45" s="44">
        <f t="shared" si="9"/>
        <v>0</v>
      </c>
      <c r="P45" s="44">
        <f t="shared" si="9"/>
        <v>0</v>
      </c>
      <c r="Q45" s="44">
        <f t="shared" si="9"/>
        <v>0</v>
      </c>
      <c r="R45" s="31"/>
      <c r="S45" s="31"/>
    </row>
    <row r="46" spans="1:19" ht="75">
      <c r="A46" s="34" t="s">
        <v>79</v>
      </c>
      <c r="B46" s="28" t="s">
        <v>111</v>
      </c>
      <c r="C46" s="28" t="s">
        <v>80</v>
      </c>
      <c r="D46" s="28" t="s">
        <v>177</v>
      </c>
      <c r="E46" s="28" t="s">
        <v>175</v>
      </c>
      <c r="F46" s="28" t="s">
        <v>178</v>
      </c>
      <c r="G46" s="28" t="s">
        <v>116</v>
      </c>
      <c r="H46" s="28" t="s">
        <v>83</v>
      </c>
      <c r="I46" s="28" t="s">
        <v>176</v>
      </c>
      <c r="J46" s="23" t="s">
        <v>179</v>
      </c>
      <c r="K46" s="22"/>
      <c r="L46" s="44">
        <v>17.3</v>
      </c>
      <c r="M46" s="44">
        <v>17.3</v>
      </c>
      <c r="N46" s="44">
        <v>17.3</v>
      </c>
      <c r="O46" s="44">
        <v>0</v>
      </c>
      <c r="P46" s="44">
        <v>0</v>
      </c>
      <c r="Q46" s="44">
        <v>0</v>
      </c>
      <c r="R46" s="31"/>
      <c r="S46" s="31"/>
    </row>
    <row r="47" spans="1:19" ht="56.25">
      <c r="A47" s="26" t="s">
        <v>79</v>
      </c>
      <c r="B47" s="28"/>
      <c r="C47" s="28" t="s">
        <v>80</v>
      </c>
      <c r="D47" s="28" t="s">
        <v>182</v>
      </c>
      <c r="E47" s="28" t="s">
        <v>81</v>
      </c>
      <c r="F47" s="28" t="s">
        <v>82</v>
      </c>
      <c r="G47" s="28" t="s">
        <v>81</v>
      </c>
      <c r="H47" s="28" t="s">
        <v>83</v>
      </c>
      <c r="I47" s="28" t="s">
        <v>82</v>
      </c>
      <c r="J47" s="23" t="s">
        <v>183</v>
      </c>
      <c r="K47" s="22"/>
      <c r="L47" s="44">
        <f>L48+L50</f>
        <v>18.8</v>
      </c>
      <c r="M47" s="44">
        <f>M48+M50</f>
        <v>18.8</v>
      </c>
      <c r="N47" s="44">
        <f>N48+N50</f>
        <v>18.8</v>
      </c>
      <c r="O47" s="44">
        <f>O48+O50</f>
        <v>0</v>
      </c>
      <c r="P47" s="44">
        <f>P48</f>
        <v>0</v>
      </c>
      <c r="Q47" s="44">
        <f>Q48</f>
        <v>0</v>
      </c>
      <c r="R47" s="31"/>
      <c r="S47" s="31"/>
    </row>
    <row r="48" spans="1:19" ht="180" customHeight="1">
      <c r="A48" s="34" t="s">
        <v>79</v>
      </c>
      <c r="B48" s="28"/>
      <c r="C48" s="28" t="s">
        <v>80</v>
      </c>
      <c r="D48" s="28" t="s">
        <v>177</v>
      </c>
      <c r="E48" s="28" t="s">
        <v>175</v>
      </c>
      <c r="F48" s="28" t="s">
        <v>87</v>
      </c>
      <c r="G48" s="28" t="s">
        <v>81</v>
      </c>
      <c r="H48" s="28" t="s">
        <v>83</v>
      </c>
      <c r="I48" s="28" t="s">
        <v>176</v>
      </c>
      <c r="J48" s="23" t="s">
        <v>190</v>
      </c>
      <c r="K48" s="23"/>
      <c r="L48" s="44">
        <f>L49</f>
        <v>1.8</v>
      </c>
      <c r="M48" s="44">
        <f>M49</f>
        <v>1.8</v>
      </c>
      <c r="N48" s="44">
        <f>N49</f>
        <v>1.8</v>
      </c>
      <c r="O48" s="44">
        <f>O49</f>
        <v>0</v>
      </c>
      <c r="P48" s="44">
        <f>P49</f>
        <v>0</v>
      </c>
      <c r="Q48" s="44">
        <f>Q49</f>
        <v>0</v>
      </c>
      <c r="R48" s="31"/>
      <c r="S48" s="31"/>
    </row>
    <row r="49" spans="1:17" ht="112.5">
      <c r="A49" s="34" t="s">
        <v>79</v>
      </c>
      <c r="B49" s="28" t="s">
        <v>111</v>
      </c>
      <c r="C49" s="28" t="s">
        <v>80</v>
      </c>
      <c r="D49" s="28" t="s">
        <v>182</v>
      </c>
      <c r="E49" s="28" t="s">
        <v>175</v>
      </c>
      <c r="F49" s="28" t="s">
        <v>184</v>
      </c>
      <c r="G49" s="28" t="s">
        <v>116</v>
      </c>
      <c r="H49" s="28" t="s">
        <v>83</v>
      </c>
      <c r="I49" s="28" t="s">
        <v>185</v>
      </c>
      <c r="J49" s="23" t="s">
        <v>186</v>
      </c>
      <c r="K49" s="22"/>
      <c r="L49" s="44">
        <v>1.8</v>
      </c>
      <c r="M49" s="44">
        <v>1.8</v>
      </c>
      <c r="N49" s="44">
        <v>1.8</v>
      </c>
      <c r="O49" s="44">
        <v>0</v>
      </c>
      <c r="P49" s="44">
        <v>0</v>
      </c>
      <c r="Q49" s="44">
        <v>0</v>
      </c>
    </row>
    <row r="50" spans="1:17" ht="93.75">
      <c r="A50" s="34" t="s">
        <v>79</v>
      </c>
      <c r="B50" s="28"/>
      <c r="C50" s="28" t="s">
        <v>80</v>
      </c>
      <c r="D50" s="28" t="s">
        <v>182</v>
      </c>
      <c r="E50" s="28" t="s">
        <v>116</v>
      </c>
      <c r="F50" s="28" t="s">
        <v>176</v>
      </c>
      <c r="G50" s="28" t="s">
        <v>81</v>
      </c>
      <c r="H50" s="28" t="s">
        <v>83</v>
      </c>
      <c r="I50" s="28" t="s">
        <v>185</v>
      </c>
      <c r="J50" s="23" t="s">
        <v>189</v>
      </c>
      <c r="K50" s="23"/>
      <c r="L50" s="44">
        <f aca="true" t="shared" si="10" ref="L50:Q50">L51</f>
        <v>17</v>
      </c>
      <c r="M50" s="44">
        <f t="shared" si="10"/>
        <v>17</v>
      </c>
      <c r="N50" s="44">
        <f t="shared" si="10"/>
        <v>17</v>
      </c>
      <c r="O50" s="44">
        <f t="shared" si="10"/>
        <v>0</v>
      </c>
      <c r="P50" s="44">
        <f t="shared" si="10"/>
        <v>0</v>
      </c>
      <c r="Q50" s="44">
        <f t="shared" si="10"/>
        <v>0</v>
      </c>
    </row>
    <row r="51" spans="1:17" ht="112.5">
      <c r="A51" s="34" t="s">
        <v>79</v>
      </c>
      <c r="B51" s="28" t="s">
        <v>111</v>
      </c>
      <c r="C51" s="28" t="s">
        <v>80</v>
      </c>
      <c r="D51" s="28" t="s">
        <v>182</v>
      </c>
      <c r="E51" s="28" t="s">
        <v>116</v>
      </c>
      <c r="F51" s="28" t="s">
        <v>188</v>
      </c>
      <c r="G51" s="28" t="s">
        <v>84</v>
      </c>
      <c r="H51" s="28" t="s">
        <v>83</v>
      </c>
      <c r="I51" s="28" t="s">
        <v>185</v>
      </c>
      <c r="J51" s="23" t="s">
        <v>187</v>
      </c>
      <c r="K51" s="22"/>
      <c r="L51" s="44">
        <v>17</v>
      </c>
      <c r="M51" s="44">
        <v>17</v>
      </c>
      <c r="N51" s="44">
        <v>17</v>
      </c>
      <c r="O51" s="44">
        <v>0</v>
      </c>
      <c r="P51" s="44">
        <v>0</v>
      </c>
      <c r="Q51" s="44">
        <v>0</v>
      </c>
    </row>
    <row r="52" spans="1:17" ht="37.5">
      <c r="A52" s="36" t="s">
        <v>117</v>
      </c>
      <c r="B52" s="40"/>
      <c r="C52" s="19" t="s">
        <v>118</v>
      </c>
      <c r="D52" s="19" t="s">
        <v>81</v>
      </c>
      <c r="E52" s="19" t="s">
        <v>81</v>
      </c>
      <c r="F52" s="19" t="s">
        <v>82</v>
      </c>
      <c r="G52" s="19" t="s">
        <v>81</v>
      </c>
      <c r="H52" s="19" t="s">
        <v>83</v>
      </c>
      <c r="I52" s="19" t="s">
        <v>82</v>
      </c>
      <c r="J52" s="20" t="s">
        <v>117</v>
      </c>
      <c r="K52" s="39"/>
      <c r="L52" s="68">
        <f>L53</f>
        <v>10448.1</v>
      </c>
      <c r="M52" s="68">
        <f>M53</f>
        <v>8541.699999999999</v>
      </c>
      <c r="N52" s="68">
        <f>N53+N67</f>
        <v>8655.999999999998</v>
      </c>
      <c r="O52" s="68">
        <f>O53</f>
        <v>6905</v>
      </c>
      <c r="P52" s="68">
        <f>P53</f>
        <v>3953.1</v>
      </c>
      <c r="Q52" s="68">
        <f>Q53</f>
        <v>2968.3</v>
      </c>
    </row>
    <row r="53" spans="1:17" ht="37.5">
      <c r="A53" s="34" t="s">
        <v>117</v>
      </c>
      <c r="B53" s="35"/>
      <c r="C53" s="28" t="s">
        <v>118</v>
      </c>
      <c r="D53" s="28" t="s">
        <v>89</v>
      </c>
      <c r="E53" s="28" t="s">
        <v>81</v>
      </c>
      <c r="F53" s="28" t="s">
        <v>82</v>
      </c>
      <c r="G53" s="28" t="s">
        <v>81</v>
      </c>
      <c r="H53" s="28" t="s">
        <v>83</v>
      </c>
      <c r="I53" s="28" t="s">
        <v>82</v>
      </c>
      <c r="J53" s="23" t="s">
        <v>119</v>
      </c>
      <c r="K53" s="23"/>
      <c r="L53" s="44">
        <f>L54+L57+L64</f>
        <v>10448.1</v>
      </c>
      <c r="M53" s="44">
        <f>M54+M57+M64</f>
        <v>8541.699999999999</v>
      </c>
      <c r="N53" s="44">
        <f>N54+N57+N64+N62+N65</f>
        <v>8571.099999999999</v>
      </c>
      <c r="O53" s="44">
        <f>O54+O57+O64</f>
        <v>6905</v>
      </c>
      <c r="P53" s="44">
        <f>P54+P57+P64</f>
        <v>3953.1</v>
      </c>
      <c r="Q53" s="44">
        <f>Q54+Q57+Q64</f>
        <v>2968.3</v>
      </c>
    </row>
    <row r="54" spans="1:17" ht="37.5">
      <c r="A54" s="34" t="s">
        <v>117</v>
      </c>
      <c r="B54" s="35"/>
      <c r="C54" s="28" t="s">
        <v>118</v>
      </c>
      <c r="D54" s="28" t="s">
        <v>89</v>
      </c>
      <c r="E54" s="28" t="s">
        <v>116</v>
      </c>
      <c r="F54" s="28" t="s">
        <v>82</v>
      </c>
      <c r="G54" s="28" t="s">
        <v>81</v>
      </c>
      <c r="H54" s="28" t="s">
        <v>83</v>
      </c>
      <c r="I54" s="28" t="s">
        <v>115</v>
      </c>
      <c r="J54" s="23" t="s">
        <v>120</v>
      </c>
      <c r="K54" s="23"/>
      <c r="L54" s="44">
        <f aca="true" t="shared" si="11" ref="L54:Q55">L55</f>
        <v>6778.9</v>
      </c>
      <c r="M54" s="44">
        <f t="shared" si="11"/>
        <v>6778.9</v>
      </c>
      <c r="N54" s="44">
        <f>N55</f>
        <v>6778.9</v>
      </c>
      <c r="O54" s="44">
        <f t="shared" si="11"/>
        <v>6814.9</v>
      </c>
      <c r="P54" s="44">
        <f t="shared" si="11"/>
        <v>3323.7</v>
      </c>
      <c r="Q54" s="44">
        <f t="shared" si="11"/>
        <v>2872.4</v>
      </c>
    </row>
    <row r="55" spans="1:17" ht="37.5">
      <c r="A55" s="34" t="s">
        <v>117</v>
      </c>
      <c r="B55" s="35"/>
      <c r="C55" s="27" t="s">
        <v>118</v>
      </c>
      <c r="D55" s="27" t="s">
        <v>89</v>
      </c>
      <c r="E55" s="27" t="s">
        <v>112</v>
      </c>
      <c r="F55" s="27" t="s">
        <v>121</v>
      </c>
      <c r="G55" s="27" t="s">
        <v>81</v>
      </c>
      <c r="H55" s="27" t="s">
        <v>83</v>
      </c>
      <c r="I55" s="27" t="s">
        <v>115</v>
      </c>
      <c r="J55" s="23" t="s">
        <v>122</v>
      </c>
      <c r="K55" s="23"/>
      <c r="L55" s="44">
        <f t="shared" si="11"/>
        <v>6778.9</v>
      </c>
      <c r="M55" s="44">
        <f t="shared" si="11"/>
        <v>6778.9</v>
      </c>
      <c r="N55" s="44">
        <f>N56</f>
        <v>6778.9</v>
      </c>
      <c r="O55" s="44">
        <f>O56</f>
        <v>6814.9</v>
      </c>
      <c r="P55" s="44">
        <f>P56</f>
        <v>3323.7</v>
      </c>
      <c r="Q55" s="44">
        <f>Q56</f>
        <v>2872.4</v>
      </c>
    </row>
    <row r="56" spans="1:17" ht="75">
      <c r="A56" s="34" t="s">
        <v>117</v>
      </c>
      <c r="B56" s="28" t="s">
        <v>111</v>
      </c>
      <c r="C56" s="28" t="s">
        <v>118</v>
      </c>
      <c r="D56" s="28" t="s">
        <v>89</v>
      </c>
      <c r="E56" s="28" t="s">
        <v>112</v>
      </c>
      <c r="F56" s="28" t="s">
        <v>121</v>
      </c>
      <c r="G56" s="28" t="s">
        <v>116</v>
      </c>
      <c r="H56" s="28" t="s">
        <v>83</v>
      </c>
      <c r="I56" s="28" t="s">
        <v>115</v>
      </c>
      <c r="J56" s="23" t="s">
        <v>153</v>
      </c>
      <c r="K56" s="22" t="s">
        <v>173</v>
      </c>
      <c r="L56" s="44">
        <v>6778.9</v>
      </c>
      <c r="M56" s="44">
        <v>6778.9</v>
      </c>
      <c r="N56" s="44">
        <v>6778.9</v>
      </c>
      <c r="O56" s="44">
        <v>6814.9</v>
      </c>
      <c r="P56" s="44">
        <v>3323.7</v>
      </c>
      <c r="Q56" s="44">
        <v>2872.4</v>
      </c>
    </row>
    <row r="57" spans="1:17" ht="37.5">
      <c r="A57" s="34" t="s">
        <v>117</v>
      </c>
      <c r="B57" s="28"/>
      <c r="C57" s="28" t="s">
        <v>118</v>
      </c>
      <c r="D57" s="28" t="s">
        <v>89</v>
      </c>
      <c r="E57" s="28" t="s">
        <v>123</v>
      </c>
      <c r="F57" s="28" t="s">
        <v>82</v>
      </c>
      <c r="G57" s="28" t="s">
        <v>81</v>
      </c>
      <c r="H57" s="28" t="s">
        <v>83</v>
      </c>
      <c r="I57" s="28" t="s">
        <v>115</v>
      </c>
      <c r="J57" s="23" t="s">
        <v>124</v>
      </c>
      <c r="K57" s="23"/>
      <c r="L57" s="44">
        <f>L58+L60+L62</f>
        <v>3580.5</v>
      </c>
      <c r="M57" s="44">
        <f>M58+M60+M62</f>
        <v>1685.9</v>
      </c>
      <c r="N57" s="44">
        <v>14.8</v>
      </c>
      <c r="O57" s="44">
        <f>O58+O60+O62</f>
        <v>0</v>
      </c>
      <c r="P57" s="44">
        <f>P58</f>
        <v>533.5</v>
      </c>
      <c r="Q57" s="44">
        <f>Q62</f>
        <v>0</v>
      </c>
    </row>
    <row r="58" spans="1:17" ht="101.25" customHeight="1">
      <c r="A58" s="34" t="s">
        <v>117</v>
      </c>
      <c r="B58" s="35"/>
      <c r="C58" s="27" t="s">
        <v>118</v>
      </c>
      <c r="D58" s="27" t="s">
        <v>89</v>
      </c>
      <c r="E58" s="27" t="s">
        <v>191</v>
      </c>
      <c r="F58" s="27" t="s">
        <v>192</v>
      </c>
      <c r="G58" s="27" t="s">
        <v>81</v>
      </c>
      <c r="H58" s="27" t="s">
        <v>83</v>
      </c>
      <c r="I58" s="27" t="s">
        <v>115</v>
      </c>
      <c r="J58" s="23" t="s">
        <v>193</v>
      </c>
      <c r="K58" s="23"/>
      <c r="L58" s="44">
        <f>L59</f>
        <v>264.8</v>
      </c>
      <c r="M58" s="44">
        <f>M59</f>
        <v>0</v>
      </c>
      <c r="N58" s="44">
        <f>N59</f>
        <v>0</v>
      </c>
      <c r="O58" s="44">
        <f>O59</f>
        <v>0</v>
      </c>
      <c r="P58" s="44">
        <f>P59</f>
        <v>533.5</v>
      </c>
      <c r="Q58" s="44">
        <f>Q59</f>
        <v>0</v>
      </c>
    </row>
    <row r="59" spans="1:17" ht="101.25" customHeight="1">
      <c r="A59" s="34" t="s">
        <v>117</v>
      </c>
      <c r="B59" s="35" t="s">
        <v>111</v>
      </c>
      <c r="C59" s="27" t="s">
        <v>118</v>
      </c>
      <c r="D59" s="27" t="s">
        <v>89</v>
      </c>
      <c r="E59" s="27" t="s">
        <v>191</v>
      </c>
      <c r="F59" s="27" t="s">
        <v>194</v>
      </c>
      <c r="G59" s="27" t="s">
        <v>81</v>
      </c>
      <c r="H59" s="27" t="s">
        <v>83</v>
      </c>
      <c r="I59" s="27" t="s">
        <v>115</v>
      </c>
      <c r="J59" s="23" t="s">
        <v>195</v>
      </c>
      <c r="K59" s="22" t="s">
        <v>173</v>
      </c>
      <c r="L59" s="44">
        <v>264.8</v>
      </c>
      <c r="M59" s="44">
        <v>0</v>
      </c>
      <c r="N59" s="44">
        <v>0</v>
      </c>
      <c r="O59" s="44">
        <v>0</v>
      </c>
      <c r="P59" s="44">
        <v>533.5</v>
      </c>
      <c r="Q59" s="44">
        <v>0</v>
      </c>
    </row>
    <row r="60" spans="1:17" ht="37.5">
      <c r="A60" s="34" t="s">
        <v>117</v>
      </c>
      <c r="B60" s="35"/>
      <c r="C60" s="27" t="s">
        <v>118</v>
      </c>
      <c r="D60" s="27" t="s">
        <v>89</v>
      </c>
      <c r="E60" s="27" t="s">
        <v>196</v>
      </c>
      <c r="F60" s="27" t="s">
        <v>197</v>
      </c>
      <c r="G60" s="27" t="s">
        <v>81</v>
      </c>
      <c r="H60" s="27" t="s">
        <v>83</v>
      </c>
      <c r="I60" s="27" t="s">
        <v>115</v>
      </c>
      <c r="J60" s="23" t="s">
        <v>198</v>
      </c>
      <c r="K60" s="22"/>
      <c r="L60" s="44">
        <f aca="true" t="shared" si="12" ref="L60:Q60">L61</f>
        <v>15.7</v>
      </c>
      <c r="M60" s="44">
        <f t="shared" si="12"/>
        <v>0</v>
      </c>
      <c r="N60" s="44">
        <f t="shared" si="12"/>
        <v>15.7</v>
      </c>
      <c r="O60" s="44">
        <f t="shared" si="12"/>
        <v>0</v>
      </c>
      <c r="P60" s="44">
        <f t="shared" si="12"/>
        <v>0</v>
      </c>
      <c r="Q60" s="44">
        <f t="shared" si="12"/>
        <v>0</v>
      </c>
    </row>
    <row r="61" spans="1:17" ht="75">
      <c r="A61" s="34" t="s">
        <v>117</v>
      </c>
      <c r="B61" s="35" t="s">
        <v>111</v>
      </c>
      <c r="C61" s="27" t="s">
        <v>118</v>
      </c>
      <c r="D61" s="27" t="s">
        <v>89</v>
      </c>
      <c r="E61" s="27" t="s">
        <v>196</v>
      </c>
      <c r="F61" s="27" t="s">
        <v>197</v>
      </c>
      <c r="G61" s="27" t="s">
        <v>116</v>
      </c>
      <c r="H61" s="27" t="s">
        <v>83</v>
      </c>
      <c r="I61" s="27" t="s">
        <v>115</v>
      </c>
      <c r="J61" s="23" t="s">
        <v>199</v>
      </c>
      <c r="K61" s="22" t="s">
        <v>173</v>
      </c>
      <c r="L61" s="44">
        <v>15.7</v>
      </c>
      <c r="M61" s="44">
        <v>0</v>
      </c>
      <c r="N61" s="44">
        <v>15.7</v>
      </c>
      <c r="O61" s="44">
        <v>0</v>
      </c>
      <c r="P61" s="44">
        <v>0</v>
      </c>
      <c r="Q61" s="44">
        <v>0</v>
      </c>
    </row>
    <row r="62" spans="1:17" ht="37.5">
      <c r="A62" s="34" t="s">
        <v>117</v>
      </c>
      <c r="B62" s="28"/>
      <c r="C62" s="28" t="s">
        <v>118</v>
      </c>
      <c r="D62" s="28" t="s">
        <v>89</v>
      </c>
      <c r="E62" s="28" t="s">
        <v>155</v>
      </c>
      <c r="F62" s="28" t="s">
        <v>128</v>
      </c>
      <c r="G62" s="28" t="s">
        <v>81</v>
      </c>
      <c r="H62" s="28" t="s">
        <v>83</v>
      </c>
      <c r="I62" s="28" t="s">
        <v>115</v>
      </c>
      <c r="J62" s="23" t="s">
        <v>154</v>
      </c>
      <c r="K62" s="23"/>
      <c r="L62" s="44">
        <f aca="true" t="shared" si="13" ref="L62:Q62">L63</f>
        <v>3300</v>
      </c>
      <c r="M62" s="44">
        <f t="shared" si="13"/>
        <v>1685.9</v>
      </c>
      <c r="N62" s="44">
        <f t="shared" si="13"/>
        <v>1684.9</v>
      </c>
      <c r="O62" s="44">
        <f t="shared" si="13"/>
        <v>0</v>
      </c>
      <c r="P62" s="44">
        <f t="shared" si="13"/>
        <v>0</v>
      </c>
      <c r="Q62" s="44">
        <f t="shared" si="13"/>
        <v>0</v>
      </c>
    </row>
    <row r="63" spans="1:17" ht="75">
      <c r="A63" s="34" t="s">
        <v>117</v>
      </c>
      <c r="B63" s="28" t="s">
        <v>111</v>
      </c>
      <c r="C63" s="28" t="s">
        <v>118</v>
      </c>
      <c r="D63" s="28" t="s">
        <v>89</v>
      </c>
      <c r="E63" s="28" t="s">
        <v>155</v>
      </c>
      <c r="F63" s="28" t="s">
        <v>128</v>
      </c>
      <c r="G63" s="28" t="s">
        <v>116</v>
      </c>
      <c r="H63" s="28" t="s">
        <v>83</v>
      </c>
      <c r="I63" s="28" t="s">
        <v>115</v>
      </c>
      <c r="J63" s="23" t="s">
        <v>156</v>
      </c>
      <c r="K63" s="22" t="s">
        <v>173</v>
      </c>
      <c r="L63" s="44">
        <v>3300</v>
      </c>
      <c r="M63" s="44">
        <v>1685.9</v>
      </c>
      <c r="N63" s="44">
        <v>1684.9</v>
      </c>
      <c r="O63" s="44">
        <v>0</v>
      </c>
      <c r="P63" s="44">
        <v>0</v>
      </c>
      <c r="Q63" s="44">
        <v>0</v>
      </c>
    </row>
    <row r="64" spans="1:17" ht="37.5">
      <c r="A64" s="34" t="s">
        <v>117</v>
      </c>
      <c r="B64" s="35"/>
      <c r="C64" s="28" t="s">
        <v>118</v>
      </c>
      <c r="D64" s="28" t="s">
        <v>89</v>
      </c>
      <c r="E64" s="28" t="s">
        <v>113</v>
      </c>
      <c r="F64" s="28" t="s">
        <v>82</v>
      </c>
      <c r="G64" s="28" t="s">
        <v>81</v>
      </c>
      <c r="H64" s="28" t="s">
        <v>83</v>
      </c>
      <c r="I64" s="28" t="s">
        <v>115</v>
      </c>
      <c r="J64" s="23" t="s">
        <v>125</v>
      </c>
      <c r="K64" s="23"/>
      <c r="L64" s="44">
        <f aca="true" t="shared" si="14" ref="L64:Q64">L65+L67</f>
        <v>88.7</v>
      </c>
      <c r="M64" s="44">
        <f t="shared" si="14"/>
        <v>76.89999999999999</v>
      </c>
      <c r="N64" s="44">
        <f t="shared" si="14"/>
        <v>88.7</v>
      </c>
      <c r="O64" s="44">
        <f t="shared" si="14"/>
        <v>90.1</v>
      </c>
      <c r="P64" s="44">
        <f t="shared" si="14"/>
        <v>95.89999999999999</v>
      </c>
      <c r="Q64" s="44">
        <f t="shared" si="14"/>
        <v>95.89999999999999</v>
      </c>
    </row>
    <row r="65" spans="1:17" ht="56.25">
      <c r="A65" s="34" t="s">
        <v>117</v>
      </c>
      <c r="B65" s="35"/>
      <c r="C65" s="28" t="s">
        <v>118</v>
      </c>
      <c r="D65" s="28" t="s">
        <v>89</v>
      </c>
      <c r="E65" s="28" t="s">
        <v>113</v>
      </c>
      <c r="F65" s="28" t="s">
        <v>158</v>
      </c>
      <c r="G65" s="28" t="s">
        <v>81</v>
      </c>
      <c r="H65" s="28" t="s">
        <v>83</v>
      </c>
      <c r="I65" s="28" t="s">
        <v>115</v>
      </c>
      <c r="J65" s="23" t="s">
        <v>157</v>
      </c>
      <c r="K65" s="23"/>
      <c r="L65" s="44">
        <f>L66</f>
        <v>3.8</v>
      </c>
      <c r="M65" s="44">
        <f>M66</f>
        <v>3.8</v>
      </c>
      <c r="N65" s="44">
        <f>N66</f>
        <v>3.8</v>
      </c>
      <c r="O65" s="44">
        <f>O66</f>
        <v>3.8</v>
      </c>
      <c r="P65" s="44">
        <f>P66</f>
        <v>3.8</v>
      </c>
      <c r="Q65" s="44">
        <f>Q66</f>
        <v>3.8</v>
      </c>
    </row>
    <row r="66" spans="1:17" ht="75">
      <c r="A66" s="34" t="s">
        <v>117</v>
      </c>
      <c r="B66" s="28" t="s">
        <v>111</v>
      </c>
      <c r="C66" s="28" t="s">
        <v>118</v>
      </c>
      <c r="D66" s="28" t="s">
        <v>89</v>
      </c>
      <c r="E66" s="28" t="s">
        <v>113</v>
      </c>
      <c r="F66" s="28" t="s">
        <v>158</v>
      </c>
      <c r="G66" s="28" t="s">
        <v>116</v>
      </c>
      <c r="H66" s="28" t="s">
        <v>83</v>
      </c>
      <c r="I66" s="28" t="s">
        <v>115</v>
      </c>
      <c r="J66" s="23" t="s">
        <v>159</v>
      </c>
      <c r="K66" s="22" t="s">
        <v>173</v>
      </c>
      <c r="L66" s="44">
        <v>3.8</v>
      </c>
      <c r="M66" s="44">
        <v>3.8</v>
      </c>
      <c r="N66" s="44">
        <v>3.8</v>
      </c>
      <c r="O66" s="44">
        <v>3.8</v>
      </c>
      <c r="P66" s="44">
        <v>3.8</v>
      </c>
      <c r="Q66" s="44">
        <v>3.8</v>
      </c>
    </row>
    <row r="67" spans="1:17" ht="56.25">
      <c r="A67" s="34" t="s">
        <v>117</v>
      </c>
      <c r="B67" s="35"/>
      <c r="C67" s="28" t="s">
        <v>118</v>
      </c>
      <c r="D67" s="28" t="s">
        <v>89</v>
      </c>
      <c r="E67" s="28" t="s">
        <v>114</v>
      </c>
      <c r="F67" s="28" t="s">
        <v>126</v>
      </c>
      <c r="G67" s="28" t="s">
        <v>81</v>
      </c>
      <c r="H67" s="28" t="s">
        <v>83</v>
      </c>
      <c r="I67" s="28" t="s">
        <v>115</v>
      </c>
      <c r="J67" s="23" t="s">
        <v>127</v>
      </c>
      <c r="K67" s="23"/>
      <c r="L67" s="44">
        <f>L68</f>
        <v>84.9</v>
      </c>
      <c r="M67" s="44">
        <f>M68</f>
        <v>73.1</v>
      </c>
      <c r="N67" s="44">
        <f>N68</f>
        <v>84.9</v>
      </c>
      <c r="O67" s="44">
        <f>O68</f>
        <v>86.3</v>
      </c>
      <c r="P67" s="44">
        <f>P68</f>
        <v>92.1</v>
      </c>
      <c r="Q67" s="44">
        <f>Q68</f>
        <v>92.1</v>
      </c>
    </row>
    <row r="68" spans="1:17" ht="75">
      <c r="A68" s="34" t="s">
        <v>117</v>
      </c>
      <c r="B68" s="28" t="s">
        <v>111</v>
      </c>
      <c r="C68" s="28" t="s">
        <v>118</v>
      </c>
      <c r="D68" s="28" t="s">
        <v>89</v>
      </c>
      <c r="E68" s="28" t="s">
        <v>114</v>
      </c>
      <c r="F68" s="28" t="s">
        <v>126</v>
      </c>
      <c r="G68" s="28" t="s">
        <v>116</v>
      </c>
      <c r="H68" s="28" t="s">
        <v>83</v>
      </c>
      <c r="I68" s="28" t="s">
        <v>115</v>
      </c>
      <c r="J68" s="23" t="s">
        <v>160</v>
      </c>
      <c r="K68" s="22" t="s">
        <v>173</v>
      </c>
      <c r="L68" s="44">
        <v>84.9</v>
      </c>
      <c r="M68" s="44">
        <v>73.1</v>
      </c>
      <c r="N68" s="44">
        <v>84.9</v>
      </c>
      <c r="O68" s="44">
        <v>86.3</v>
      </c>
      <c r="P68" s="44">
        <v>92.1</v>
      </c>
      <c r="Q68" s="44">
        <v>92.1</v>
      </c>
    </row>
    <row r="69" spans="2:17" ht="18.75">
      <c r="B69" s="29"/>
      <c r="C69" s="29"/>
      <c r="D69" s="29"/>
      <c r="E69" s="29"/>
      <c r="F69" s="29"/>
      <c r="G69" s="29"/>
      <c r="H69" s="29"/>
      <c r="I69" s="29"/>
      <c r="J69" s="30"/>
      <c r="K69" s="33"/>
      <c r="L69" s="31"/>
      <c r="M69" s="31"/>
      <c r="N69" s="31"/>
      <c r="O69" s="31"/>
      <c r="P69" s="31"/>
      <c r="Q69" s="31"/>
    </row>
    <row r="70" spans="1:17" ht="18.75">
      <c r="A70" s="31"/>
      <c r="B70" s="29"/>
      <c r="C70" s="29"/>
      <c r="D70" s="29"/>
      <c r="E70" s="29"/>
      <c r="F70" s="29"/>
      <c r="G70" s="29"/>
      <c r="H70" s="59" t="s">
        <v>201</v>
      </c>
      <c r="I70" s="59"/>
      <c r="J70" s="59"/>
      <c r="K70" s="59"/>
      <c r="L70" s="59"/>
      <c r="M70" s="59"/>
      <c r="N70" s="59"/>
      <c r="O70" s="58" t="s">
        <v>202</v>
      </c>
      <c r="P70" s="58"/>
      <c r="Q70" s="31"/>
    </row>
    <row r="71" spans="1:17" ht="18.75">
      <c r="A71" s="31"/>
      <c r="B71" s="29"/>
      <c r="C71" s="29"/>
      <c r="D71" s="29"/>
      <c r="E71" s="29"/>
      <c r="F71" s="29"/>
      <c r="G71" s="29"/>
      <c r="H71" s="29"/>
      <c r="I71" s="29"/>
      <c r="J71" s="31"/>
      <c r="K71" s="31"/>
      <c r="L71" s="31"/>
      <c r="M71" s="31"/>
      <c r="N71" s="31"/>
      <c r="O71" s="31"/>
      <c r="P71" s="31"/>
      <c r="Q71" s="31"/>
    </row>
    <row r="72" spans="1:17" ht="18.75">
      <c r="A72" s="31"/>
      <c r="B72" s="29"/>
      <c r="C72" s="29"/>
      <c r="D72" s="29"/>
      <c r="E72" s="29"/>
      <c r="F72" s="29"/>
      <c r="G72" s="29"/>
      <c r="H72" s="59" t="s">
        <v>203</v>
      </c>
      <c r="I72" s="59"/>
      <c r="J72" s="59"/>
      <c r="K72" s="59"/>
      <c r="L72" s="31"/>
      <c r="M72" s="31"/>
      <c r="N72" s="31"/>
      <c r="O72" s="58" t="s">
        <v>204</v>
      </c>
      <c r="P72" s="58"/>
      <c r="Q72" s="31"/>
    </row>
    <row r="73" spans="1:17" ht="18.75">
      <c r="A73" s="31"/>
      <c r="B73" s="29"/>
      <c r="C73" s="29"/>
      <c r="D73" s="29"/>
      <c r="E73" s="29"/>
      <c r="F73" s="29"/>
      <c r="G73" s="29"/>
      <c r="H73" s="29"/>
      <c r="I73" s="29"/>
      <c r="J73" s="31"/>
      <c r="K73" s="31"/>
      <c r="L73" s="31"/>
      <c r="M73" s="31"/>
      <c r="N73" s="31"/>
      <c r="O73" s="31"/>
      <c r="P73" s="31"/>
      <c r="Q73" s="31"/>
    </row>
    <row r="74" spans="1:17" ht="18.75">
      <c r="A74" s="31"/>
      <c r="B74" s="29"/>
      <c r="C74" s="29"/>
      <c r="D74" s="29"/>
      <c r="E74" s="29"/>
      <c r="F74" s="29"/>
      <c r="G74" s="29"/>
      <c r="H74" s="29"/>
      <c r="I74" s="29"/>
      <c r="J74" s="31"/>
      <c r="K74" s="31"/>
      <c r="L74" s="31"/>
      <c r="M74" s="31"/>
      <c r="N74" s="31"/>
      <c r="O74" s="31"/>
      <c r="P74" s="31"/>
      <c r="Q74" s="31"/>
    </row>
    <row r="75" spans="1:17" ht="18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8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18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18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8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8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8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</sheetData>
  <sheetProtection/>
  <mergeCells count="30">
    <mergeCell ref="A12:Q12"/>
    <mergeCell ref="A13:Q13"/>
    <mergeCell ref="A14:Q14"/>
    <mergeCell ref="A15:Q15"/>
    <mergeCell ref="N1:Q1"/>
    <mergeCell ref="N2:Q2"/>
    <mergeCell ref="N3:Q3"/>
    <mergeCell ref="N4:Q4"/>
    <mergeCell ref="N5:Q5"/>
    <mergeCell ref="N6:Q6"/>
    <mergeCell ref="A9:Q9"/>
    <mergeCell ref="A10:Q10"/>
    <mergeCell ref="A8:Q8"/>
    <mergeCell ref="N16:N20"/>
    <mergeCell ref="B19:B20"/>
    <mergeCell ref="C19:G19"/>
    <mergeCell ref="H19:I19"/>
    <mergeCell ref="P16:P20"/>
    <mergeCell ref="Q16:Q20"/>
    <mergeCell ref="O16:O20"/>
    <mergeCell ref="O70:P70"/>
    <mergeCell ref="O72:P72"/>
    <mergeCell ref="H70:N70"/>
    <mergeCell ref="H72:K72"/>
    <mergeCell ref="A16:A20"/>
    <mergeCell ref="B16:I18"/>
    <mergeCell ref="J16:J20"/>
    <mergeCell ref="K16:K20"/>
    <mergeCell ref="L16:L20"/>
    <mergeCell ref="M16:M20"/>
  </mergeCells>
  <printOptions/>
  <pageMargins left="0.27" right="0.23" top="0.7480314960629921" bottom="0.33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2019-12-18T06:13:18Z</cp:lastPrinted>
  <dcterms:created xsi:type="dcterms:W3CDTF">2017-06-15T16:31:17Z</dcterms:created>
  <dcterms:modified xsi:type="dcterms:W3CDTF">2020-11-13T09:03:50Z</dcterms:modified>
  <cp:category/>
  <cp:version/>
  <cp:contentType/>
  <cp:contentStatus/>
</cp:coreProperties>
</file>